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195" windowWidth="23250" windowHeight="6135" tabRatio="947"/>
  </bookViews>
  <sheets>
    <sheet name="ХВС" sheetId="1" r:id="rId1"/>
    <sheet name="ВО" sheetId="2" r:id="rId2"/>
  </sheets>
  <externalReferences>
    <externalReference r:id="rId3"/>
  </externalReferences>
  <definedNames>
    <definedName name="_xlnm._FilterDatabase" localSheetId="1" hidden="1">ВО!$H$1:$H$1054</definedName>
    <definedName name="_xlnm._FilterDatabase" localSheetId="0" hidden="1">ХВС!$H$1:$H$603</definedName>
    <definedName name="_xlnm.Print_Area" localSheetId="1">ВО!$B$1:$O$445</definedName>
    <definedName name="_xlnm.Print_Area" localSheetId="0">ХВС!$A$1:$K$435</definedName>
  </definedNames>
  <calcPr calcId="145621"/>
</workbook>
</file>

<file path=xl/calcChain.xml><?xml version="1.0" encoding="utf-8"?>
<calcChain xmlns="http://schemas.openxmlformats.org/spreadsheetml/2006/main">
  <c r="A92" i="2" l="1"/>
  <c r="J214" i="2" l="1"/>
  <c r="J211" i="1"/>
  <c r="J205" i="1"/>
  <c r="G262" i="2" l="1"/>
  <c r="E262" i="2"/>
  <c r="C262" i="2"/>
  <c r="B262" i="2"/>
  <c r="L263" i="2"/>
  <c r="A262" i="2"/>
  <c r="A257" i="1"/>
  <c r="P163" i="1" l="1"/>
  <c r="L100" i="2" l="1"/>
  <c r="L98" i="2"/>
  <c r="L96" i="2"/>
  <c r="A95" i="2"/>
  <c r="P107" i="1"/>
  <c r="P105" i="1"/>
  <c r="A104" i="1"/>
  <c r="L85" i="2"/>
  <c r="A84" i="2"/>
  <c r="L83" i="2"/>
  <c r="A82" i="2"/>
  <c r="L89" i="1"/>
  <c r="A88" i="1"/>
  <c r="L87" i="1"/>
  <c r="A86" i="1"/>
  <c r="J421" i="2" l="1"/>
  <c r="J409" i="1"/>
  <c r="J408" i="1"/>
  <c r="J424" i="2"/>
  <c r="J423" i="2"/>
  <c r="J390" i="2"/>
  <c r="I312" i="2" l="1"/>
  <c r="I314" i="2" s="1"/>
  <c r="I311" i="2"/>
  <c r="I313" i="2" s="1"/>
  <c r="I310" i="2"/>
  <c r="I309" i="2"/>
  <c r="D310" i="2"/>
  <c r="D312" i="2" s="1"/>
  <c r="D314" i="2" s="1"/>
  <c r="D309" i="2"/>
  <c r="D311" i="2" s="1"/>
  <c r="D313" i="2" s="1"/>
  <c r="D307" i="1"/>
  <c r="D306" i="1"/>
  <c r="L376" i="2" l="1"/>
  <c r="L374" i="2"/>
  <c r="L372" i="2"/>
  <c r="L370" i="2"/>
  <c r="L368" i="2"/>
  <c r="L239" i="2"/>
  <c r="L237" i="2"/>
  <c r="L235" i="2"/>
  <c r="L233" i="2"/>
  <c r="L231" i="2"/>
  <c r="L229" i="2"/>
  <c r="L227" i="2"/>
  <c r="L225" i="2"/>
  <c r="L223" i="2"/>
  <c r="L221" i="2"/>
  <c r="L219" i="2"/>
  <c r="P371" i="1"/>
  <c r="P369" i="1"/>
  <c r="P367" i="1"/>
  <c r="P365" i="1"/>
  <c r="P364" i="1"/>
  <c r="P363" i="1"/>
  <c r="K209" i="1" l="1"/>
  <c r="K208" i="1"/>
  <c r="K214" i="2"/>
  <c r="K213" i="2"/>
  <c r="K211" i="1"/>
  <c r="K210" i="1"/>
  <c r="K195" i="1"/>
  <c r="K194" i="1"/>
  <c r="K216" i="2"/>
  <c r="K215" i="2"/>
  <c r="K213" i="1"/>
  <c r="K212" i="1"/>
  <c r="K439" i="2"/>
  <c r="K438" i="2"/>
  <c r="K424" i="1"/>
  <c r="K423" i="1"/>
  <c r="K445" i="2"/>
  <c r="K444" i="2"/>
  <c r="K430" i="1"/>
  <c r="K429" i="1"/>
  <c r="K200" i="2"/>
  <c r="K199" i="2"/>
  <c r="K197" i="1"/>
  <c r="K196" i="1"/>
  <c r="K447" i="2"/>
  <c r="K448" i="2"/>
  <c r="K449" i="2"/>
  <c r="K452" i="2"/>
  <c r="K453" i="2"/>
  <c r="K454" i="2"/>
  <c r="K455" i="2"/>
  <c r="K456" i="2"/>
  <c r="K457" i="2"/>
  <c r="K458" i="2"/>
  <c r="K459" i="2"/>
  <c r="K460" i="2"/>
  <c r="K461" i="2"/>
  <c r="K462" i="2"/>
  <c r="K463" i="2"/>
  <c r="K464" i="2"/>
  <c r="K465" i="2"/>
  <c r="K466" i="2"/>
  <c r="K467" i="2"/>
  <c r="K468" i="2"/>
  <c r="K469" i="2"/>
  <c r="K446" i="2"/>
  <c r="K441" i="1"/>
  <c r="K442" i="1"/>
  <c r="K443" i="1"/>
  <c r="K444" i="1"/>
  <c r="K445" i="1"/>
  <c r="K446" i="1"/>
  <c r="K447" i="1"/>
  <c r="K448" i="1"/>
  <c r="K449" i="1"/>
  <c r="K450" i="1"/>
  <c r="K451" i="1"/>
  <c r="K452" i="1"/>
  <c r="K453" i="1"/>
  <c r="K454" i="1"/>
  <c r="K440" i="1"/>
  <c r="K439" i="1"/>
  <c r="K438" i="1"/>
  <c r="K437" i="1"/>
  <c r="K436" i="1"/>
  <c r="K435" i="1"/>
  <c r="K433" i="1"/>
  <c r="K434" i="1"/>
  <c r="K432" i="1" l="1"/>
  <c r="K431" i="1"/>
  <c r="K205" i="1"/>
  <c r="K204" i="1"/>
  <c r="K204" i="2"/>
  <c r="K203" i="2"/>
  <c r="K203" i="1"/>
  <c r="K202" i="1"/>
  <c r="K206" i="2"/>
  <c r="K205" i="2"/>
  <c r="K202" i="2"/>
  <c r="K201" i="2"/>
  <c r="K199" i="1"/>
  <c r="K198" i="1"/>
  <c r="A81" i="2" l="1"/>
  <c r="A88" i="2" s="1"/>
  <c r="A80" i="2"/>
  <c r="A85" i="1"/>
  <c r="A84" i="1"/>
  <c r="A76" i="2"/>
  <c r="P81" i="1"/>
  <c r="A80" i="1"/>
  <c r="P77" i="1"/>
  <c r="A35" i="1"/>
  <c r="A37" i="1" s="1"/>
  <c r="A41" i="1" s="1"/>
  <c r="A64" i="1" s="1"/>
  <c r="A66" i="1" s="1"/>
  <c r="A68" i="1" s="1"/>
  <c r="A70" i="1" s="1"/>
  <c r="A72" i="1" s="1"/>
  <c r="A74" i="1" s="1"/>
  <c r="A76" i="1" s="1"/>
  <c r="B109" i="2"/>
  <c r="K113" i="1"/>
  <c r="K112" i="1"/>
  <c r="K112" i="2"/>
  <c r="K111" i="2"/>
  <c r="K110" i="2"/>
  <c r="K109" i="2"/>
  <c r="K108" i="2"/>
  <c r="K107" i="2"/>
  <c r="K118" i="2"/>
  <c r="K117" i="2"/>
  <c r="B117" i="2"/>
  <c r="K116" i="1"/>
  <c r="K117" i="1"/>
  <c r="B105" i="2"/>
  <c r="K257" i="2"/>
  <c r="K256" i="2"/>
  <c r="K255" i="2"/>
  <c r="K254" i="2"/>
  <c r="K252" i="1"/>
  <c r="K253" i="1"/>
  <c r="K254" i="1"/>
  <c r="K251" i="1"/>
  <c r="K251" i="2"/>
  <c r="K250" i="2"/>
  <c r="B250" i="2"/>
  <c r="K248" i="1"/>
  <c r="K247" i="1"/>
  <c r="K114" i="2"/>
  <c r="K113" i="2"/>
  <c r="B113" i="2"/>
  <c r="K115" i="1"/>
  <c r="K114" i="1"/>
  <c r="K259" i="2"/>
  <c r="K258" i="2"/>
  <c r="K256" i="1"/>
  <c r="K255" i="1"/>
  <c r="K104" i="2"/>
  <c r="K103" i="2"/>
  <c r="K102" i="2"/>
  <c r="K101" i="2"/>
  <c r="K109" i="1"/>
  <c r="K108" i="1"/>
  <c r="K275" i="2"/>
  <c r="K274" i="2"/>
  <c r="K273" i="2"/>
  <c r="K272" i="2"/>
  <c r="K271" i="2"/>
  <c r="K270" i="2"/>
  <c r="K269" i="2"/>
  <c r="K268" i="2"/>
  <c r="P268" i="1"/>
  <c r="A267" i="1"/>
  <c r="L162" i="2"/>
  <c r="P161" i="1"/>
  <c r="B254" i="2"/>
  <c r="B260" i="2"/>
  <c r="C266" i="2"/>
  <c r="B266" i="2"/>
  <c r="C115" i="2"/>
  <c r="B115" i="2"/>
  <c r="L160" i="2"/>
  <c r="P170" i="1"/>
  <c r="L261" i="2"/>
  <c r="A74" i="2"/>
  <c r="A78" i="2" s="1"/>
  <c r="L275" i="2"/>
  <c r="L273" i="2"/>
  <c r="A272" i="2"/>
  <c r="A274" i="2" s="1"/>
  <c r="L271" i="2"/>
  <c r="L269" i="2"/>
  <c r="P276" i="1"/>
  <c r="P274" i="1"/>
  <c r="A273" i="1"/>
  <c r="P272" i="1"/>
  <c r="P270" i="1"/>
  <c r="L108" i="2"/>
  <c r="A107" i="2"/>
  <c r="P30" i="1"/>
  <c r="L308" i="2"/>
  <c r="L289" i="2"/>
  <c r="L31" i="2"/>
  <c r="L445" i="2"/>
  <c r="L443" i="2"/>
  <c r="L439" i="2"/>
  <c r="L434" i="2"/>
  <c r="L432" i="2"/>
  <c r="L430" i="2"/>
  <c r="L428" i="2"/>
  <c r="L426" i="2"/>
  <c r="L424" i="2"/>
  <c r="L422" i="2"/>
  <c r="L420" i="2"/>
  <c r="L417" i="2"/>
  <c r="L415" i="2"/>
  <c r="L413" i="2"/>
  <c r="L411" i="2"/>
  <c r="L409" i="2"/>
  <c r="L407" i="2"/>
  <c r="L405" i="2"/>
  <c r="L403" i="2"/>
  <c r="L401" i="2"/>
  <c r="L399" i="2"/>
  <c r="L397" i="2"/>
  <c r="L394" i="2"/>
  <c r="L392" i="2"/>
  <c r="L390" i="2"/>
  <c r="L388" i="2"/>
  <c r="L366" i="2"/>
  <c r="L364" i="2"/>
  <c r="L362" i="2"/>
  <c r="L360" i="2"/>
  <c r="L358" i="2"/>
  <c r="L356" i="2"/>
  <c r="L354" i="2"/>
  <c r="L352" i="2"/>
  <c r="L350" i="2"/>
  <c r="L348" i="2"/>
  <c r="L346" i="2"/>
  <c r="L344" i="2"/>
  <c r="L340" i="2"/>
  <c r="L338" i="2"/>
  <c r="L336" i="2"/>
  <c r="L334" i="2"/>
  <c r="L332" i="2"/>
  <c r="L329" i="2"/>
  <c r="L327" i="2"/>
  <c r="L325" i="2"/>
  <c r="L323" i="2"/>
  <c r="L318" i="2"/>
  <c r="L316" i="2"/>
  <c r="L314" i="2"/>
  <c r="L312" i="2"/>
  <c r="L305" i="2"/>
  <c r="L303" i="2"/>
  <c r="L301" i="2"/>
  <c r="L299" i="2"/>
  <c r="L297" i="2"/>
  <c r="L295" i="2"/>
  <c r="L293" i="2"/>
  <c r="L291" i="2"/>
  <c r="L287" i="2"/>
  <c r="L282" i="2"/>
  <c r="L279" i="2"/>
  <c r="L277" i="2"/>
  <c r="L267" i="2"/>
  <c r="L265" i="2"/>
  <c r="L259" i="2"/>
  <c r="L257" i="2"/>
  <c r="L255" i="2"/>
  <c r="L253" i="2"/>
  <c r="L251" i="2"/>
  <c r="L248" i="2"/>
  <c r="L246" i="2"/>
  <c r="L244" i="2"/>
  <c r="L242" i="2"/>
  <c r="L216" i="2"/>
  <c r="L214" i="2"/>
  <c r="L212" i="2"/>
  <c r="L210" i="2"/>
  <c r="L208" i="2"/>
  <c r="L204" i="2"/>
  <c r="L202" i="2"/>
  <c r="L200" i="2"/>
  <c r="L198" i="2"/>
  <c r="L196" i="2"/>
  <c r="L191" i="2"/>
  <c r="L179" i="2"/>
  <c r="L177" i="2"/>
  <c r="L175" i="2"/>
  <c r="L173" i="2"/>
  <c r="L171" i="2"/>
  <c r="L169" i="2"/>
  <c r="L167" i="2"/>
  <c r="L158" i="2"/>
  <c r="L156" i="2"/>
  <c r="L154" i="2"/>
  <c r="L152" i="2"/>
  <c r="L148" i="2"/>
  <c r="L146" i="2"/>
  <c r="L144" i="2"/>
  <c r="L142" i="2"/>
  <c r="L140" i="2"/>
  <c r="L138" i="2"/>
  <c r="L136" i="2"/>
  <c r="L134" i="2"/>
  <c r="L132" i="2"/>
  <c r="L130" i="2"/>
  <c r="L128" i="2"/>
  <c r="L124" i="2"/>
  <c r="L122" i="2"/>
  <c r="L120" i="2"/>
  <c r="L118" i="2"/>
  <c r="L116" i="2"/>
  <c r="L114" i="2"/>
  <c r="L112" i="2"/>
  <c r="L110" i="2"/>
  <c r="L106" i="2"/>
  <c r="L104" i="2"/>
  <c r="L102" i="2"/>
  <c r="L87" i="2"/>
  <c r="L73" i="2"/>
  <c r="L71" i="2"/>
  <c r="L69" i="2"/>
  <c r="L67" i="2"/>
  <c r="L65" i="2"/>
  <c r="L63" i="2"/>
  <c r="L61" i="2"/>
  <c r="L56" i="2"/>
  <c r="L50" i="2"/>
  <c r="L48" i="2"/>
  <c r="L46" i="2"/>
  <c r="L44" i="2"/>
  <c r="L42" i="2"/>
  <c r="L40" i="2"/>
  <c r="L38" i="2"/>
  <c r="L36" i="2"/>
  <c r="L34" i="2"/>
  <c r="L28" i="2"/>
  <c r="P95" i="1"/>
  <c r="P279" i="1"/>
  <c r="P278" i="1"/>
  <c r="P430" i="1"/>
  <c r="P426" i="1"/>
  <c r="P424" i="1"/>
  <c r="P422" i="1"/>
  <c r="P421" i="1"/>
  <c r="P420" i="1"/>
  <c r="P417" i="1"/>
  <c r="P415" i="1"/>
  <c r="P413" i="1"/>
  <c r="P411" i="1"/>
  <c r="P409" i="1"/>
  <c r="P407" i="1"/>
  <c r="P405" i="1"/>
  <c r="P402" i="1"/>
  <c r="P400" i="1"/>
  <c r="P398" i="1"/>
  <c r="P396" i="1"/>
  <c r="P394" i="1"/>
  <c r="P392" i="1"/>
  <c r="P390" i="1"/>
  <c r="P388" i="1"/>
  <c r="P386" i="1"/>
  <c r="P384" i="1"/>
  <c r="P381" i="1"/>
  <c r="P379" i="1"/>
  <c r="P377" i="1"/>
  <c r="P360" i="1"/>
  <c r="P357" i="1"/>
  <c r="P355" i="1"/>
  <c r="P353" i="1"/>
  <c r="P351" i="1"/>
  <c r="P349" i="1"/>
  <c r="P347" i="1"/>
  <c r="P345" i="1"/>
  <c r="P343" i="1"/>
  <c r="P339" i="1"/>
  <c r="P337" i="1"/>
  <c r="P335" i="1"/>
  <c r="P333" i="1"/>
  <c r="P331" i="1"/>
  <c r="P329" i="1"/>
  <c r="P327" i="1"/>
  <c r="P325" i="1"/>
  <c r="P322" i="1"/>
  <c r="P320" i="1"/>
  <c r="P311" i="1"/>
  <c r="P309" i="1"/>
  <c r="P303" i="1"/>
  <c r="P300" i="1"/>
  <c r="P298" i="1"/>
  <c r="P296" i="1"/>
  <c r="P294" i="1"/>
  <c r="P292" i="1"/>
  <c r="P290" i="1"/>
  <c r="P288" i="1"/>
  <c r="P286" i="1"/>
  <c r="P284" i="1"/>
  <c r="P281" i="1"/>
  <c r="P266" i="1"/>
  <c r="P264" i="1"/>
  <c r="P262" i="1"/>
  <c r="P256" i="1"/>
  <c r="P254" i="1"/>
  <c r="P252" i="1"/>
  <c r="P250" i="1"/>
  <c r="P248" i="1"/>
  <c r="P245" i="1"/>
  <c r="P243" i="1"/>
  <c r="P241" i="1"/>
  <c r="P239" i="1"/>
  <c r="P236" i="1"/>
  <c r="P234" i="1"/>
  <c r="P232" i="1"/>
  <c r="P230" i="1"/>
  <c r="P228" i="1"/>
  <c r="P226" i="1"/>
  <c r="P224" i="1"/>
  <c r="P222" i="1"/>
  <c r="P220" i="1"/>
  <c r="P218" i="1"/>
  <c r="P216" i="1"/>
  <c r="P213" i="1"/>
  <c r="P211" i="1"/>
  <c r="P209" i="1"/>
  <c r="P207" i="1"/>
  <c r="P205" i="1"/>
  <c r="P203" i="1"/>
  <c r="P201" i="1"/>
  <c r="P199" i="1"/>
  <c r="P197" i="1"/>
  <c r="P195" i="1"/>
  <c r="P190" i="1"/>
  <c r="P178" i="1"/>
  <c r="P176" i="1"/>
  <c r="P174" i="1"/>
  <c r="P172" i="1"/>
  <c r="P168" i="1"/>
  <c r="P166" i="1"/>
  <c r="P159" i="1"/>
  <c r="P157" i="1"/>
  <c r="P155" i="1"/>
  <c r="P153" i="1"/>
  <c r="P151" i="1"/>
  <c r="P147" i="1"/>
  <c r="P143" i="1"/>
  <c r="P141" i="1"/>
  <c r="P139" i="1"/>
  <c r="P137" i="1"/>
  <c r="P135" i="1"/>
  <c r="P133" i="1"/>
  <c r="P131" i="1"/>
  <c r="P129" i="1"/>
  <c r="P127" i="1"/>
  <c r="P123" i="1"/>
  <c r="P121" i="1"/>
  <c r="P119" i="1"/>
  <c r="P117" i="1"/>
  <c r="P115" i="1"/>
  <c r="P113" i="1"/>
  <c r="P111" i="1"/>
  <c r="P109" i="1"/>
  <c r="P93" i="1"/>
  <c r="P91" i="1"/>
  <c r="P83" i="1"/>
  <c r="P79" i="1"/>
  <c r="P75" i="1"/>
  <c r="P73" i="1"/>
  <c r="P71" i="1"/>
  <c r="P69" i="1"/>
  <c r="P67" i="1"/>
  <c r="P65" i="1"/>
  <c r="P56" i="1"/>
  <c r="P54" i="1"/>
  <c r="P52" i="1"/>
  <c r="P50" i="1"/>
  <c r="P48" i="1"/>
  <c r="P46" i="1"/>
  <c r="P44" i="1"/>
  <c r="P42" i="1"/>
  <c r="P40" i="1"/>
  <c r="P38" i="1"/>
  <c r="P36" i="1"/>
  <c r="P33" i="1"/>
  <c r="L284" i="2"/>
  <c r="A27" i="2"/>
  <c r="A30" i="2" s="1"/>
  <c r="E433" i="2"/>
  <c r="L310" i="2"/>
  <c r="P305" i="1"/>
  <c r="A70" i="2"/>
  <c r="A86" i="2"/>
  <c r="A101" i="2"/>
  <c r="A105" i="2" s="1"/>
  <c r="A109" i="2" s="1"/>
  <c r="A113" i="2" s="1"/>
  <c r="A115" i="2" s="1"/>
  <c r="A117" i="2" s="1"/>
  <c r="A33" i="2"/>
  <c r="A35" i="2" s="1"/>
  <c r="A55" i="2" s="1"/>
  <c r="A60" i="2" s="1"/>
  <c r="A62" i="2" s="1"/>
  <c r="A64" i="2" s="1"/>
  <c r="A66" i="2" s="1"/>
  <c r="E429" i="2"/>
  <c r="A32" i="1"/>
  <c r="A78" i="1"/>
  <c r="A82" i="1" s="1"/>
  <c r="A90" i="1" s="1"/>
  <c r="A94" i="1" s="1"/>
  <c r="A102" i="1"/>
  <c r="A108" i="1"/>
  <c r="A110" i="1" s="1"/>
  <c r="A112" i="1" s="1"/>
  <c r="A114" i="1" s="1"/>
  <c r="A116" i="1" s="1"/>
  <c r="A118" i="1" s="1"/>
  <c r="A120" i="1" s="1"/>
  <c r="A126" i="1" s="1"/>
  <c r="A128" i="1" s="1"/>
  <c r="A130" i="1" s="1"/>
  <c r="A132" i="1" s="1"/>
  <c r="A134" i="1" s="1"/>
  <c r="A136" i="1" s="1"/>
  <c r="A138" i="1" s="1"/>
  <c r="A142" i="1" s="1"/>
  <c r="A165" i="1" s="1"/>
  <c r="A167" i="1" s="1"/>
  <c r="A219" i="1"/>
  <c r="A221" i="1" s="1"/>
  <c r="A247" i="1"/>
  <c r="A249" i="1" s="1"/>
  <c r="A251" i="1" s="1"/>
  <c r="A255" i="1" s="1"/>
  <c r="A170" i="2"/>
  <c r="A172" i="2" s="1"/>
  <c r="A174" i="2"/>
  <c r="A176" i="2" s="1"/>
  <c r="A178" i="2" s="1"/>
  <c r="A195" i="2"/>
  <c r="A199" i="2" s="1"/>
  <c r="A201" i="2" s="1"/>
  <c r="A203" i="2" s="1"/>
  <c r="A207" i="2" s="1"/>
  <c r="A209" i="2" s="1"/>
  <c r="A211" i="2" s="1"/>
  <c r="A215" i="2" s="1"/>
  <c r="A171" i="1"/>
  <c r="A173" i="1"/>
  <c r="A175" i="1" s="1"/>
  <c r="A177" i="1" s="1"/>
  <c r="A194" i="1"/>
  <c r="A196" i="1" s="1"/>
  <c r="A198" i="1" s="1"/>
  <c r="A200" i="1" s="1"/>
  <c r="A202" i="1" s="1"/>
  <c r="A204" i="1" s="1"/>
  <c r="A206" i="1"/>
  <c r="A208" i="1" s="1"/>
  <c r="A210" i="1" s="1"/>
  <c r="A212" i="1" s="1"/>
  <c r="A261" i="1"/>
  <c r="A269" i="1"/>
  <c r="A271" i="1" s="1"/>
  <c r="A259" i="1"/>
  <c r="A283" i="1"/>
  <c r="A287" i="1" s="1"/>
  <c r="A289" i="1" s="1"/>
  <c r="A291" i="1" s="1"/>
  <c r="A293" i="1" s="1"/>
  <c r="A295" i="1" s="1"/>
  <c r="A297" i="1" s="1"/>
  <c r="A299" i="1" s="1"/>
  <c r="A302" i="1" s="1"/>
  <c r="A309" i="1" s="1"/>
  <c r="A310" i="1" s="1"/>
  <c r="A319" i="1" s="1"/>
  <c r="A321" i="1" s="1"/>
  <c r="A324" i="1" s="1"/>
  <c r="A326" i="1" s="1"/>
  <c r="A328" i="1" s="1"/>
  <c r="A330" i="1" s="1"/>
  <c r="A332" i="1" s="1"/>
  <c r="A334" i="1" s="1"/>
  <c r="A338" i="1" s="1"/>
  <c r="A350" i="1" s="1"/>
  <c r="A354" i="1" s="1"/>
  <c r="A356" i="1" s="1"/>
  <c r="A359" i="1"/>
  <c r="A250" i="2"/>
  <c r="A252" i="2" s="1"/>
  <c r="A254" i="2" s="1"/>
  <c r="A258" i="2" s="1"/>
  <c r="A404" i="1"/>
  <c r="A406" i="1" s="1"/>
  <c r="A408" i="1" s="1"/>
  <c r="A410" i="1" s="1"/>
  <c r="A264" i="2"/>
  <c r="A260" i="2"/>
  <c r="A412" i="1"/>
  <c r="A414" i="1" s="1"/>
  <c r="A416" i="1" s="1"/>
  <c r="A419" i="1"/>
  <c r="A421" i="1" s="1"/>
  <c r="A266" i="2"/>
  <c r="A276" i="2" s="1"/>
  <c r="A286" i="2"/>
  <c r="A288" i="2" s="1"/>
  <c r="A290" i="2" s="1"/>
  <c r="A292" i="2" s="1"/>
  <c r="A294" i="2" s="1"/>
  <c r="A296" i="2" s="1"/>
  <c r="A300" i="2" s="1"/>
  <c r="A302" i="2" s="1"/>
  <c r="A304" i="2" s="1"/>
  <c r="A307" i="2" s="1"/>
  <c r="A311" i="2" s="1"/>
  <c r="A315" i="2" s="1"/>
  <c r="A317" i="2" s="1"/>
  <c r="A331" i="2"/>
  <c r="A333" i="2" s="1"/>
  <c r="A335" i="2" s="1"/>
  <c r="A337" i="2" s="1"/>
  <c r="A339" i="2" s="1"/>
  <c r="A349" i="2" s="1"/>
  <c r="A351" i="2" s="1"/>
  <c r="A353" i="2" s="1"/>
  <c r="A357" i="2" s="1"/>
  <c r="A359" i="2" s="1"/>
  <c r="A361" i="2" s="1"/>
  <c r="A363" i="2" s="1"/>
  <c r="A365" i="2" s="1"/>
  <c r="A268" i="2"/>
  <c r="A270" i="2" s="1"/>
  <c r="A387" i="2"/>
  <c r="A389" i="2" s="1"/>
  <c r="A391" i="2" s="1"/>
  <c r="A419" i="2"/>
  <c r="A421" i="2" s="1"/>
  <c r="A423" i="2"/>
  <c r="A425" i="2" s="1"/>
  <c r="A427" i="2" s="1"/>
  <c r="A429" i="2" s="1"/>
  <c r="A431" i="2" s="1"/>
  <c r="A433" i="2" s="1"/>
  <c r="A438" i="2"/>
  <c r="A169" i="1" l="1"/>
  <c r="A119" i="2"/>
  <c r="A127" i="2" s="1"/>
  <c r="A129" i="2" s="1"/>
  <c r="A133" i="2" s="1"/>
  <c r="A135" i="2" s="1"/>
  <c r="A137" i="2" s="1"/>
  <c r="A139" i="2" s="1"/>
  <c r="A143" i="2" s="1"/>
  <c r="A145" i="2" s="1"/>
  <c r="A166" i="2" s="1"/>
  <c r="A168" i="2" s="1"/>
</calcChain>
</file>

<file path=xl/sharedStrings.xml><?xml version="1.0" encoding="utf-8"?>
<sst xmlns="http://schemas.openxmlformats.org/spreadsheetml/2006/main" count="3296" uniqueCount="653">
  <si>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</si>
  <si>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</si>
  <si>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</si>
  <si>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</si>
  <si>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</si>
  <si>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</si>
  <si>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</si>
  <si>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</si>
  <si>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</si>
  <si>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</si>
  <si>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</si>
  <si>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</si>
  <si>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</si>
  <si>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</si>
  <si>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</si>
  <si>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</si>
  <si>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</si>
  <si>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</si>
  <si>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</si>
  <si>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</si>
  <si>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</si>
  <si>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</si>
  <si>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</si>
  <si>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</si>
  <si>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</si>
  <si>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</si>
  <si>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</si>
  <si>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</si>
  <si>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</si>
  <si>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</si>
  <si>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</si>
  <si>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</si>
  <si>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</si>
  <si>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</si>
  <si>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</si>
  <si>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</si>
  <si>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</si>
  <si>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</si>
  <si>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</si>
  <si>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</si>
  <si>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</si>
  <si>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</si>
  <si>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</si>
  <si>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</si>
  <si>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</si>
  <si>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</si>
  <si>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</si>
  <si>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</si>
  <si>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</si>
  <si>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</si>
  <si>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</si>
  <si>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</si>
  <si>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</si>
  <si>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</si>
  <si>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</si>
  <si>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</si>
  <si>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</si>
  <si>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</si>
  <si>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</si>
  <si>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</si>
  <si>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</si>
  <si>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</si>
  <si>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</si>
  <si>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</si>
  <si>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</si>
  <si>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</si>
  <si>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</si>
  <si>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</si>
  <si>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</si>
  <si>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</si>
  <si>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</si>
  <si>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</si>
  <si>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</si>
  <si>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</si>
  <si>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</si>
  <si>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</si>
  <si>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</si>
  <si>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</si>
  <si>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</si>
  <si>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</si>
  <si>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</si>
  <si>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</si>
  <si>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</si>
  <si>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</si>
  <si>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</si>
  <si>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</si>
  <si>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</si>
  <si>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</si>
  <si>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</si>
  <si>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</si>
  <si>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</si>
  <si>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</si>
  <si>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</si>
  <si>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</si>
  <si>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</si>
  <si>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</si>
  <si>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</si>
  <si>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</si>
  <si>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</si>
  <si>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</si>
  <si>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</si>
  <si>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</si>
  <si>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</si>
  <si>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</si>
  <si>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</si>
  <si>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</si>
  <si>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</si>
  <si>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</si>
  <si>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</si>
  <si>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</si>
  <si>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</si>
  <si>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</si>
  <si>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</si>
  <si>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</si>
  <si>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</si>
  <si>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</si>
  <si>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</si>
  <si>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</si>
  <si>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</si>
  <si>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</si>
  <si>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</si>
  <si>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</si>
  <si>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</si>
  <si>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</si>
  <si>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</si>
  <si>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</si>
  <si>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</si>
  <si>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</si>
  <si>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</si>
  <si>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</si>
  <si>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</si>
  <si>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</si>
  <si>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</si>
  <si>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</si>
  <si>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</si>
  <si>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</si>
  <si>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</si>
  <si>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</si>
  <si>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</si>
  <si>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</si>
  <si>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</si>
  <si>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</si>
  <si>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</si>
  <si>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</si>
  <si>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</si>
  <si>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</si>
  <si>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</si>
  <si>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</si>
  <si>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</si>
  <si>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</si>
  <si>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</si>
  <si>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</si>
  <si>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</si>
  <si>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</si>
  <si>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</si>
  <si>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</si>
  <si>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</si>
  <si>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</si>
  <si>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</si>
  <si>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</si>
  <si>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</si>
  <si>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</si>
  <si>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</si>
  <si>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</si>
  <si>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</si>
  <si>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</si>
  <si>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</si>
  <si>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</si>
  <si>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</si>
  <si>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</si>
  <si>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</si>
  <si>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</si>
  <si>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</si>
  <si>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</si>
  <si>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</si>
  <si>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</si>
  <si>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</si>
  <si>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</si>
  <si>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</si>
  <si>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</si>
  <si>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</si>
  <si>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</si>
  <si>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</si>
  <si>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</si>
  <si>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</si>
  <si>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</si>
  <si>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</si>
  <si>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</si>
  <si>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</si>
  <si>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</si>
  <si>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</si>
  <si>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</si>
  <si>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</si>
  <si>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</si>
  <si>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</si>
  <si>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</si>
  <si>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</si>
  <si>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</si>
  <si>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</si>
  <si>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</si>
  <si>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</si>
  <si>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</si>
  <si>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</si>
  <si>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</si>
  <si>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</si>
  <si>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</si>
  <si>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</si>
  <si>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</si>
  <si>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</si>
  <si>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</si>
  <si>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</si>
  <si>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</si>
  <si>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</si>
  <si>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</si>
  <si>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</si>
  <si>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</si>
  <si>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</si>
  <si>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</si>
  <si>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</si>
  <si>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</si>
  <si>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</si>
  <si>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</si>
  <si>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</si>
  <si>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</si>
  <si>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</si>
  <si>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</si>
  <si>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</si>
  <si>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</si>
  <si>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</si>
  <si>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</si>
  <si>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</si>
  <si>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</si>
  <si>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</si>
  <si>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</si>
  <si>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</si>
  <si>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</si>
  <si>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</si>
  <si>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</si>
  <si>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</si>
  <si>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</si>
  <si>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</si>
  <si>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</si>
  <si>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</si>
  <si>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</si>
  <si>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</si>
  <si>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</si>
  <si>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</si>
  <si>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</si>
  <si>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</si>
  <si>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</si>
  <si>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</si>
  <si>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</si>
  <si>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</si>
  <si>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</si>
  <si>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</si>
  <si>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</si>
  <si>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</si>
  <si>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</si>
  <si>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</si>
  <si>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</si>
  <si>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</si>
  <si>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</si>
  <si>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</si>
  <si>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</si>
  <si>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</si>
  <si>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</si>
  <si>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</si>
  <si>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</si>
  <si>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</si>
  <si>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</si>
  <si>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</si>
  <si>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</si>
  <si>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</si>
  <si>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</si>
  <si>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</si>
  <si>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</si>
  <si>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</si>
  <si>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</si>
  <si>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</si>
  <si>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</si>
  <si>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</si>
  <si>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</si>
  <si>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</si>
  <si>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</si>
  <si>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</si>
  <si>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</si>
  <si>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</si>
  <si>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</si>
  <si>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</si>
  <si>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</si>
  <si>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</si>
  <si>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</si>
  <si>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</si>
  <si>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</si>
  <si>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</si>
  <si>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</si>
  <si>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</si>
  <si>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</si>
  <si>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</si>
  <si>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</si>
  <si>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</si>
  <si>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</si>
  <si>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</si>
  <si>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</si>
  <si>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</si>
  <si>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</si>
  <si>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</si>
  <si>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</si>
  <si>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</si>
  <si>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</si>
  <si>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</si>
  <si>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</si>
  <si>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</si>
  <si>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</si>
  <si>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</si>
  <si>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</si>
  <si>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</si>
  <si>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</si>
  <si>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</si>
  <si>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</si>
  <si>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</si>
  <si>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</si>
  <si>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</si>
  <si>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</si>
  <si>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</si>
  <si>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</si>
  <si>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</si>
  <si>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</si>
  <si>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</si>
  <si>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</si>
  <si>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</si>
  <si>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</si>
  <si>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</si>
  <si>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</si>
  <si>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</si>
  <si>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</si>
  <si>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</si>
  <si>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</si>
  <si>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</si>
  <si>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</si>
  <si>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</si>
  <si>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</si>
  <si>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</si>
  <si>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</si>
  <si>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</si>
  <si>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</si>
  <si>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</si>
  <si>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</si>
  <si>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</si>
  <si>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</si>
  <si>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</si>
  <si>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</si>
  <si>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</si>
  <si>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</si>
  <si>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</si>
  <si>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</si>
  <si>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</si>
  <si>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</si>
  <si>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</si>
  <si>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</si>
  <si>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</si>
  <si>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</si>
  <si>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ООО"ЖилКомТеплоЭнерго"</t>
  </si>
  <si>
    <t>МУП «Приладожскводоканал»</t>
  </si>
  <si>
    <t>МУП "Водоканал Кировского района"</t>
  </si>
  <si>
    <t>МО "Синявинское городское поселение" и МО "Приладожское городское поселение"</t>
  </si>
  <si>
    <t>ООО "«Колтушские инженерные сети»"&lt;*&gt;</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</si>
  <si>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</si>
  <si>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</si>
  <si>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</si>
  <si>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</si>
  <si>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</si>
  <si>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</si>
  <si>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</si>
  <si>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</si>
  <si>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</si>
  <si>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</si>
  <si>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</si>
  <si>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</si>
  <si>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</si>
  <si>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</si>
  <si>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</si>
  <si>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</si>
  <si>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</si>
  <si>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</si>
  <si>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</si>
  <si>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</si>
  <si>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</si>
  <si>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Тарифы на услуги в сфере водоотведения на период регулирования 2019 год, руб./куб.м</t>
  </si>
  <si>
    <t>01.01.2019-30.06.2019</t>
  </si>
  <si>
    <t>01.07.2019-31.12.2019</t>
  </si>
  <si>
    <t>23.11.2018,  19.12.2018</t>
  </si>
  <si>
    <t>250-п</t>
  </si>
  <si>
    <t>237-п</t>
  </si>
  <si>
    <t>293-п</t>
  </si>
  <si>
    <t>291-п</t>
  </si>
  <si>
    <t>ООО "ОСК"*</t>
  </si>
  <si>
    <t>341-п</t>
  </si>
  <si>
    <t>07.12.2018, 20.12.2018</t>
  </si>
  <si>
    <t>617-пн, 498-п</t>
  </si>
  <si>
    <t>173-п, 581-пн</t>
  </si>
  <si>
    <t>15.11.2018,  20.12.2018</t>
  </si>
  <si>
    <t>15.11.2018, 20.12.2018</t>
  </si>
  <si>
    <t>30.11.2018 , 20.12.2018</t>
  </si>
  <si>
    <t>213-п,609 -пн</t>
  </si>
  <si>
    <t>09.11.2018, 20.12.2018</t>
  </si>
  <si>
    <t>23.11.2018,    20.12.2018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</si>
  <si>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</si>
  <si>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</si>
  <si>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</si>
  <si>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</si>
  <si>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</si>
  <si>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</si>
  <si>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</si>
  <si>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</si>
  <si>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</si>
  <si>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</si>
  <si>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</si>
  <si>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</si>
  <si>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</si>
  <si>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</si>
  <si>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</si>
  <si>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</si>
  <si>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</si>
  <si>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ООО" ЭкоПром"</t>
  </si>
  <si>
    <t>530-п, 664-пн</t>
  </si>
  <si>
    <t>532-п, 672-пн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</si>
  <si>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</si>
  <si>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</si>
  <si>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</si>
  <si>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</si>
  <si>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</si>
  <si>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</si>
  <si>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</si>
  <si>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</si>
  <si>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</si>
  <si>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</si>
  <si>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</si>
  <si>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</si>
  <si>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</si>
  <si>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</si>
  <si>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</si>
  <si>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</si>
  <si>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</si>
  <si>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</si>
  <si>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</si>
  <si>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</si>
  <si>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</si>
  <si>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</si>
  <si>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</si>
  <si>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</si>
  <si>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199-п</t>
  </si>
  <si>
    <t>286-п, 582-пн</t>
  </si>
  <si>
    <t>215-п, 585-пн</t>
  </si>
  <si>
    <t>201-п, 583-пн</t>
  </si>
  <si>
    <t>282-п, 586-пн</t>
  </si>
  <si>
    <t>337-п, 587-пн</t>
  </si>
  <si>
    <t>163-п</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</si>
  <si>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</si>
  <si>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</si>
  <si>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</si>
  <si>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</si>
  <si>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</si>
  <si>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</si>
  <si>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</si>
  <si>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</si>
  <si>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191-п</t>
  </si>
  <si>
    <t>384-п, 652-пн</t>
  </si>
  <si>
    <t>211-п, 650-пн</t>
  </si>
  <si>
    <t>379-п, 642-пн</t>
  </si>
  <si>
    <t>198-п, 611-пн</t>
  </si>
  <si>
    <t>336-п, 653-пн</t>
  </si>
  <si>
    <t>253-п, 658-пн</t>
  </si>
  <si>
    <t>239-п</t>
  </si>
  <si>
    <t>346-п, 643-пн</t>
  </si>
  <si>
    <t>496-п, 649-пн</t>
  </si>
  <si>
    <t>154-п</t>
  </si>
  <si>
    <t>519-п, 660-пн</t>
  </si>
  <si>
    <t>333-п</t>
  </si>
  <si>
    <t>156-п</t>
  </si>
  <si>
    <t>254-п, 659-пн</t>
  </si>
  <si>
    <t>214-п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</si>
  <si>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</si>
  <si>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</si>
  <si>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</si>
  <si>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ООО "Ладога-Ресурс"</t>
  </si>
  <si>
    <t>335-п, 640-пн</t>
  </si>
  <si>
    <t>218-п</t>
  </si>
  <si>
    <t>153-п</t>
  </si>
  <si>
    <t>240-п, 630-пн</t>
  </si>
  <si>
    <t>241-п</t>
  </si>
  <si>
    <t>507-п, 639-пн</t>
  </si>
  <si>
    <t>289-п</t>
  </si>
  <si>
    <t>524-п, 636-пн</t>
  </si>
  <si>
    <t>380-п, 635-пн</t>
  </si>
  <si>
    <t>217-п</t>
  </si>
  <si>
    <t>269-п</t>
  </si>
  <si>
    <t>216-п</t>
  </si>
  <si>
    <t>338-п, 633-пн</t>
  </si>
  <si>
    <t>185-п</t>
  </si>
  <si>
    <t>164-п</t>
  </si>
  <si>
    <t>290-п</t>
  </si>
  <si>
    <t>378-п, 632-пн</t>
  </si>
  <si>
    <t>208-п</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</si>
  <si>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</si>
  <si>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</si>
  <si>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</si>
  <si>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</si>
  <si>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</si>
  <si>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</si>
  <si>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09.11.2018, 20.21.2018</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</si>
  <si>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</si>
  <si>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</si>
  <si>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</si>
  <si>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</si>
  <si>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</si>
  <si>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</si>
  <si>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</si>
  <si>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</si>
  <si>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</si>
  <si>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</si>
  <si>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</si>
  <si>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203-п, 624-пн</t>
  </si>
  <si>
    <t>257-п, 646-пн</t>
  </si>
  <si>
    <t>194-п</t>
  </si>
  <si>
    <t>528-п</t>
  </si>
  <si>
    <t>526-п, 654-пн</t>
  </si>
  <si>
    <t>284-п</t>
  </si>
  <si>
    <t>510-п</t>
  </si>
  <si>
    <t>389-п</t>
  </si>
  <si>
    <t>189-п</t>
  </si>
  <si>
    <t>288-п, 656-пн</t>
  </si>
  <si>
    <t>155-п, 657-пн</t>
  </si>
  <si>
    <t>497-п, 621-пн</t>
  </si>
  <si>
    <t>244-п, 651-пн</t>
  </si>
  <si>
    <t>184-п, 620-пн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</si>
  <si>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</si>
  <si>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</si>
  <si>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</si>
  <si>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</si>
  <si>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</si>
  <si>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</si>
  <si>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</si>
  <si>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</si>
  <si>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</si>
  <si>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</si>
  <si>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</si>
  <si>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</si>
  <si>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</si>
  <si>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</si>
  <si>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</si>
  <si>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</si>
  <si>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</si>
  <si>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</si>
  <si>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</si>
  <si>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</si>
  <si>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</si>
  <si>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</si>
  <si>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</si>
  <si>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</si>
  <si>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</si>
  <si>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</si>
  <si>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</si>
  <si>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</si>
  <si>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</si>
  <si>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</si>
  <si>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</si>
  <si>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</si>
  <si>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</si>
  <si>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</si>
  <si>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</si>
  <si>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</si>
  <si>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</si>
  <si>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</si>
  <si>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</si>
  <si>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</si>
  <si>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200-п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</si>
  <si>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</si>
  <si>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</si>
  <si>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</si>
  <si>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</si>
  <si>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</si>
  <si>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</si>
  <si>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</si>
  <si>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</si>
  <si>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</si>
  <si>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</si>
  <si>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</si>
  <si>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</si>
  <si>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</si>
  <si>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</si>
  <si>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247-п, 605-пн</t>
  </si>
  <si>
    <t>247-п, 604-пн</t>
  </si>
  <si>
    <t>292-п, 663-пн</t>
  </si>
  <si>
    <t>213-п, 609-пн</t>
  </si>
  <si>
    <t>197-п, 594-пн</t>
  </si>
  <si>
    <t>242-п, 614-пн</t>
  </si>
  <si>
    <t>294-п, 606-пн</t>
  </si>
  <si>
    <t>334-п, 616-пн</t>
  </si>
  <si>
    <t>249-п, 599-пн</t>
  </si>
  <si>
    <t>256-п, 615-пн</t>
  </si>
  <si>
    <t>527-п, 667-пн</t>
  </si>
  <si>
    <t>247-п</t>
  </si>
  <si>
    <t>707-п</t>
  </si>
  <si>
    <t>354-п, 645-пн</t>
  </si>
  <si>
    <t>392-п, 613-пн</t>
  </si>
  <si>
    <t>188-п, 648-пн</t>
  </si>
  <si>
    <t>517-п, 628-пн</t>
  </si>
  <si>
    <t>521-п, 602-пн</t>
  </si>
  <si>
    <t>498-п, 617-пн</t>
  </si>
  <si>
    <t>219-п</t>
  </si>
  <si>
    <t>158-п</t>
  </si>
  <si>
    <t>196-п</t>
  </si>
  <si>
    <t>395-п</t>
  </si>
  <si>
    <t>МУП "Управляющая компания" &lt;*&gt;</t>
  </si>
  <si>
    <t>01.01.2019-31.01.2019</t>
  </si>
  <si>
    <t>24-п, 24-пн</t>
  </si>
  <si>
    <t>01.02.2019-30.06.2019</t>
  </si>
  <si>
    <t>ООО" ЭкоПром" &lt;*&gt;</t>
  </si>
  <si>
    <t>25-п, 25-пн</t>
  </si>
  <si>
    <t>ООО" Прогресс" &lt;*&gt;</t>
  </si>
  <si>
    <t>ООО "Новая Водная Ассоциация" &lt;*&gt;</t>
  </si>
  <si>
    <t>23-п, 23-пн</t>
  </si>
  <si>
    <t>393-п</t>
  </si>
  <si>
    <t>МО "Тосненское городское поселение"</t>
  </si>
  <si>
    <t>водоотведение (категория стокояных вод - поверхностные сточные воды)</t>
  </si>
  <si>
    <t>706-п</t>
  </si>
  <si>
    <t>ООО "Техническая компания "Альтернатива"</t>
  </si>
  <si>
    <t>МО "Павловское городское поселение"</t>
  </si>
  <si>
    <t>716-п,пн</t>
  </si>
  <si>
    <t>МУП "Павловожилкомхоз"*</t>
  </si>
  <si>
    <t>509-п, 634-пн (в редакции приказа от 18.01.2019 № 3-пн)</t>
  </si>
  <si>
    <t>514-п, 629-пн (в редакции приказа от 18.01.2019 № 3-пн)</t>
  </si>
  <si>
    <t>721-п (в редакции приказа от 18.01.2019 № 5-п), 721-пн</t>
  </si>
  <si>
    <t>719-п (в редакции приказа от 18.01.2019 № 5-п), 719-пн</t>
  </si>
  <si>
    <t>511-п, 511-пн (в редакции приказа ЛенРТК от 01.02.2019 № 15-п, 15-пн)</t>
  </si>
  <si>
    <t>512-п, 591-пн (в редакции приказа ЛенРТК от 01.02.2019 № 16-п)</t>
  </si>
  <si>
    <t>187-п, 597-пн (в редакции приказа ЛенРТК от 07.02.2019 № 36-п, 36-пн)</t>
  </si>
  <si>
    <t>01.02.2019, 20.12.2018</t>
  </si>
  <si>
    <t>21-п, 631-пн</t>
  </si>
  <si>
    <t>20.12.2018, 01.02.2019</t>
  </si>
  <si>
    <t>501-п (в ред. приказа 20-п), 641-пн</t>
  </si>
  <si>
    <t>501-п (в ред. приказа № 20-п), 641-пн</t>
  </si>
  <si>
    <t>30.11.2018, 20.12.2018, 01.20.2019</t>
  </si>
  <si>
    <t>283-п (в ред. приказа № 30-п), 612-пн (в ред. приказа № 30-пн)</t>
  </si>
  <si>
    <t>283-п (в ред. приказа                  № 30-п), 612-пн (в ред. приказа № 30-пн)</t>
  </si>
  <si>
    <t>07.12.2018, 01.02.2019</t>
  </si>
  <si>
    <t>350-п (в ред. приказа № 18-п)</t>
  </si>
  <si>
    <t>15.02.2019-30.06.2019</t>
  </si>
  <si>
    <t>44-п</t>
  </si>
  <si>
    <t>ООО "Интехстрой" &lt;*&gt;</t>
  </si>
  <si>
    <t>48-п, 48-пн</t>
  </si>
  <si>
    <t>01.03.2019-30.06.2019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</si>
</sst>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91">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3"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3" fillId="3" borderId="7" xfId="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3" fillId="3" borderId="7" xfId="2"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1" fontId="10" fillId="3" borderId="7" xfId="0" applyNumberFormat="1" applyFont="1" applyFill="1" applyBorder="1" applyAlignment="1">
      <alignment horizontal="center" vertical="center"/>
    </xf>
    <xf numFmtId="0" fontId="3" fillId="3" borderId="5" xfId="2"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4" fontId="10" fillId="3" borderId="0" xfId="0" applyNumberFormat="1" applyFont="1" applyFill="1" applyAlignment="1">
      <alignment horizontal="center"/>
    </xf>
    <xf numFmtId="0" fontId="10" fillId="3" borderId="6" xfId="0" applyFont="1" applyFill="1" applyBorder="1" applyAlignment="1">
      <alignment horizontal="center" vertical="center" wrapText="1"/>
    </xf>
    <xf numFmtId="14" fontId="3" fillId="3" borderId="4" xfId="1"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14" fontId="3" fillId="3" borderId="9"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3" fillId="3" borderId="6" xfId="0" applyFont="1" applyFill="1" applyBorder="1" applyAlignment="1">
      <alignment horizontal="center" vertical="center"/>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2"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3" borderId="5" xfId="2"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13" fillId="3" borderId="5"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7" xfId="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7" xfId="0" applyFont="1" applyFill="1" applyBorder="1" applyAlignment="1">
      <alignment horizontal="center" vertical="center" wrapText="1"/>
    </xf>
    <xf numFmtId="14" fontId="13" fillId="3" borderId="4" xfId="2" applyNumberFormat="1" applyFont="1" applyFill="1" applyBorder="1" applyAlignment="1">
      <alignment horizontal="center" vertical="center" wrapText="1"/>
    </xf>
    <xf numFmtId="14" fontId="13" fillId="3" borderId="7" xfId="2" applyNumberFormat="1" applyFont="1" applyFill="1" applyBorder="1" applyAlignment="1">
      <alignment horizontal="center" vertical="center" wrapText="1"/>
    </xf>
    <xf numFmtId="14" fontId="13" fillId="3" borderId="6" xfId="2" applyNumberFormat="1"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9" fillId="3" borderId="6"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3"/>
  <sheetViews>
    <sheetView tabSelected="1" zoomScaleNormal="100" zoomScaleSheetLayoutView="110" workbookViewId="0">
      <pane ySplit="3" topLeftCell="A132" activePane="bottomLeft" state="frozen"/>
      <selection pane="bottomLeft" activeCell="A96" sqref="A96:XFD97"/>
    </sheetView>
  </sheetViews>
  <sheetFormatPr defaultColWidth="9.140625" defaultRowHeight="15" x14ac:dyDescent="0.25"/>
  <cols>
    <col min="1" max="1" width="7.28515625" style="41" hidden="1" customWidth="1"/>
    <col min="2" max="2" width="13.42578125" style="4" customWidth="1"/>
    <col min="3" max="3" width="13.140625" style="4" customWidth="1"/>
    <col min="4" max="4" width="21.7109375" style="4" customWidth="1"/>
    <col min="5" max="5" width="31.140625" style="43" customWidth="1"/>
    <col min="6" max="6" width="33.140625" style="23" customWidth="1"/>
    <col min="7" max="7" width="37.42578125" style="43" customWidth="1"/>
    <col min="8" max="8" width="13.42578125" style="23" customWidth="1"/>
    <col min="9" max="9" width="15.140625" style="61" customWidth="1"/>
    <col min="10" max="10" width="13.140625" style="62" customWidth="1"/>
    <col min="11" max="11" width="12.7109375" style="63" customWidth="1"/>
    <col min="12" max="12" width="0" style="4" hidden="1" customWidth="1"/>
    <col min="13" max="13" width="1" style="4" hidden="1" customWidth="1"/>
    <col min="14" max="14" width="0.85546875" style="4" hidden="1" customWidth="1"/>
    <col min="15" max="15" width="0" style="4" hidden="1" customWidth="1"/>
    <col min="16" max="16" width="12.28515625" style="13" hidden="1" customWidth="1"/>
    <col min="17" max="16384" width="9.140625" style="4"/>
  </cols>
  <sheetData>
    <row r="1" spans="1:12" ht="26.25" customHeight="1" x14ac:dyDescent="0.25">
      <c r="B1" s="88" t="s">
        <v>387</v>
      </c>
      <c r="C1" s="89"/>
      <c r="D1" s="89"/>
      <c r="E1" s="89"/>
      <c r="F1" s="89"/>
      <c r="G1" s="89"/>
      <c r="H1" s="89"/>
      <c r="I1" s="89"/>
      <c r="J1" s="89"/>
      <c r="K1" s="90"/>
      <c r="L1" s="49"/>
    </row>
    <row r="2" spans="1:12" ht="24.75" customHeight="1" x14ac:dyDescent="0.25">
      <c r="A2" s="158" t="s">
        <v>298</v>
      </c>
      <c r="B2" s="153" t="s">
        <v>0</v>
      </c>
      <c r="C2" s="161"/>
      <c r="D2" s="161"/>
      <c r="E2" s="151" t="s">
        <v>1</v>
      </c>
      <c r="F2" s="162" t="s">
        <v>2</v>
      </c>
      <c r="G2" s="163"/>
      <c r="H2" s="151" t="s">
        <v>3</v>
      </c>
      <c r="I2" s="151" t="s">
        <v>4</v>
      </c>
      <c r="J2" s="153" t="s">
        <v>5</v>
      </c>
      <c r="K2" s="154"/>
      <c r="L2" s="23"/>
    </row>
    <row r="3" spans="1:12" ht="54" x14ac:dyDescent="0.25">
      <c r="A3" s="159"/>
      <c r="B3" s="6" t="s">
        <v>6</v>
      </c>
      <c r="C3" s="6" t="s">
        <v>237</v>
      </c>
      <c r="D3" s="6" t="s">
        <v>7</v>
      </c>
      <c r="E3" s="152"/>
      <c r="F3" s="50" t="s">
        <v>8</v>
      </c>
      <c r="G3" s="8" t="s">
        <v>9</v>
      </c>
      <c r="H3" s="152"/>
      <c r="I3" s="152"/>
      <c r="J3" s="6" t="s">
        <v>10</v>
      </c>
      <c r="K3" s="6" t="s">
        <v>11</v>
      </c>
    </row>
    <row r="4" spans="1:12" ht="15" customHeight="1" x14ac:dyDescent="0.25">
      <c r="A4" s="160" t="s">
        <v>285</v>
      </c>
      <c r="B4" s="160"/>
      <c r="C4" s="160"/>
      <c r="D4" s="160"/>
      <c r="E4" s="160"/>
      <c r="F4" s="160"/>
      <c r="G4" s="160"/>
      <c r="H4" s="160"/>
      <c r="I4" s="160"/>
      <c r="J4" s="160"/>
      <c r="K4" s="160"/>
    </row>
    <row r="5" spans="1:12" x14ac:dyDescent="0.25">
      <c r="A5" s="142">
        <v>1</v>
      </c>
      <c r="B5" s="114">
        <v>43413</v>
      </c>
      <c r="C5" s="115" t="s">
        <v>412</v>
      </c>
      <c r="D5" s="9" t="s">
        <v>389</v>
      </c>
      <c r="E5" s="98" t="s">
        <v>411</v>
      </c>
      <c r="F5" s="98" t="s">
        <v>12</v>
      </c>
      <c r="G5" s="98" t="s">
        <v>13</v>
      </c>
      <c r="H5" s="98" t="s">
        <v>14</v>
      </c>
      <c r="I5" s="10">
        <v>9.48</v>
      </c>
      <c r="J5" s="10" t="s">
        <v>273</v>
      </c>
      <c r="K5" s="10" t="s">
        <v>273</v>
      </c>
    </row>
    <row r="6" spans="1:12" x14ac:dyDescent="0.25">
      <c r="A6" s="143"/>
      <c r="B6" s="114"/>
      <c r="C6" s="115"/>
      <c r="D6" s="9" t="s">
        <v>390</v>
      </c>
      <c r="E6" s="98"/>
      <c r="F6" s="98"/>
      <c r="G6" s="98"/>
      <c r="H6" s="98"/>
      <c r="I6" s="10">
        <v>9.7100000000000009</v>
      </c>
      <c r="J6" s="10" t="s">
        <v>273</v>
      </c>
      <c r="K6" s="10" t="s">
        <v>273</v>
      </c>
    </row>
    <row r="7" spans="1:12" x14ac:dyDescent="0.25">
      <c r="A7" s="143"/>
      <c r="B7" s="114">
        <v>43427</v>
      </c>
      <c r="C7" s="115" t="s">
        <v>393</v>
      </c>
      <c r="D7" s="9" t="s">
        <v>389</v>
      </c>
      <c r="E7" s="98"/>
      <c r="F7" s="98"/>
      <c r="G7" s="98"/>
      <c r="H7" s="98" t="s">
        <v>15</v>
      </c>
      <c r="I7" s="10">
        <v>4.68</v>
      </c>
      <c r="J7" s="10" t="s">
        <v>273</v>
      </c>
      <c r="K7" s="10" t="s">
        <v>273</v>
      </c>
    </row>
    <row r="8" spans="1:12" x14ac:dyDescent="0.25">
      <c r="A8" s="144"/>
      <c r="B8" s="114"/>
      <c r="C8" s="115"/>
      <c r="D8" s="9" t="s">
        <v>390</v>
      </c>
      <c r="E8" s="98"/>
      <c r="F8" s="98"/>
      <c r="G8" s="98"/>
      <c r="H8" s="98"/>
      <c r="I8" s="10">
        <v>4.92</v>
      </c>
      <c r="J8" s="10" t="s">
        <v>273</v>
      </c>
      <c r="K8" s="10" t="s">
        <v>273</v>
      </c>
    </row>
    <row r="9" spans="1:12" ht="19.5" customHeight="1" x14ac:dyDescent="0.25">
      <c r="A9" s="11"/>
      <c r="B9" s="94" t="s">
        <v>414</v>
      </c>
      <c r="C9" s="84" t="s">
        <v>415</v>
      </c>
      <c r="D9" s="16" t="s">
        <v>389</v>
      </c>
      <c r="E9" s="86" t="s">
        <v>351</v>
      </c>
      <c r="F9" s="86" t="s">
        <v>12</v>
      </c>
      <c r="G9" s="86" t="s">
        <v>13</v>
      </c>
      <c r="H9" s="86" t="s">
        <v>16</v>
      </c>
      <c r="I9" s="10">
        <v>31.12</v>
      </c>
      <c r="J9" s="10">
        <v>19.37</v>
      </c>
      <c r="K9" s="12">
        <v>23.24</v>
      </c>
    </row>
    <row r="10" spans="1:12" ht="19.5" customHeight="1" x14ac:dyDescent="0.25">
      <c r="A10" s="11"/>
      <c r="B10" s="110"/>
      <c r="C10" s="109"/>
      <c r="D10" s="16" t="s">
        <v>390</v>
      </c>
      <c r="E10" s="99"/>
      <c r="F10" s="99"/>
      <c r="G10" s="87"/>
      <c r="H10" s="87"/>
      <c r="I10" s="10">
        <v>32.07</v>
      </c>
      <c r="J10" s="10">
        <v>19.760000000000002</v>
      </c>
      <c r="K10" s="12">
        <v>23.71</v>
      </c>
    </row>
    <row r="11" spans="1:12" ht="19.5" customHeight="1" x14ac:dyDescent="0.25">
      <c r="A11" s="11"/>
      <c r="B11" s="110" t="s">
        <v>406</v>
      </c>
      <c r="C11" s="109" t="s">
        <v>413</v>
      </c>
      <c r="D11" s="16" t="s">
        <v>389</v>
      </c>
      <c r="E11" s="99"/>
      <c r="F11" s="99"/>
      <c r="G11" s="86" t="s">
        <v>316</v>
      </c>
      <c r="H11" s="86" t="s">
        <v>16</v>
      </c>
      <c r="I11" s="10">
        <v>31.12</v>
      </c>
      <c r="J11" s="10">
        <v>26.31</v>
      </c>
      <c r="K11" s="12">
        <v>31.58</v>
      </c>
    </row>
    <row r="12" spans="1:12" ht="19.5" customHeight="1" x14ac:dyDescent="0.25">
      <c r="A12" s="11"/>
      <c r="B12" s="110"/>
      <c r="C12" s="109"/>
      <c r="D12" s="16" t="s">
        <v>390</v>
      </c>
      <c r="E12" s="99"/>
      <c r="F12" s="99"/>
      <c r="G12" s="87"/>
      <c r="H12" s="87"/>
      <c r="I12" s="10">
        <v>32.07</v>
      </c>
      <c r="J12" s="10">
        <v>26.84</v>
      </c>
      <c r="K12" s="12">
        <v>32.21</v>
      </c>
    </row>
    <row r="13" spans="1:12" ht="19.5" customHeight="1" x14ac:dyDescent="0.25">
      <c r="A13" s="11"/>
      <c r="B13" s="110" t="s">
        <v>406</v>
      </c>
      <c r="C13" s="109" t="s">
        <v>413</v>
      </c>
      <c r="D13" s="16" t="s">
        <v>389</v>
      </c>
      <c r="E13" s="99"/>
      <c r="F13" s="99"/>
      <c r="G13" s="86" t="s">
        <v>317</v>
      </c>
      <c r="H13" s="86" t="s">
        <v>16</v>
      </c>
      <c r="I13" s="10">
        <v>31.12</v>
      </c>
      <c r="J13" s="10">
        <v>26.09</v>
      </c>
      <c r="K13" s="12">
        <v>31.31</v>
      </c>
    </row>
    <row r="14" spans="1:12" ht="19.5" customHeight="1" x14ac:dyDescent="0.25">
      <c r="A14" s="11"/>
      <c r="B14" s="110"/>
      <c r="C14" s="109"/>
      <c r="D14" s="16" t="s">
        <v>390</v>
      </c>
      <c r="E14" s="99"/>
      <c r="F14" s="99"/>
      <c r="G14" s="87"/>
      <c r="H14" s="87"/>
      <c r="I14" s="10">
        <v>32.07</v>
      </c>
      <c r="J14" s="10">
        <v>26.61</v>
      </c>
      <c r="K14" s="12">
        <v>31.94</v>
      </c>
    </row>
    <row r="15" spans="1:12" ht="19.5" customHeight="1" x14ac:dyDescent="0.25">
      <c r="A15" s="11"/>
      <c r="B15" s="110" t="s">
        <v>406</v>
      </c>
      <c r="C15" s="109" t="s">
        <v>413</v>
      </c>
      <c r="D15" s="16" t="s">
        <v>389</v>
      </c>
      <c r="E15" s="99"/>
      <c r="F15" s="99"/>
      <c r="G15" s="86" t="s">
        <v>18</v>
      </c>
      <c r="H15" s="86" t="s">
        <v>16</v>
      </c>
      <c r="I15" s="10">
        <v>31.12</v>
      </c>
      <c r="J15" s="10">
        <v>12.93</v>
      </c>
      <c r="K15" s="12">
        <v>15.52</v>
      </c>
    </row>
    <row r="16" spans="1:12" ht="19.5" customHeight="1" x14ac:dyDescent="0.25">
      <c r="A16" s="11"/>
      <c r="B16" s="110"/>
      <c r="C16" s="109"/>
      <c r="D16" s="16" t="s">
        <v>390</v>
      </c>
      <c r="E16" s="99"/>
      <c r="F16" s="99"/>
      <c r="G16" s="87"/>
      <c r="H16" s="87"/>
      <c r="I16" s="10">
        <v>32.07</v>
      </c>
      <c r="J16" s="10">
        <v>14.87</v>
      </c>
      <c r="K16" s="12">
        <v>17.850000000000001</v>
      </c>
    </row>
    <row r="17" spans="1:16" ht="19.5" customHeight="1" x14ac:dyDescent="0.25">
      <c r="A17" s="11"/>
      <c r="B17" s="110" t="s">
        <v>406</v>
      </c>
      <c r="C17" s="109" t="s">
        <v>413</v>
      </c>
      <c r="D17" s="16" t="s">
        <v>389</v>
      </c>
      <c r="E17" s="99"/>
      <c r="F17" s="99"/>
      <c r="G17" s="86" t="s">
        <v>339</v>
      </c>
      <c r="H17" s="86" t="s">
        <v>16</v>
      </c>
      <c r="I17" s="10">
        <v>31.12</v>
      </c>
      <c r="J17" s="10">
        <v>26.09</v>
      </c>
      <c r="K17" s="12">
        <v>31.31</v>
      </c>
    </row>
    <row r="18" spans="1:16" ht="19.5" customHeight="1" x14ac:dyDescent="0.25">
      <c r="A18" s="11"/>
      <c r="B18" s="110"/>
      <c r="C18" s="109"/>
      <c r="D18" s="16" t="s">
        <v>390</v>
      </c>
      <c r="E18" s="99"/>
      <c r="F18" s="99"/>
      <c r="G18" s="87"/>
      <c r="H18" s="87"/>
      <c r="I18" s="10">
        <v>32.07</v>
      </c>
      <c r="J18" s="10">
        <v>26.61</v>
      </c>
      <c r="K18" s="12">
        <v>31.94</v>
      </c>
    </row>
    <row r="19" spans="1:16" ht="19.5" customHeight="1" x14ac:dyDescent="0.25">
      <c r="A19" s="11"/>
      <c r="B19" s="110" t="s">
        <v>406</v>
      </c>
      <c r="C19" s="109" t="s">
        <v>413</v>
      </c>
      <c r="D19" s="16" t="s">
        <v>389</v>
      </c>
      <c r="E19" s="99"/>
      <c r="F19" s="99"/>
      <c r="G19" s="86" t="s">
        <v>340</v>
      </c>
      <c r="H19" s="86" t="s">
        <v>16</v>
      </c>
      <c r="I19" s="10">
        <v>31.12</v>
      </c>
      <c r="J19" s="10">
        <v>20.3</v>
      </c>
      <c r="K19" s="10">
        <v>24.36</v>
      </c>
    </row>
    <row r="20" spans="1:16" ht="19.5" customHeight="1" x14ac:dyDescent="0.25">
      <c r="A20" s="11"/>
      <c r="B20" s="110"/>
      <c r="C20" s="109"/>
      <c r="D20" s="16" t="s">
        <v>390</v>
      </c>
      <c r="E20" s="99"/>
      <c r="F20" s="99"/>
      <c r="G20" s="87"/>
      <c r="H20" s="87"/>
      <c r="I20" s="10">
        <v>32.07</v>
      </c>
      <c r="J20" s="10">
        <v>20.71</v>
      </c>
      <c r="K20" s="12">
        <v>24.84</v>
      </c>
    </row>
    <row r="21" spans="1:16" ht="21.75" customHeight="1" x14ac:dyDescent="0.25">
      <c r="A21" s="11"/>
      <c r="B21" s="110" t="s">
        <v>406</v>
      </c>
      <c r="C21" s="109" t="s">
        <v>413</v>
      </c>
      <c r="D21" s="16" t="s">
        <v>389</v>
      </c>
      <c r="E21" s="99"/>
      <c r="F21" s="99"/>
      <c r="G21" s="86" t="s">
        <v>341</v>
      </c>
      <c r="H21" s="86" t="s">
        <v>16</v>
      </c>
      <c r="I21" s="10">
        <v>31.12</v>
      </c>
      <c r="J21" s="10">
        <v>26.31</v>
      </c>
      <c r="K21" s="12">
        <v>31.58</v>
      </c>
    </row>
    <row r="22" spans="1:16" ht="21.75" customHeight="1" x14ac:dyDescent="0.25">
      <c r="A22" s="14"/>
      <c r="B22" s="110"/>
      <c r="C22" s="109"/>
      <c r="D22" s="16" t="s">
        <v>390</v>
      </c>
      <c r="E22" s="99"/>
      <c r="F22" s="99"/>
      <c r="G22" s="87"/>
      <c r="H22" s="87"/>
      <c r="I22" s="10">
        <v>32.07</v>
      </c>
      <c r="J22" s="10">
        <v>26.84</v>
      </c>
      <c r="K22" s="12">
        <v>32.21</v>
      </c>
    </row>
    <row r="23" spans="1:16" ht="21.75" customHeight="1" x14ac:dyDescent="0.25">
      <c r="A23" s="14"/>
      <c r="B23" s="110" t="s">
        <v>406</v>
      </c>
      <c r="C23" s="109" t="s">
        <v>413</v>
      </c>
      <c r="D23" s="16" t="s">
        <v>389</v>
      </c>
      <c r="E23" s="99"/>
      <c r="F23" s="99"/>
      <c r="G23" s="86" t="s">
        <v>342</v>
      </c>
      <c r="H23" s="86" t="s">
        <v>16</v>
      </c>
      <c r="I23" s="10">
        <v>31.12</v>
      </c>
      <c r="J23" s="10">
        <v>26.09</v>
      </c>
      <c r="K23" s="12">
        <v>31.31</v>
      </c>
    </row>
    <row r="24" spans="1:16" ht="21.75" customHeight="1" x14ac:dyDescent="0.25">
      <c r="A24" s="14"/>
      <c r="B24" s="110"/>
      <c r="C24" s="109"/>
      <c r="D24" s="16" t="s">
        <v>390</v>
      </c>
      <c r="E24" s="99"/>
      <c r="F24" s="99"/>
      <c r="G24" s="87"/>
      <c r="H24" s="87"/>
      <c r="I24" s="10">
        <v>32.07</v>
      </c>
      <c r="J24" s="10">
        <v>26.61</v>
      </c>
      <c r="K24" s="12">
        <v>31.94</v>
      </c>
    </row>
    <row r="25" spans="1:16" ht="21.75" customHeight="1" x14ac:dyDescent="0.25">
      <c r="A25" s="14"/>
      <c r="B25" s="110" t="s">
        <v>406</v>
      </c>
      <c r="C25" s="109" t="s">
        <v>413</v>
      </c>
      <c r="D25" s="16" t="s">
        <v>389</v>
      </c>
      <c r="E25" s="99"/>
      <c r="F25" s="99"/>
      <c r="G25" s="86" t="s">
        <v>17</v>
      </c>
      <c r="H25" s="86" t="s">
        <v>16</v>
      </c>
      <c r="I25" s="10">
        <v>31.12</v>
      </c>
      <c r="J25" s="10">
        <v>15.82</v>
      </c>
      <c r="K25" s="12">
        <v>18.989999999999998</v>
      </c>
    </row>
    <row r="26" spans="1:16" ht="21.75" customHeight="1" x14ac:dyDescent="0.25">
      <c r="A26" s="14"/>
      <c r="B26" s="110"/>
      <c r="C26" s="109"/>
      <c r="D26" s="16" t="s">
        <v>390</v>
      </c>
      <c r="E26" s="99"/>
      <c r="F26" s="99"/>
      <c r="G26" s="87"/>
      <c r="H26" s="87"/>
      <c r="I26" s="10">
        <v>32.07</v>
      </c>
      <c r="J26" s="10">
        <v>16.14</v>
      </c>
      <c r="K26" s="12">
        <v>19.37</v>
      </c>
    </row>
    <row r="27" spans="1:16" ht="21.75" customHeight="1" x14ac:dyDescent="0.25">
      <c r="A27" s="14"/>
      <c r="B27" s="110" t="s">
        <v>406</v>
      </c>
      <c r="C27" s="109" t="s">
        <v>413</v>
      </c>
      <c r="D27" s="16" t="s">
        <v>389</v>
      </c>
      <c r="E27" s="99"/>
      <c r="F27" s="99"/>
      <c r="G27" s="86" t="s">
        <v>216</v>
      </c>
      <c r="H27" s="86" t="s">
        <v>16</v>
      </c>
      <c r="I27" s="10">
        <v>31.12</v>
      </c>
      <c r="J27" s="10">
        <v>23.35</v>
      </c>
      <c r="K27" s="12">
        <v>28.02</v>
      </c>
    </row>
    <row r="28" spans="1:16" ht="21.75" customHeight="1" x14ac:dyDescent="0.25">
      <c r="A28" s="14"/>
      <c r="B28" s="95"/>
      <c r="C28" s="85"/>
      <c r="D28" s="16" t="s">
        <v>390</v>
      </c>
      <c r="E28" s="87"/>
      <c r="F28" s="87"/>
      <c r="G28" s="87"/>
      <c r="H28" s="87"/>
      <c r="I28" s="10">
        <v>32.07</v>
      </c>
      <c r="J28" s="10">
        <v>23.82</v>
      </c>
      <c r="K28" s="12">
        <v>28.58</v>
      </c>
    </row>
    <row r="29" spans="1:16" ht="22.5" customHeight="1" x14ac:dyDescent="0.25">
      <c r="A29" s="142"/>
      <c r="B29" s="94" t="s">
        <v>406</v>
      </c>
      <c r="C29" s="84" t="s">
        <v>413</v>
      </c>
      <c r="D29" s="16" t="s">
        <v>389</v>
      </c>
      <c r="E29" s="86" t="s">
        <v>75</v>
      </c>
      <c r="F29" s="86" t="s">
        <v>12</v>
      </c>
      <c r="G29" s="86" t="s">
        <v>20</v>
      </c>
      <c r="H29" s="86" t="s">
        <v>16</v>
      </c>
      <c r="I29" s="10">
        <v>29.51</v>
      </c>
      <c r="J29" s="10">
        <v>16.670000000000002</v>
      </c>
      <c r="K29" s="12">
        <v>20</v>
      </c>
    </row>
    <row r="30" spans="1:16" ht="21" customHeight="1" x14ac:dyDescent="0.25">
      <c r="A30" s="144"/>
      <c r="B30" s="95"/>
      <c r="C30" s="85"/>
      <c r="D30" s="9" t="s">
        <v>390</v>
      </c>
      <c r="E30" s="87"/>
      <c r="F30" s="87"/>
      <c r="G30" s="87"/>
      <c r="H30" s="87"/>
      <c r="I30" s="10">
        <v>31.5</v>
      </c>
      <c r="J30" s="10">
        <v>17</v>
      </c>
      <c r="K30" s="12">
        <v>20.399999999999999</v>
      </c>
      <c r="P30" s="13">
        <f t="shared" ref="P30:P71" si="0">I30/I29*100</f>
        <v>106.74347678752964</v>
      </c>
    </row>
    <row r="31" spans="1:16" x14ac:dyDescent="0.25">
      <c r="A31" s="120" t="s">
        <v>286</v>
      </c>
      <c r="B31" s="121"/>
      <c r="C31" s="121"/>
      <c r="D31" s="121"/>
      <c r="E31" s="121"/>
      <c r="F31" s="121"/>
      <c r="G31" s="121"/>
      <c r="H31" s="121"/>
      <c r="I31" s="121"/>
      <c r="J31" s="121"/>
      <c r="K31" s="122"/>
    </row>
    <row r="32" spans="1:16" ht="72.75" customHeight="1" x14ac:dyDescent="0.25">
      <c r="A32" s="142">
        <f>A29+1</f>
        <v>1</v>
      </c>
      <c r="B32" s="94" t="s">
        <v>398</v>
      </c>
      <c r="C32" s="94" t="s">
        <v>486</v>
      </c>
      <c r="D32" s="16" t="s">
        <v>389</v>
      </c>
      <c r="E32" s="86" t="s">
        <v>214</v>
      </c>
      <c r="F32" s="86" t="s">
        <v>227</v>
      </c>
      <c r="G32" s="86" t="s">
        <v>306</v>
      </c>
      <c r="H32" s="86" t="s">
        <v>16</v>
      </c>
      <c r="I32" s="10">
        <v>32.770000000000003</v>
      </c>
      <c r="J32" s="10">
        <v>28.74</v>
      </c>
      <c r="K32" s="12">
        <v>34.479999999999997</v>
      </c>
    </row>
    <row r="33" spans="1:16" ht="68.25" customHeight="1" x14ac:dyDescent="0.25">
      <c r="A33" s="144"/>
      <c r="B33" s="95"/>
      <c r="C33" s="95"/>
      <c r="D33" s="9" t="s">
        <v>390</v>
      </c>
      <c r="E33" s="87"/>
      <c r="F33" s="87"/>
      <c r="G33" s="87"/>
      <c r="H33" s="87"/>
      <c r="I33" s="10">
        <v>33.49</v>
      </c>
      <c r="J33" s="10">
        <v>29.32</v>
      </c>
      <c r="K33" s="12">
        <v>35.17</v>
      </c>
      <c r="P33" s="13">
        <f t="shared" si="0"/>
        <v>102.1971315227342</v>
      </c>
    </row>
    <row r="34" spans="1:16" x14ac:dyDescent="0.25">
      <c r="A34" s="120" t="s">
        <v>287</v>
      </c>
      <c r="B34" s="121"/>
      <c r="C34" s="121"/>
      <c r="D34" s="121"/>
      <c r="E34" s="121"/>
      <c r="F34" s="121"/>
      <c r="G34" s="121"/>
      <c r="H34" s="121"/>
      <c r="I34" s="121"/>
      <c r="J34" s="121"/>
      <c r="K34" s="122"/>
    </row>
    <row r="35" spans="1:16" ht="22.5" customHeight="1" x14ac:dyDescent="0.25">
      <c r="A35" s="142" t="e">
        <f>#REF!+1</f>
        <v>#REF!</v>
      </c>
      <c r="B35" s="94">
        <v>43419</v>
      </c>
      <c r="C35" s="94" t="s">
        <v>487</v>
      </c>
      <c r="D35" s="16" t="s">
        <v>389</v>
      </c>
      <c r="E35" s="86" t="s">
        <v>25</v>
      </c>
      <c r="F35" s="98" t="s">
        <v>21</v>
      </c>
      <c r="G35" s="86" t="s">
        <v>22</v>
      </c>
      <c r="H35" s="98" t="s">
        <v>16</v>
      </c>
      <c r="I35" s="10">
        <v>12.79</v>
      </c>
      <c r="J35" s="10" t="s">
        <v>270</v>
      </c>
      <c r="K35" s="10" t="s">
        <v>270</v>
      </c>
    </row>
    <row r="36" spans="1:16" x14ac:dyDescent="0.25">
      <c r="A36" s="144"/>
      <c r="B36" s="95"/>
      <c r="C36" s="95"/>
      <c r="D36" s="9" t="s">
        <v>390</v>
      </c>
      <c r="E36" s="87"/>
      <c r="F36" s="98"/>
      <c r="G36" s="87"/>
      <c r="H36" s="98"/>
      <c r="I36" s="10">
        <v>13.38</v>
      </c>
      <c r="J36" s="10" t="s">
        <v>270</v>
      </c>
      <c r="K36" s="10" t="s">
        <v>270</v>
      </c>
      <c r="P36" s="13">
        <f t="shared" si="0"/>
        <v>104.61297888975764</v>
      </c>
    </row>
    <row r="37" spans="1:16" x14ac:dyDescent="0.25">
      <c r="A37" s="142" t="e">
        <f>A35+1</f>
        <v>#REF!</v>
      </c>
      <c r="B37" s="94">
        <v>43398</v>
      </c>
      <c r="C37" s="94" t="s">
        <v>488</v>
      </c>
      <c r="D37" s="16" t="s">
        <v>389</v>
      </c>
      <c r="E37" s="86" t="s">
        <v>26</v>
      </c>
      <c r="F37" s="86" t="s">
        <v>21</v>
      </c>
      <c r="G37" s="86" t="s">
        <v>27</v>
      </c>
      <c r="H37" s="98" t="s">
        <v>15</v>
      </c>
      <c r="I37" s="10">
        <v>5.68</v>
      </c>
      <c r="J37" s="10" t="s">
        <v>270</v>
      </c>
      <c r="K37" s="10" t="s">
        <v>270</v>
      </c>
    </row>
    <row r="38" spans="1:16" x14ac:dyDescent="0.25">
      <c r="A38" s="143"/>
      <c r="B38" s="110"/>
      <c r="C38" s="110"/>
      <c r="D38" s="9" t="s">
        <v>390</v>
      </c>
      <c r="E38" s="99"/>
      <c r="F38" s="99"/>
      <c r="G38" s="99"/>
      <c r="H38" s="98"/>
      <c r="I38" s="10">
        <v>6.07</v>
      </c>
      <c r="J38" s="10" t="s">
        <v>270</v>
      </c>
      <c r="K38" s="10" t="s">
        <v>270</v>
      </c>
      <c r="P38" s="13">
        <f t="shared" si="0"/>
        <v>106.86619718309859</v>
      </c>
    </row>
    <row r="39" spans="1:16" x14ac:dyDescent="0.25">
      <c r="A39" s="143"/>
      <c r="B39" s="110"/>
      <c r="C39" s="110"/>
      <c r="D39" s="16" t="s">
        <v>389</v>
      </c>
      <c r="E39" s="99"/>
      <c r="F39" s="99"/>
      <c r="G39" s="99"/>
      <c r="H39" s="86" t="s">
        <v>14</v>
      </c>
      <c r="I39" s="10">
        <v>5.46</v>
      </c>
      <c r="J39" s="10" t="s">
        <v>270</v>
      </c>
      <c r="K39" s="10" t="s">
        <v>270</v>
      </c>
    </row>
    <row r="40" spans="1:16" x14ac:dyDescent="0.25">
      <c r="A40" s="144"/>
      <c r="B40" s="95"/>
      <c r="C40" s="95"/>
      <c r="D40" s="9" t="s">
        <v>390</v>
      </c>
      <c r="E40" s="87"/>
      <c r="F40" s="87"/>
      <c r="G40" s="87"/>
      <c r="H40" s="87"/>
      <c r="I40" s="10">
        <v>5.71</v>
      </c>
      <c r="J40" s="10" t="s">
        <v>270</v>
      </c>
      <c r="K40" s="10" t="s">
        <v>270</v>
      </c>
      <c r="P40" s="13">
        <f t="shared" si="0"/>
        <v>104.57875457875458</v>
      </c>
    </row>
    <row r="41" spans="1:16" x14ac:dyDescent="0.25">
      <c r="A41" s="155" t="e">
        <f>A37+1</f>
        <v>#REF!</v>
      </c>
      <c r="B41" s="114" t="s">
        <v>638</v>
      </c>
      <c r="C41" s="114" t="s">
        <v>639</v>
      </c>
      <c r="D41" s="16" t="s">
        <v>389</v>
      </c>
      <c r="E41" s="98" t="s">
        <v>351</v>
      </c>
      <c r="F41" s="98" t="s">
        <v>21</v>
      </c>
      <c r="G41" s="117" t="s">
        <v>27</v>
      </c>
      <c r="H41" s="86" t="s">
        <v>16</v>
      </c>
      <c r="I41" s="10">
        <v>54.3</v>
      </c>
      <c r="J41" s="10">
        <v>18.440000000000001</v>
      </c>
      <c r="K41" s="12">
        <v>22.13</v>
      </c>
    </row>
    <row r="42" spans="1:16" x14ac:dyDescent="0.25">
      <c r="A42" s="156"/>
      <c r="B42" s="114"/>
      <c r="C42" s="114"/>
      <c r="D42" s="9" t="s">
        <v>390</v>
      </c>
      <c r="E42" s="98"/>
      <c r="F42" s="98"/>
      <c r="G42" s="119"/>
      <c r="H42" s="87"/>
      <c r="I42" s="10">
        <v>54.68</v>
      </c>
      <c r="J42" s="10">
        <v>18.809999999999999</v>
      </c>
      <c r="K42" s="12">
        <v>22.57</v>
      </c>
      <c r="P42" s="13">
        <f t="shared" si="0"/>
        <v>100.69981583793739</v>
      </c>
    </row>
    <row r="43" spans="1:16" ht="27" customHeight="1" x14ac:dyDescent="0.25">
      <c r="A43" s="156"/>
      <c r="B43" s="114"/>
      <c r="C43" s="114"/>
      <c r="D43" s="16" t="s">
        <v>389</v>
      </c>
      <c r="E43" s="98"/>
      <c r="F43" s="98"/>
      <c r="G43" s="117" t="s">
        <v>23</v>
      </c>
      <c r="H43" s="86" t="s">
        <v>16</v>
      </c>
      <c r="I43" s="10">
        <v>54.3</v>
      </c>
      <c r="J43" s="10">
        <v>19.7</v>
      </c>
      <c r="K43" s="12">
        <v>23.64</v>
      </c>
    </row>
    <row r="44" spans="1:16" ht="24.75" customHeight="1" x14ac:dyDescent="0.25">
      <c r="A44" s="156"/>
      <c r="B44" s="114"/>
      <c r="C44" s="114"/>
      <c r="D44" s="9" t="s">
        <v>390</v>
      </c>
      <c r="E44" s="98"/>
      <c r="F44" s="98"/>
      <c r="G44" s="119"/>
      <c r="H44" s="87"/>
      <c r="I44" s="10">
        <v>54.68</v>
      </c>
      <c r="J44" s="10">
        <v>20.09</v>
      </c>
      <c r="K44" s="10">
        <v>24.11</v>
      </c>
      <c r="P44" s="13">
        <f t="shared" si="0"/>
        <v>100.69981583793739</v>
      </c>
    </row>
    <row r="45" spans="1:16" ht="26.25" customHeight="1" x14ac:dyDescent="0.25">
      <c r="A45" s="156"/>
      <c r="B45" s="114"/>
      <c r="C45" s="114"/>
      <c r="D45" s="16" t="s">
        <v>389</v>
      </c>
      <c r="E45" s="98"/>
      <c r="F45" s="98"/>
      <c r="G45" s="117" t="s">
        <v>274</v>
      </c>
      <c r="H45" s="86" t="s">
        <v>16</v>
      </c>
      <c r="I45" s="10">
        <v>54.3</v>
      </c>
      <c r="J45" s="10">
        <v>20.39</v>
      </c>
      <c r="K45" s="10">
        <v>24.47</v>
      </c>
    </row>
    <row r="46" spans="1:16" x14ac:dyDescent="0.25">
      <c r="A46" s="156"/>
      <c r="B46" s="114"/>
      <c r="C46" s="114"/>
      <c r="D46" s="9" t="s">
        <v>390</v>
      </c>
      <c r="E46" s="98"/>
      <c r="F46" s="98"/>
      <c r="G46" s="119"/>
      <c r="H46" s="87"/>
      <c r="I46" s="10">
        <v>54.68</v>
      </c>
      <c r="J46" s="10">
        <v>20.8</v>
      </c>
      <c r="K46" s="10">
        <v>24.96</v>
      </c>
      <c r="P46" s="13">
        <f t="shared" si="0"/>
        <v>100.69981583793739</v>
      </c>
    </row>
    <row r="47" spans="1:16" x14ac:dyDescent="0.25">
      <c r="A47" s="156"/>
      <c r="B47" s="114"/>
      <c r="C47" s="114"/>
      <c r="D47" s="16" t="s">
        <v>389</v>
      </c>
      <c r="E47" s="98"/>
      <c r="F47" s="98"/>
      <c r="G47" s="117" t="s">
        <v>275</v>
      </c>
      <c r="H47" s="86" t="s">
        <v>16</v>
      </c>
      <c r="I47" s="10">
        <v>54.3</v>
      </c>
      <c r="J47" s="10">
        <v>32.57</v>
      </c>
      <c r="K47" s="10">
        <v>39.08</v>
      </c>
    </row>
    <row r="48" spans="1:16" x14ac:dyDescent="0.25">
      <c r="A48" s="156"/>
      <c r="B48" s="114"/>
      <c r="C48" s="114"/>
      <c r="D48" s="9" t="s">
        <v>390</v>
      </c>
      <c r="E48" s="98"/>
      <c r="F48" s="98"/>
      <c r="G48" s="119"/>
      <c r="H48" s="87"/>
      <c r="I48" s="10">
        <v>54.68</v>
      </c>
      <c r="J48" s="10">
        <v>33.22</v>
      </c>
      <c r="K48" s="10">
        <v>39.86</v>
      </c>
      <c r="P48" s="13">
        <f t="shared" si="0"/>
        <v>100.69981583793739</v>
      </c>
    </row>
    <row r="49" spans="1:16" x14ac:dyDescent="0.25">
      <c r="A49" s="156"/>
      <c r="B49" s="114"/>
      <c r="C49" s="114"/>
      <c r="D49" s="16" t="s">
        <v>389</v>
      </c>
      <c r="E49" s="98"/>
      <c r="F49" s="98"/>
      <c r="G49" s="117" t="s">
        <v>276</v>
      </c>
      <c r="H49" s="86" t="s">
        <v>16</v>
      </c>
      <c r="I49" s="10">
        <v>54.3</v>
      </c>
      <c r="J49" s="10">
        <v>32.57</v>
      </c>
      <c r="K49" s="10">
        <v>39.08</v>
      </c>
    </row>
    <row r="50" spans="1:16" x14ac:dyDescent="0.25">
      <c r="A50" s="156"/>
      <c r="B50" s="114"/>
      <c r="C50" s="114"/>
      <c r="D50" s="9" t="s">
        <v>390</v>
      </c>
      <c r="E50" s="98"/>
      <c r="F50" s="98"/>
      <c r="G50" s="119"/>
      <c r="H50" s="87"/>
      <c r="I50" s="10">
        <v>54.68</v>
      </c>
      <c r="J50" s="10">
        <v>33.22</v>
      </c>
      <c r="K50" s="10">
        <v>39.86</v>
      </c>
      <c r="P50" s="13">
        <f t="shared" si="0"/>
        <v>100.69981583793739</v>
      </c>
    </row>
    <row r="51" spans="1:16" ht="21" customHeight="1" x14ac:dyDescent="0.25">
      <c r="A51" s="156"/>
      <c r="B51" s="114"/>
      <c r="C51" s="114"/>
      <c r="D51" s="16" t="s">
        <v>389</v>
      </c>
      <c r="E51" s="98"/>
      <c r="F51" s="98"/>
      <c r="G51" s="117" t="s">
        <v>277</v>
      </c>
      <c r="H51" s="86" t="s">
        <v>16</v>
      </c>
      <c r="I51" s="10">
        <v>54.3</v>
      </c>
      <c r="J51" s="10">
        <v>18.309999999999999</v>
      </c>
      <c r="K51" s="10">
        <v>21.98</v>
      </c>
    </row>
    <row r="52" spans="1:16" x14ac:dyDescent="0.25">
      <c r="A52" s="156"/>
      <c r="B52" s="114"/>
      <c r="C52" s="114"/>
      <c r="D52" s="9" t="s">
        <v>390</v>
      </c>
      <c r="E52" s="98"/>
      <c r="F52" s="98"/>
      <c r="G52" s="119"/>
      <c r="H52" s="87"/>
      <c r="I52" s="10">
        <v>54.68</v>
      </c>
      <c r="J52" s="10">
        <v>18.68</v>
      </c>
      <c r="K52" s="10">
        <v>22.42</v>
      </c>
      <c r="P52" s="13">
        <f t="shared" si="0"/>
        <v>100.69981583793739</v>
      </c>
    </row>
    <row r="53" spans="1:16" x14ac:dyDescent="0.25">
      <c r="A53" s="156"/>
      <c r="B53" s="114"/>
      <c r="C53" s="114"/>
      <c r="D53" s="16" t="s">
        <v>389</v>
      </c>
      <c r="E53" s="98"/>
      <c r="F53" s="98"/>
      <c r="G53" s="117" t="s">
        <v>307</v>
      </c>
      <c r="H53" s="86" t="s">
        <v>16</v>
      </c>
      <c r="I53" s="10">
        <v>54.3</v>
      </c>
      <c r="J53" s="10">
        <v>36.200000000000003</v>
      </c>
      <c r="K53" s="12">
        <v>43.44</v>
      </c>
    </row>
    <row r="54" spans="1:16" x14ac:dyDescent="0.25">
      <c r="A54" s="156"/>
      <c r="B54" s="114"/>
      <c r="C54" s="114"/>
      <c r="D54" s="9" t="s">
        <v>390</v>
      </c>
      <c r="E54" s="98"/>
      <c r="F54" s="98"/>
      <c r="G54" s="119"/>
      <c r="H54" s="87"/>
      <c r="I54" s="10">
        <v>54.68</v>
      </c>
      <c r="J54" s="10">
        <v>36.92</v>
      </c>
      <c r="K54" s="12">
        <v>44.31</v>
      </c>
      <c r="P54" s="13">
        <f t="shared" si="0"/>
        <v>100.69981583793739</v>
      </c>
    </row>
    <row r="55" spans="1:16" x14ac:dyDescent="0.25">
      <c r="A55" s="156"/>
      <c r="B55" s="114"/>
      <c r="C55" s="114"/>
      <c r="D55" s="16" t="s">
        <v>389</v>
      </c>
      <c r="E55" s="98"/>
      <c r="F55" s="98"/>
      <c r="G55" s="117" t="s">
        <v>250</v>
      </c>
      <c r="H55" s="86" t="s">
        <v>16</v>
      </c>
      <c r="I55" s="10">
        <v>54.3</v>
      </c>
      <c r="J55" s="10">
        <v>32.57</v>
      </c>
      <c r="K55" s="12">
        <v>39.08</v>
      </c>
    </row>
    <row r="56" spans="1:16" x14ac:dyDescent="0.25">
      <c r="A56" s="157"/>
      <c r="B56" s="114"/>
      <c r="C56" s="114"/>
      <c r="D56" s="9" t="s">
        <v>390</v>
      </c>
      <c r="E56" s="98"/>
      <c r="F56" s="98"/>
      <c r="G56" s="119"/>
      <c r="H56" s="87"/>
      <c r="I56" s="10">
        <v>54.68</v>
      </c>
      <c r="J56" s="10">
        <v>33.22</v>
      </c>
      <c r="K56" s="12">
        <v>39.86</v>
      </c>
      <c r="P56" s="13">
        <f t="shared" si="0"/>
        <v>100.69981583793739</v>
      </c>
    </row>
    <row r="57" spans="1:16" x14ac:dyDescent="0.25">
      <c r="A57" s="15"/>
      <c r="B57" s="114"/>
      <c r="C57" s="114"/>
      <c r="D57" s="16" t="s">
        <v>389</v>
      </c>
      <c r="E57" s="98"/>
      <c r="F57" s="98"/>
      <c r="G57" s="86" t="s">
        <v>352</v>
      </c>
      <c r="H57" s="86" t="s">
        <v>16</v>
      </c>
      <c r="I57" s="10">
        <v>54.3</v>
      </c>
      <c r="J57" s="10">
        <v>21.46</v>
      </c>
      <c r="K57" s="12">
        <v>25.75</v>
      </c>
    </row>
    <row r="58" spans="1:16" x14ac:dyDescent="0.25">
      <c r="A58" s="15"/>
      <c r="B58" s="114"/>
      <c r="C58" s="114"/>
      <c r="D58" s="9" t="s">
        <v>390</v>
      </c>
      <c r="E58" s="98"/>
      <c r="F58" s="98"/>
      <c r="G58" s="87"/>
      <c r="H58" s="87"/>
      <c r="I58" s="10">
        <v>54.68</v>
      </c>
      <c r="J58" s="10">
        <v>21.89</v>
      </c>
      <c r="K58" s="12">
        <v>26.26</v>
      </c>
    </row>
    <row r="59" spans="1:16" x14ac:dyDescent="0.25">
      <c r="A59" s="15"/>
      <c r="B59" s="114"/>
      <c r="C59" s="114"/>
      <c r="D59" s="16" t="s">
        <v>389</v>
      </c>
      <c r="E59" s="98"/>
      <c r="F59" s="98"/>
      <c r="G59" s="86" t="s">
        <v>22</v>
      </c>
      <c r="H59" s="86" t="s">
        <v>16</v>
      </c>
      <c r="I59" s="10">
        <v>54.3</v>
      </c>
      <c r="J59" s="10">
        <v>24.47</v>
      </c>
      <c r="K59" s="12">
        <v>29.36</v>
      </c>
    </row>
    <row r="60" spans="1:16" x14ac:dyDescent="0.25">
      <c r="A60" s="15"/>
      <c r="B60" s="114"/>
      <c r="C60" s="114"/>
      <c r="D60" s="9" t="s">
        <v>390</v>
      </c>
      <c r="E60" s="98"/>
      <c r="F60" s="98"/>
      <c r="G60" s="87"/>
      <c r="H60" s="87"/>
      <c r="I60" s="10">
        <v>54.68</v>
      </c>
      <c r="J60" s="10">
        <v>24.96</v>
      </c>
      <c r="K60" s="12">
        <v>29.95</v>
      </c>
    </row>
    <row r="61" spans="1:16" x14ac:dyDescent="0.25">
      <c r="A61" s="15"/>
      <c r="B61" s="114"/>
      <c r="C61" s="114"/>
      <c r="D61" s="16" t="s">
        <v>389</v>
      </c>
      <c r="E61" s="98"/>
      <c r="F61" s="98"/>
      <c r="G61" s="86" t="s">
        <v>24</v>
      </c>
      <c r="H61" s="86" t="s">
        <v>16</v>
      </c>
      <c r="I61" s="10">
        <v>54.3</v>
      </c>
      <c r="J61" s="10">
        <v>26.92</v>
      </c>
      <c r="K61" s="12">
        <v>32.31</v>
      </c>
    </row>
    <row r="62" spans="1:16" x14ac:dyDescent="0.25">
      <c r="A62" s="15"/>
      <c r="B62" s="114"/>
      <c r="C62" s="114"/>
      <c r="D62" s="9" t="s">
        <v>390</v>
      </c>
      <c r="E62" s="98"/>
      <c r="F62" s="98"/>
      <c r="G62" s="87"/>
      <c r="H62" s="87"/>
      <c r="I62" s="10">
        <v>54.68</v>
      </c>
      <c r="J62" s="10">
        <v>27.46</v>
      </c>
      <c r="K62" s="12">
        <v>32.950000000000003</v>
      </c>
    </row>
    <row r="63" spans="1:16" ht="15" customHeight="1" x14ac:dyDescent="0.25">
      <c r="A63" s="120" t="s">
        <v>269</v>
      </c>
      <c r="B63" s="121"/>
      <c r="C63" s="121"/>
      <c r="D63" s="121"/>
      <c r="E63" s="121"/>
      <c r="F63" s="121"/>
      <c r="G63" s="121"/>
      <c r="H63" s="121"/>
      <c r="I63" s="121"/>
      <c r="J63" s="121"/>
      <c r="K63" s="122"/>
    </row>
    <row r="64" spans="1:16" x14ac:dyDescent="0.25">
      <c r="A64" s="142" t="e">
        <f>A41+1</f>
        <v>#REF!</v>
      </c>
      <c r="B64" s="94">
        <v>43413</v>
      </c>
      <c r="C64" s="94" t="s">
        <v>466</v>
      </c>
      <c r="D64" s="16" t="s">
        <v>389</v>
      </c>
      <c r="E64" s="86" t="s">
        <v>28</v>
      </c>
      <c r="F64" s="86" t="s">
        <v>29</v>
      </c>
      <c r="G64" s="86" t="s">
        <v>30</v>
      </c>
      <c r="H64" s="86" t="s">
        <v>58</v>
      </c>
      <c r="I64" s="10">
        <v>18.11</v>
      </c>
      <c r="J64" s="10" t="s">
        <v>270</v>
      </c>
      <c r="K64" s="12" t="s">
        <v>270</v>
      </c>
    </row>
    <row r="65" spans="1:16" x14ac:dyDescent="0.25">
      <c r="A65" s="144"/>
      <c r="B65" s="95"/>
      <c r="C65" s="95"/>
      <c r="D65" s="9" t="s">
        <v>390</v>
      </c>
      <c r="E65" s="87"/>
      <c r="F65" s="87"/>
      <c r="G65" s="87"/>
      <c r="H65" s="87"/>
      <c r="I65" s="10">
        <v>18.11</v>
      </c>
      <c r="J65" s="10" t="s">
        <v>270</v>
      </c>
      <c r="K65" s="12" t="s">
        <v>270</v>
      </c>
      <c r="P65" s="13">
        <f t="shared" si="0"/>
        <v>100</v>
      </c>
    </row>
    <row r="66" spans="1:16" x14ac:dyDescent="0.25">
      <c r="A66" s="142" t="e">
        <f>A64+1</f>
        <v>#REF!</v>
      </c>
      <c r="B66" s="94" t="s">
        <v>449</v>
      </c>
      <c r="C66" s="94" t="s">
        <v>467</v>
      </c>
      <c r="D66" s="16" t="s">
        <v>389</v>
      </c>
      <c r="E66" s="86" t="s">
        <v>325</v>
      </c>
      <c r="F66" s="86" t="s">
        <v>29</v>
      </c>
      <c r="G66" s="86" t="s">
        <v>293</v>
      </c>
      <c r="H66" s="86" t="s">
        <v>16</v>
      </c>
      <c r="I66" s="10">
        <v>69.34</v>
      </c>
      <c r="J66" s="10">
        <v>39.44</v>
      </c>
      <c r="K66" s="12" t="s">
        <v>270</v>
      </c>
    </row>
    <row r="67" spans="1:16" x14ac:dyDescent="0.25">
      <c r="A67" s="144"/>
      <c r="B67" s="95"/>
      <c r="C67" s="95"/>
      <c r="D67" s="9" t="s">
        <v>390</v>
      </c>
      <c r="E67" s="87"/>
      <c r="F67" s="87"/>
      <c r="G67" s="87"/>
      <c r="H67" s="87"/>
      <c r="I67" s="10">
        <v>70.73</v>
      </c>
      <c r="J67" s="10">
        <v>45.36</v>
      </c>
      <c r="K67" s="12" t="s">
        <v>270</v>
      </c>
      <c r="P67" s="13">
        <f t="shared" si="0"/>
        <v>102.00461494087108</v>
      </c>
    </row>
    <row r="68" spans="1:16" ht="26.25" customHeight="1" x14ac:dyDescent="0.25">
      <c r="A68" s="142" t="e">
        <f>A66+1</f>
        <v>#REF!</v>
      </c>
      <c r="B68" s="94" t="s">
        <v>402</v>
      </c>
      <c r="C68" s="84" t="s">
        <v>468</v>
      </c>
      <c r="D68" s="16" t="s">
        <v>389</v>
      </c>
      <c r="E68" s="86" t="s">
        <v>31</v>
      </c>
      <c r="F68" s="86" t="s">
        <v>29</v>
      </c>
      <c r="G68" s="86" t="s">
        <v>32</v>
      </c>
      <c r="H68" s="86" t="s">
        <v>16</v>
      </c>
      <c r="I68" s="10">
        <v>62.79</v>
      </c>
      <c r="J68" s="10">
        <v>51.29</v>
      </c>
      <c r="K68" s="12" t="s">
        <v>270</v>
      </c>
    </row>
    <row r="69" spans="1:16" ht="26.25" customHeight="1" x14ac:dyDescent="0.25">
      <c r="A69" s="144"/>
      <c r="B69" s="95"/>
      <c r="C69" s="85"/>
      <c r="D69" s="9" t="s">
        <v>390</v>
      </c>
      <c r="E69" s="87"/>
      <c r="F69" s="87"/>
      <c r="G69" s="87"/>
      <c r="H69" s="87"/>
      <c r="I69" s="10">
        <v>65.680000000000007</v>
      </c>
      <c r="J69" s="10">
        <v>52.32</v>
      </c>
      <c r="K69" s="12" t="s">
        <v>270</v>
      </c>
      <c r="P69" s="13">
        <f t="shared" si="0"/>
        <v>104.60264373307852</v>
      </c>
    </row>
    <row r="70" spans="1:16" ht="18" customHeight="1" x14ac:dyDescent="0.25">
      <c r="A70" s="142" t="e">
        <f>A68+1</f>
        <v>#REF!</v>
      </c>
      <c r="B70" s="94" t="s">
        <v>449</v>
      </c>
      <c r="C70" s="84" t="s">
        <v>469</v>
      </c>
      <c r="D70" s="16" t="s">
        <v>389</v>
      </c>
      <c r="E70" s="86" t="s">
        <v>246</v>
      </c>
      <c r="F70" s="86" t="s">
        <v>29</v>
      </c>
      <c r="G70" s="86" t="s">
        <v>33</v>
      </c>
      <c r="H70" s="86" t="s">
        <v>16</v>
      </c>
      <c r="I70" s="10">
        <v>39.56</v>
      </c>
      <c r="J70" s="10">
        <v>36.81</v>
      </c>
      <c r="K70" s="12">
        <v>44.17</v>
      </c>
    </row>
    <row r="71" spans="1:16" x14ac:dyDescent="0.25">
      <c r="A71" s="144"/>
      <c r="B71" s="95"/>
      <c r="C71" s="85"/>
      <c r="D71" s="9" t="s">
        <v>390</v>
      </c>
      <c r="E71" s="87"/>
      <c r="F71" s="87"/>
      <c r="G71" s="87"/>
      <c r="H71" s="87"/>
      <c r="I71" s="10">
        <v>40.450000000000003</v>
      </c>
      <c r="J71" s="10">
        <v>37.549999999999997</v>
      </c>
      <c r="K71" s="12">
        <v>45.06</v>
      </c>
      <c r="P71" s="13">
        <f t="shared" si="0"/>
        <v>102.24974721941355</v>
      </c>
    </row>
    <row r="72" spans="1:16" ht="17.25" customHeight="1" x14ac:dyDescent="0.25">
      <c r="A72" s="142" t="e">
        <f>A70+1</f>
        <v>#REF!</v>
      </c>
      <c r="B72" s="94" t="s">
        <v>405</v>
      </c>
      <c r="C72" s="84" t="s">
        <v>470</v>
      </c>
      <c r="D72" s="16" t="s">
        <v>389</v>
      </c>
      <c r="E72" s="86" t="s">
        <v>34</v>
      </c>
      <c r="F72" s="86" t="s">
        <v>29</v>
      </c>
      <c r="G72" s="86" t="s">
        <v>35</v>
      </c>
      <c r="H72" s="86" t="s">
        <v>16</v>
      </c>
      <c r="I72" s="10">
        <v>36.159999999999997</v>
      </c>
      <c r="J72" s="10">
        <v>36.159999999999997</v>
      </c>
      <c r="K72" s="10">
        <v>43.39</v>
      </c>
    </row>
    <row r="73" spans="1:16" x14ac:dyDescent="0.25">
      <c r="A73" s="144"/>
      <c r="B73" s="95"/>
      <c r="C73" s="85"/>
      <c r="D73" s="9" t="s">
        <v>390</v>
      </c>
      <c r="E73" s="87"/>
      <c r="F73" s="87"/>
      <c r="G73" s="87"/>
      <c r="H73" s="87"/>
      <c r="I73" s="10">
        <v>38.6</v>
      </c>
      <c r="J73" s="10">
        <v>36.880000000000003</v>
      </c>
      <c r="K73" s="10">
        <v>44.26</v>
      </c>
      <c r="P73" s="13">
        <f t="shared" ref="P73:P141" si="1">I73/I72*100</f>
        <v>106.7477876106195</v>
      </c>
    </row>
    <row r="74" spans="1:16" ht="22.5" customHeight="1" x14ac:dyDescent="0.25">
      <c r="A74" s="142" t="e">
        <f>A72+1</f>
        <v>#REF!</v>
      </c>
      <c r="B74" s="94" t="s">
        <v>417</v>
      </c>
      <c r="C74" s="84" t="s">
        <v>418</v>
      </c>
      <c r="D74" s="16" t="s">
        <v>389</v>
      </c>
      <c r="E74" s="86" t="s">
        <v>36</v>
      </c>
      <c r="F74" s="86" t="s">
        <v>29</v>
      </c>
      <c r="G74" s="86" t="s">
        <v>37</v>
      </c>
      <c r="H74" s="86" t="s">
        <v>16</v>
      </c>
      <c r="I74" s="10">
        <v>92.85</v>
      </c>
      <c r="J74" s="10">
        <v>41.21</v>
      </c>
      <c r="K74" s="12">
        <v>49.45</v>
      </c>
    </row>
    <row r="75" spans="1:16" ht="21" customHeight="1" x14ac:dyDescent="0.25">
      <c r="A75" s="144"/>
      <c r="B75" s="110"/>
      <c r="C75" s="109"/>
      <c r="D75" s="9" t="s">
        <v>390</v>
      </c>
      <c r="E75" s="99"/>
      <c r="F75" s="99"/>
      <c r="G75" s="87"/>
      <c r="H75" s="87"/>
      <c r="I75" s="10">
        <v>92.85</v>
      </c>
      <c r="J75" s="10">
        <v>42.03</v>
      </c>
      <c r="K75" s="12">
        <v>50.44</v>
      </c>
      <c r="P75" s="13">
        <f t="shared" si="1"/>
        <v>100</v>
      </c>
    </row>
    <row r="76" spans="1:16" ht="22.5" customHeight="1" x14ac:dyDescent="0.25">
      <c r="A76" s="142" t="e">
        <f>A74+1</f>
        <v>#REF!</v>
      </c>
      <c r="B76" s="110"/>
      <c r="C76" s="109"/>
      <c r="D76" s="16" t="s">
        <v>389</v>
      </c>
      <c r="E76" s="99"/>
      <c r="F76" s="99"/>
      <c r="G76" s="86" t="s">
        <v>41</v>
      </c>
      <c r="H76" s="86" t="s">
        <v>16</v>
      </c>
      <c r="I76" s="10">
        <v>92.85</v>
      </c>
      <c r="J76" s="10" t="s">
        <v>273</v>
      </c>
      <c r="K76" s="10" t="s">
        <v>273</v>
      </c>
    </row>
    <row r="77" spans="1:16" ht="22.5" customHeight="1" x14ac:dyDescent="0.25">
      <c r="A77" s="144"/>
      <c r="B77" s="95"/>
      <c r="C77" s="85"/>
      <c r="D77" s="9" t="s">
        <v>390</v>
      </c>
      <c r="E77" s="87"/>
      <c r="F77" s="87"/>
      <c r="G77" s="87"/>
      <c r="H77" s="87"/>
      <c r="I77" s="10">
        <v>92.85</v>
      </c>
      <c r="J77" s="10" t="s">
        <v>273</v>
      </c>
      <c r="K77" s="10" t="s">
        <v>273</v>
      </c>
      <c r="P77" s="13">
        <f t="shared" ref="P77" si="2">I77/I76*100</f>
        <v>100</v>
      </c>
    </row>
    <row r="78" spans="1:16" ht="22.5" customHeight="1" x14ac:dyDescent="0.25">
      <c r="A78" s="142" t="e">
        <f>#REF!+1</f>
        <v>#REF!</v>
      </c>
      <c r="B78" s="94" t="s">
        <v>417</v>
      </c>
      <c r="C78" s="84" t="s">
        <v>419</v>
      </c>
      <c r="D78" s="16" t="s">
        <v>389</v>
      </c>
      <c r="E78" s="86" t="s">
        <v>614</v>
      </c>
      <c r="F78" s="86" t="s">
        <v>29</v>
      </c>
      <c r="G78" s="86" t="s">
        <v>38</v>
      </c>
      <c r="H78" s="86" t="s">
        <v>16</v>
      </c>
      <c r="I78" s="10">
        <v>81.819999999999993</v>
      </c>
      <c r="J78" s="10">
        <v>38.99</v>
      </c>
      <c r="K78" s="12" t="s">
        <v>273</v>
      </c>
    </row>
    <row r="79" spans="1:16" x14ac:dyDescent="0.25">
      <c r="A79" s="144"/>
      <c r="B79" s="95"/>
      <c r="C79" s="85"/>
      <c r="D79" s="9" t="s">
        <v>390</v>
      </c>
      <c r="E79" s="87"/>
      <c r="F79" s="87"/>
      <c r="G79" s="87"/>
      <c r="H79" s="87"/>
      <c r="I79" s="10">
        <v>85.9</v>
      </c>
      <c r="J79" s="10">
        <v>39.770000000000003</v>
      </c>
      <c r="K79" s="12" t="s">
        <v>273</v>
      </c>
      <c r="P79" s="13">
        <f t="shared" si="1"/>
        <v>104.98655585431436</v>
      </c>
    </row>
    <row r="80" spans="1:16" ht="22.5" customHeight="1" x14ac:dyDescent="0.25">
      <c r="A80" s="142" t="e">
        <f>#REF!+1</f>
        <v>#REF!</v>
      </c>
      <c r="B80" s="94">
        <v>43463</v>
      </c>
      <c r="C80" s="84" t="s">
        <v>422</v>
      </c>
      <c r="D80" s="16" t="s">
        <v>389</v>
      </c>
      <c r="E80" s="86" t="s">
        <v>421</v>
      </c>
      <c r="F80" s="86" t="s">
        <v>29</v>
      </c>
      <c r="G80" s="86" t="s">
        <v>51</v>
      </c>
      <c r="H80" s="86" t="s">
        <v>16</v>
      </c>
      <c r="I80" s="10">
        <v>104.91</v>
      </c>
      <c r="J80" s="10">
        <v>26.41</v>
      </c>
      <c r="K80" s="12">
        <v>31.69</v>
      </c>
    </row>
    <row r="81" spans="1:24" x14ac:dyDescent="0.25">
      <c r="A81" s="144"/>
      <c r="B81" s="95"/>
      <c r="C81" s="85"/>
      <c r="D81" s="9" t="s">
        <v>390</v>
      </c>
      <c r="E81" s="87"/>
      <c r="F81" s="87"/>
      <c r="G81" s="87"/>
      <c r="H81" s="87"/>
      <c r="I81" s="10">
        <v>105.63</v>
      </c>
      <c r="J81" s="10">
        <v>26.94</v>
      </c>
      <c r="K81" s="12">
        <v>32.33</v>
      </c>
      <c r="P81" s="13">
        <f t="shared" ref="P81" si="3">I81/I80*100</f>
        <v>100.68630254503861</v>
      </c>
    </row>
    <row r="82" spans="1:24" x14ac:dyDescent="0.25">
      <c r="A82" s="142" t="e">
        <f>A78+1</f>
        <v>#REF!</v>
      </c>
      <c r="B82" s="94">
        <v>43454</v>
      </c>
      <c r="C82" s="84" t="s">
        <v>431</v>
      </c>
      <c r="D82" s="16" t="s">
        <v>389</v>
      </c>
      <c r="E82" s="86" t="s">
        <v>368</v>
      </c>
      <c r="F82" s="86" t="s">
        <v>29</v>
      </c>
      <c r="G82" s="86" t="s">
        <v>44</v>
      </c>
      <c r="H82" s="86" t="s">
        <v>16</v>
      </c>
      <c r="I82" s="10">
        <v>62.67</v>
      </c>
      <c r="J82" s="10">
        <v>53.91</v>
      </c>
      <c r="K82" s="12">
        <v>64.69</v>
      </c>
    </row>
    <row r="83" spans="1:24" x14ac:dyDescent="0.25">
      <c r="A83" s="144"/>
      <c r="B83" s="95"/>
      <c r="C83" s="85"/>
      <c r="D83" s="9" t="s">
        <v>390</v>
      </c>
      <c r="E83" s="87"/>
      <c r="F83" s="87"/>
      <c r="G83" s="87"/>
      <c r="H83" s="87"/>
      <c r="I83" s="10">
        <v>62.67</v>
      </c>
      <c r="J83" s="10">
        <v>54.99</v>
      </c>
      <c r="K83" s="12">
        <v>65.989999999999995</v>
      </c>
      <c r="P83" s="13">
        <f t="shared" si="1"/>
        <v>100</v>
      </c>
    </row>
    <row r="84" spans="1:24" ht="24" customHeight="1" x14ac:dyDescent="0.25">
      <c r="A84" s="68" t="e">
        <f>#REF!+1</f>
        <v>#REF!</v>
      </c>
      <c r="B84" s="94">
        <v>43454</v>
      </c>
      <c r="C84" s="84" t="s">
        <v>425</v>
      </c>
      <c r="D84" s="94" t="s">
        <v>615</v>
      </c>
      <c r="E84" s="86" t="s">
        <v>423</v>
      </c>
      <c r="F84" s="86" t="s">
        <v>29</v>
      </c>
      <c r="G84" s="66" t="s">
        <v>39</v>
      </c>
      <c r="H84" s="66" t="s">
        <v>16</v>
      </c>
      <c r="I84" s="10">
        <v>71.84</v>
      </c>
      <c r="J84" s="10">
        <v>53.91</v>
      </c>
      <c r="K84" s="10">
        <v>64.69</v>
      </c>
      <c r="L84" s="2"/>
      <c r="M84" s="3"/>
      <c r="N84" s="3"/>
      <c r="O84" s="3"/>
      <c r="P84" s="3"/>
      <c r="Q84" s="3"/>
      <c r="R84" s="3"/>
      <c r="S84" s="3"/>
      <c r="T84" s="3"/>
      <c r="U84" s="3"/>
      <c r="V84" s="3"/>
      <c r="W84" s="3"/>
      <c r="X84" s="3"/>
    </row>
    <row r="85" spans="1:24" ht="18.75" customHeight="1" x14ac:dyDescent="0.25">
      <c r="A85" s="68" t="e">
        <f>#REF!+1</f>
        <v>#REF!</v>
      </c>
      <c r="B85" s="95"/>
      <c r="C85" s="85"/>
      <c r="D85" s="95"/>
      <c r="E85" s="87"/>
      <c r="F85" s="99"/>
      <c r="G85" s="66" t="s">
        <v>47</v>
      </c>
      <c r="H85" s="66" t="s">
        <v>16</v>
      </c>
      <c r="I85" s="10">
        <v>71.84</v>
      </c>
      <c r="J85" s="10">
        <v>43.46</v>
      </c>
      <c r="K85" s="10">
        <v>52.15</v>
      </c>
      <c r="L85" s="2"/>
      <c r="M85" s="3"/>
      <c r="N85" s="3"/>
      <c r="O85" s="3"/>
      <c r="P85" s="3"/>
      <c r="Q85" s="3"/>
      <c r="R85" s="3"/>
      <c r="S85" s="3"/>
      <c r="T85" s="3"/>
      <c r="U85" s="3"/>
      <c r="V85" s="3"/>
      <c r="W85" s="3"/>
      <c r="X85" s="3"/>
    </row>
    <row r="86" spans="1:24" ht="15" customHeight="1" x14ac:dyDescent="0.25">
      <c r="A86" s="142" t="e">
        <f>#REF!+1</f>
        <v>#REF!</v>
      </c>
      <c r="B86" s="94">
        <v>43497</v>
      </c>
      <c r="C86" s="84" t="s">
        <v>616</v>
      </c>
      <c r="D86" s="69" t="s">
        <v>617</v>
      </c>
      <c r="E86" s="86" t="s">
        <v>620</v>
      </c>
      <c r="F86" s="86" t="s">
        <v>29</v>
      </c>
      <c r="G86" s="86" t="s">
        <v>39</v>
      </c>
      <c r="H86" s="86" t="s">
        <v>16</v>
      </c>
      <c r="I86" s="10">
        <v>83.03</v>
      </c>
      <c r="J86" s="10">
        <v>64.69</v>
      </c>
      <c r="K86" s="10" t="s">
        <v>273</v>
      </c>
      <c r="L86" s="70"/>
      <c r="M86" s="3"/>
      <c r="N86" s="3"/>
      <c r="O86" s="3"/>
      <c r="P86" s="3"/>
      <c r="Q86" s="3"/>
      <c r="R86" s="3"/>
      <c r="S86" s="3"/>
      <c r="T86" s="3"/>
      <c r="U86" s="3"/>
      <c r="V86" s="3"/>
      <c r="W86" s="3"/>
      <c r="X86" s="3"/>
    </row>
    <row r="87" spans="1:24" x14ac:dyDescent="0.25">
      <c r="A87" s="144"/>
      <c r="B87" s="110"/>
      <c r="C87" s="109"/>
      <c r="D87" s="69" t="s">
        <v>390</v>
      </c>
      <c r="E87" s="99"/>
      <c r="F87" s="99"/>
      <c r="G87" s="87"/>
      <c r="H87" s="87"/>
      <c r="I87" s="10">
        <v>84.69</v>
      </c>
      <c r="J87" s="10">
        <v>65.989999999999995</v>
      </c>
      <c r="K87" s="10" t="s">
        <v>273</v>
      </c>
      <c r="L87" s="70">
        <f>I87/I86*100</f>
        <v>101.99927736962545</v>
      </c>
      <c r="M87" s="3"/>
      <c r="N87" s="3"/>
      <c r="O87" s="3"/>
      <c r="P87" s="3"/>
      <c r="Q87" s="3"/>
      <c r="R87" s="3"/>
      <c r="S87" s="3"/>
      <c r="T87" s="3"/>
      <c r="U87" s="3"/>
      <c r="V87" s="3"/>
      <c r="W87" s="3"/>
      <c r="X87" s="3"/>
    </row>
    <row r="88" spans="1:24" x14ac:dyDescent="0.25">
      <c r="A88" s="142" t="e">
        <f>#REF!+1</f>
        <v>#REF!</v>
      </c>
      <c r="B88" s="110"/>
      <c r="C88" s="109"/>
      <c r="D88" s="69" t="s">
        <v>617</v>
      </c>
      <c r="E88" s="99"/>
      <c r="F88" s="99"/>
      <c r="G88" s="86" t="s">
        <v>47</v>
      </c>
      <c r="H88" s="86" t="s">
        <v>16</v>
      </c>
      <c r="I88" s="10">
        <v>83.03</v>
      </c>
      <c r="J88" s="10">
        <v>52.15</v>
      </c>
      <c r="K88" s="10" t="s">
        <v>273</v>
      </c>
      <c r="L88" s="70"/>
      <c r="M88" s="3"/>
      <c r="N88" s="3"/>
      <c r="O88" s="3"/>
      <c r="P88" s="3"/>
      <c r="Q88" s="3"/>
      <c r="R88" s="3"/>
      <c r="S88" s="3"/>
      <c r="T88" s="3"/>
      <c r="U88" s="3"/>
      <c r="V88" s="3"/>
      <c r="W88" s="3"/>
      <c r="X88" s="3"/>
    </row>
    <row r="89" spans="1:24" x14ac:dyDescent="0.25">
      <c r="A89" s="144"/>
      <c r="B89" s="95"/>
      <c r="C89" s="85"/>
      <c r="D89" s="69" t="s">
        <v>390</v>
      </c>
      <c r="E89" s="87"/>
      <c r="F89" s="87"/>
      <c r="G89" s="87"/>
      <c r="H89" s="87"/>
      <c r="I89" s="10">
        <v>84.69</v>
      </c>
      <c r="J89" s="10">
        <v>53.2</v>
      </c>
      <c r="K89" s="10" t="s">
        <v>273</v>
      </c>
      <c r="L89" s="70">
        <f>I89/I88*100</f>
        <v>101.99927736962545</v>
      </c>
      <c r="M89" s="3"/>
      <c r="N89" s="3"/>
      <c r="O89" s="3"/>
      <c r="P89" s="3"/>
      <c r="Q89" s="3"/>
      <c r="R89" s="3"/>
      <c r="S89" s="3"/>
      <c r="T89" s="3"/>
      <c r="U89" s="3"/>
      <c r="V89" s="3"/>
      <c r="W89" s="3"/>
      <c r="X89" s="3"/>
    </row>
    <row r="90" spans="1:24" ht="22.5" customHeight="1" x14ac:dyDescent="0.25">
      <c r="A90" s="142" t="e">
        <f>A82+1</f>
        <v>#REF!</v>
      </c>
      <c r="B90" s="94" t="s">
        <v>417</v>
      </c>
      <c r="C90" s="84" t="s">
        <v>420</v>
      </c>
      <c r="D90" s="16" t="s">
        <v>389</v>
      </c>
      <c r="E90" s="86" t="s">
        <v>40</v>
      </c>
      <c r="F90" s="86" t="s">
        <v>29</v>
      </c>
      <c r="G90" s="86" t="s">
        <v>319</v>
      </c>
      <c r="H90" s="86" t="s">
        <v>16</v>
      </c>
      <c r="I90" s="10">
        <v>82.6</v>
      </c>
      <c r="J90" s="10">
        <v>42.8</v>
      </c>
      <c r="K90" s="12">
        <v>51.36</v>
      </c>
    </row>
    <row r="91" spans="1:24" x14ac:dyDescent="0.25">
      <c r="A91" s="143"/>
      <c r="B91" s="110"/>
      <c r="C91" s="109"/>
      <c r="D91" s="9" t="s">
        <v>390</v>
      </c>
      <c r="E91" s="99"/>
      <c r="F91" s="99"/>
      <c r="G91" s="99"/>
      <c r="H91" s="87"/>
      <c r="I91" s="10">
        <v>82.6</v>
      </c>
      <c r="J91" s="10">
        <v>43.66</v>
      </c>
      <c r="K91" s="12">
        <v>52.39</v>
      </c>
      <c r="P91" s="13" t="e">
        <f>I90/#REF!*100</f>
        <v>#REF!</v>
      </c>
    </row>
    <row r="92" spans="1:24" x14ac:dyDescent="0.25">
      <c r="A92" s="143"/>
      <c r="B92" s="110"/>
      <c r="C92" s="109"/>
      <c r="D92" s="16" t="s">
        <v>389</v>
      </c>
      <c r="E92" s="99"/>
      <c r="F92" s="99"/>
      <c r="G92" s="99"/>
      <c r="H92" s="86" t="s">
        <v>15</v>
      </c>
      <c r="I92" s="10">
        <v>15.24</v>
      </c>
      <c r="J92" s="10" t="s">
        <v>273</v>
      </c>
      <c r="K92" s="10" t="s">
        <v>273</v>
      </c>
    </row>
    <row r="93" spans="1:24" x14ac:dyDescent="0.25">
      <c r="A93" s="144"/>
      <c r="B93" s="95"/>
      <c r="C93" s="85"/>
      <c r="D93" s="9" t="s">
        <v>390</v>
      </c>
      <c r="E93" s="87"/>
      <c r="F93" s="87"/>
      <c r="G93" s="87"/>
      <c r="H93" s="87"/>
      <c r="I93" s="10">
        <v>15.24</v>
      </c>
      <c r="J93" s="10" t="s">
        <v>273</v>
      </c>
      <c r="K93" s="10" t="s">
        <v>273</v>
      </c>
      <c r="P93" s="13" t="e">
        <f>I92/#REF!*100</f>
        <v>#REF!</v>
      </c>
    </row>
    <row r="94" spans="1:24" x14ac:dyDescent="0.25">
      <c r="A94" s="142" t="e">
        <f>A90+1</f>
        <v>#REF!</v>
      </c>
      <c r="B94" s="94">
        <v>43454</v>
      </c>
      <c r="C94" s="84" t="s">
        <v>427</v>
      </c>
      <c r="D94" s="16" t="s">
        <v>389</v>
      </c>
      <c r="E94" s="86" t="s">
        <v>50</v>
      </c>
      <c r="F94" s="86" t="s">
        <v>29</v>
      </c>
      <c r="G94" s="86" t="s">
        <v>47</v>
      </c>
      <c r="H94" s="86" t="s">
        <v>14</v>
      </c>
      <c r="I94" s="10">
        <v>18.28</v>
      </c>
      <c r="J94" s="10" t="s">
        <v>273</v>
      </c>
      <c r="K94" s="10" t="s">
        <v>273</v>
      </c>
    </row>
    <row r="95" spans="1:24" x14ac:dyDescent="0.25">
      <c r="A95" s="144"/>
      <c r="B95" s="95"/>
      <c r="C95" s="85"/>
      <c r="D95" s="9" t="s">
        <v>390</v>
      </c>
      <c r="E95" s="87"/>
      <c r="F95" s="87"/>
      <c r="G95" s="87"/>
      <c r="H95" s="87"/>
      <c r="I95" s="10">
        <v>18.559999999999999</v>
      </c>
      <c r="J95" s="10" t="s">
        <v>273</v>
      </c>
      <c r="K95" s="10" t="s">
        <v>273</v>
      </c>
      <c r="P95" s="13">
        <f>I95/I94*100</f>
        <v>101.53172866520785</v>
      </c>
    </row>
    <row r="96" spans="1:24" x14ac:dyDescent="0.25">
      <c r="A96" s="80"/>
      <c r="B96" s="94">
        <v>43511</v>
      </c>
      <c r="C96" s="84" t="s">
        <v>649</v>
      </c>
      <c r="D96" s="79" t="s">
        <v>648</v>
      </c>
      <c r="E96" s="86" t="s">
        <v>650</v>
      </c>
      <c r="F96" s="86" t="s">
        <v>29</v>
      </c>
      <c r="G96" s="86" t="s">
        <v>38</v>
      </c>
      <c r="H96" s="86" t="s">
        <v>14</v>
      </c>
      <c r="I96" s="10">
        <v>126.1</v>
      </c>
      <c r="J96" s="10" t="s">
        <v>273</v>
      </c>
      <c r="K96" s="10" t="s">
        <v>273</v>
      </c>
    </row>
    <row r="97" spans="1:16" x14ac:dyDescent="0.25">
      <c r="A97" s="80"/>
      <c r="B97" s="95"/>
      <c r="C97" s="85"/>
      <c r="D97" s="79" t="s">
        <v>390</v>
      </c>
      <c r="E97" s="87"/>
      <c r="F97" s="87"/>
      <c r="G97" s="87"/>
      <c r="H97" s="87"/>
      <c r="I97" s="10">
        <v>126.1</v>
      </c>
      <c r="J97" s="10" t="s">
        <v>273</v>
      </c>
      <c r="K97" s="10" t="s">
        <v>273</v>
      </c>
    </row>
    <row r="98" spans="1:16" ht="22.5" customHeight="1" x14ac:dyDescent="0.25">
      <c r="A98" s="14"/>
      <c r="B98" s="94">
        <v>43427</v>
      </c>
      <c r="C98" s="94" t="s">
        <v>416</v>
      </c>
      <c r="D98" s="16" t="s">
        <v>389</v>
      </c>
      <c r="E98" s="86" t="s">
        <v>337</v>
      </c>
      <c r="F98" s="86" t="s">
        <v>29</v>
      </c>
      <c r="G98" s="86" t="s">
        <v>217</v>
      </c>
      <c r="H98" s="86" t="s">
        <v>16</v>
      </c>
      <c r="I98" s="12">
        <v>44.06</v>
      </c>
      <c r="J98" s="12" t="s">
        <v>273</v>
      </c>
      <c r="K98" s="12" t="s">
        <v>273</v>
      </c>
    </row>
    <row r="99" spans="1:16" ht="22.5" customHeight="1" x14ac:dyDescent="0.25">
      <c r="A99" s="14"/>
      <c r="B99" s="110"/>
      <c r="C99" s="110"/>
      <c r="D99" s="9" t="s">
        <v>390</v>
      </c>
      <c r="E99" s="99"/>
      <c r="F99" s="99"/>
      <c r="G99" s="87"/>
      <c r="H99" s="87"/>
      <c r="I99" s="12">
        <v>44.06</v>
      </c>
      <c r="J99" s="12" t="s">
        <v>273</v>
      </c>
      <c r="K99" s="12" t="s">
        <v>273</v>
      </c>
    </row>
    <row r="100" spans="1:16" ht="22.5" customHeight="1" x14ac:dyDescent="0.25">
      <c r="A100" s="14"/>
      <c r="B100" s="110"/>
      <c r="C100" s="110"/>
      <c r="D100" s="16" t="s">
        <v>389</v>
      </c>
      <c r="E100" s="99"/>
      <c r="F100" s="99"/>
      <c r="G100" s="86" t="s">
        <v>338</v>
      </c>
      <c r="H100" s="86" t="s">
        <v>15</v>
      </c>
      <c r="I100" s="12">
        <v>11.2</v>
      </c>
      <c r="J100" s="12" t="s">
        <v>273</v>
      </c>
      <c r="K100" s="12" t="s">
        <v>273</v>
      </c>
    </row>
    <row r="101" spans="1:16" ht="33" customHeight="1" x14ac:dyDescent="0.25">
      <c r="A101" s="14"/>
      <c r="B101" s="95"/>
      <c r="C101" s="95"/>
      <c r="D101" s="9" t="s">
        <v>390</v>
      </c>
      <c r="E101" s="87"/>
      <c r="F101" s="87"/>
      <c r="G101" s="87"/>
      <c r="H101" s="87"/>
      <c r="I101" s="12">
        <v>11.2</v>
      </c>
      <c r="J101" s="12" t="s">
        <v>273</v>
      </c>
      <c r="K101" s="12" t="s">
        <v>273</v>
      </c>
    </row>
    <row r="102" spans="1:16" ht="24.75" customHeight="1" x14ac:dyDescent="0.25">
      <c r="A102" s="142" t="e">
        <f>#REF!+1</f>
        <v>#REF!</v>
      </c>
      <c r="B102" s="94" t="s">
        <v>409</v>
      </c>
      <c r="C102" s="86" t="s">
        <v>428</v>
      </c>
      <c r="D102" s="94" t="s">
        <v>615</v>
      </c>
      <c r="E102" s="86" t="s">
        <v>222</v>
      </c>
      <c r="F102" s="86" t="s">
        <v>29</v>
      </c>
      <c r="G102" s="66" t="s">
        <v>44</v>
      </c>
      <c r="H102" s="66" t="s">
        <v>16</v>
      </c>
      <c r="I102" s="12">
        <v>83.9</v>
      </c>
      <c r="J102" s="12">
        <v>27.62</v>
      </c>
      <c r="K102" s="12">
        <v>33.14</v>
      </c>
    </row>
    <row r="103" spans="1:16" ht="71.25" customHeight="1" x14ac:dyDescent="0.25">
      <c r="A103" s="143"/>
      <c r="B103" s="110"/>
      <c r="C103" s="99"/>
      <c r="D103" s="95"/>
      <c r="E103" s="99"/>
      <c r="F103" s="99"/>
      <c r="G103" s="66" t="s">
        <v>429</v>
      </c>
      <c r="H103" s="66" t="s">
        <v>16</v>
      </c>
      <c r="I103" s="12">
        <v>108.89</v>
      </c>
      <c r="J103" s="12">
        <v>52.6</v>
      </c>
      <c r="K103" s="12">
        <v>63.12</v>
      </c>
    </row>
    <row r="104" spans="1:16" ht="18" customHeight="1" x14ac:dyDescent="0.25">
      <c r="A104" s="142" t="e">
        <f>#REF!+1</f>
        <v>#REF!</v>
      </c>
      <c r="B104" s="94">
        <v>43497</v>
      </c>
      <c r="C104" s="86" t="s">
        <v>622</v>
      </c>
      <c r="D104" s="67" t="s">
        <v>617</v>
      </c>
      <c r="E104" s="86" t="s">
        <v>621</v>
      </c>
      <c r="F104" s="86" t="s">
        <v>29</v>
      </c>
      <c r="G104" s="86" t="s">
        <v>44</v>
      </c>
      <c r="H104" s="86" t="s">
        <v>16</v>
      </c>
      <c r="I104" s="12">
        <v>95.11</v>
      </c>
      <c r="J104" s="12">
        <v>33.14</v>
      </c>
      <c r="K104" s="12" t="s">
        <v>273</v>
      </c>
    </row>
    <row r="105" spans="1:16" ht="18" customHeight="1" x14ac:dyDescent="0.25">
      <c r="A105" s="143"/>
      <c r="B105" s="110"/>
      <c r="C105" s="99"/>
      <c r="D105" s="69" t="s">
        <v>390</v>
      </c>
      <c r="E105" s="99"/>
      <c r="F105" s="99"/>
      <c r="G105" s="99"/>
      <c r="H105" s="87"/>
      <c r="I105" s="12">
        <v>96.96</v>
      </c>
      <c r="J105" s="12">
        <v>33.81</v>
      </c>
      <c r="K105" s="12" t="s">
        <v>273</v>
      </c>
      <c r="P105" s="13">
        <f>I105/I104*100</f>
        <v>101.94511618126378</v>
      </c>
    </row>
    <row r="106" spans="1:16" ht="19.5" customHeight="1" x14ac:dyDescent="0.25">
      <c r="A106" s="143"/>
      <c r="B106" s="110"/>
      <c r="C106" s="99"/>
      <c r="D106" s="67" t="s">
        <v>617</v>
      </c>
      <c r="E106" s="99"/>
      <c r="F106" s="99"/>
      <c r="G106" s="86" t="s">
        <v>429</v>
      </c>
      <c r="H106" s="86" t="s">
        <v>16</v>
      </c>
      <c r="I106" s="12">
        <v>118.94</v>
      </c>
      <c r="J106" s="12">
        <v>63.12</v>
      </c>
      <c r="K106" s="12" t="s">
        <v>273</v>
      </c>
    </row>
    <row r="107" spans="1:16" ht="49.5" customHeight="1" x14ac:dyDescent="0.25">
      <c r="A107" s="144"/>
      <c r="B107" s="95"/>
      <c r="C107" s="87"/>
      <c r="D107" s="69" t="s">
        <v>390</v>
      </c>
      <c r="E107" s="99"/>
      <c r="F107" s="99"/>
      <c r="G107" s="99"/>
      <c r="H107" s="87"/>
      <c r="I107" s="12">
        <v>120.81</v>
      </c>
      <c r="J107" s="12">
        <v>64.38</v>
      </c>
      <c r="K107" s="12" t="s">
        <v>273</v>
      </c>
      <c r="P107" s="13">
        <f t="shared" ref="P107" si="4">I107/I106*100</f>
        <v>101.57222128804439</v>
      </c>
    </row>
    <row r="108" spans="1:16" ht="22.5" customHeight="1" x14ac:dyDescent="0.25">
      <c r="A108" s="142">
        <f>A103+1</f>
        <v>1</v>
      </c>
      <c r="B108" s="94">
        <v>43454</v>
      </c>
      <c r="C108" s="84" t="s">
        <v>601</v>
      </c>
      <c r="D108" s="16" t="s">
        <v>389</v>
      </c>
      <c r="E108" s="86" t="s">
        <v>42</v>
      </c>
      <c r="F108" s="86" t="s">
        <v>29</v>
      </c>
      <c r="G108" s="86" t="s">
        <v>43</v>
      </c>
      <c r="H108" s="86" t="s">
        <v>16</v>
      </c>
      <c r="I108" s="10">
        <v>57.67</v>
      </c>
      <c r="J108" s="10">
        <v>43.65</v>
      </c>
      <c r="K108" s="10">
        <f>J108*1.2</f>
        <v>52.379999999999995</v>
      </c>
    </row>
    <row r="109" spans="1:16" x14ac:dyDescent="0.25">
      <c r="A109" s="144"/>
      <c r="B109" s="95"/>
      <c r="C109" s="85"/>
      <c r="D109" s="9" t="s">
        <v>390</v>
      </c>
      <c r="E109" s="87"/>
      <c r="F109" s="87"/>
      <c r="G109" s="87"/>
      <c r="H109" s="87"/>
      <c r="I109" s="10">
        <v>64.11</v>
      </c>
      <c r="J109" s="10">
        <v>45.83</v>
      </c>
      <c r="K109" s="10">
        <f>J109*1.2</f>
        <v>54.995999999999995</v>
      </c>
      <c r="P109" s="13">
        <f t="shared" si="1"/>
        <v>111.16698456736604</v>
      </c>
    </row>
    <row r="110" spans="1:16" ht="22.5" customHeight="1" x14ac:dyDescent="0.25">
      <c r="A110" s="142">
        <f>A108+1</f>
        <v>2</v>
      </c>
      <c r="B110" s="94" t="s">
        <v>406</v>
      </c>
      <c r="C110" s="94" t="s">
        <v>600</v>
      </c>
      <c r="D110" s="16" t="s">
        <v>389</v>
      </c>
      <c r="E110" s="86" t="s">
        <v>236</v>
      </c>
      <c r="F110" s="86" t="s">
        <v>29</v>
      </c>
      <c r="G110" s="86" t="s">
        <v>44</v>
      </c>
      <c r="H110" s="86" t="s">
        <v>16</v>
      </c>
      <c r="I110" s="10">
        <v>43.29</v>
      </c>
      <c r="J110" s="10">
        <v>43.29</v>
      </c>
      <c r="K110" s="10">
        <v>51.95</v>
      </c>
    </row>
    <row r="111" spans="1:16" x14ac:dyDescent="0.25">
      <c r="A111" s="144"/>
      <c r="B111" s="95"/>
      <c r="C111" s="95"/>
      <c r="D111" s="9" t="s">
        <v>390</v>
      </c>
      <c r="E111" s="87"/>
      <c r="F111" s="87"/>
      <c r="G111" s="87"/>
      <c r="H111" s="87"/>
      <c r="I111" s="10">
        <v>43.29</v>
      </c>
      <c r="J111" s="10">
        <v>43.29</v>
      </c>
      <c r="K111" s="10">
        <v>51.95</v>
      </c>
      <c r="P111" s="13">
        <f t="shared" si="1"/>
        <v>100</v>
      </c>
    </row>
    <row r="112" spans="1:16" ht="22.5" customHeight="1" x14ac:dyDescent="0.25">
      <c r="A112" s="142">
        <f>A110+1</f>
        <v>3</v>
      </c>
      <c r="B112" s="94" t="s">
        <v>398</v>
      </c>
      <c r="C112" s="84" t="s">
        <v>598</v>
      </c>
      <c r="D112" s="16" t="s">
        <v>389</v>
      </c>
      <c r="E112" s="86" t="s">
        <v>45</v>
      </c>
      <c r="F112" s="86" t="s">
        <v>29</v>
      </c>
      <c r="G112" s="86" t="s">
        <v>46</v>
      </c>
      <c r="H112" s="86" t="s">
        <v>16</v>
      </c>
      <c r="I112" s="10">
        <v>48.76</v>
      </c>
      <c r="J112" s="10">
        <v>27.98</v>
      </c>
      <c r="K112" s="10">
        <f t="shared" ref="K112:K113" si="5">J112*1.2</f>
        <v>33.576000000000001</v>
      </c>
    </row>
    <row r="113" spans="1:16" x14ac:dyDescent="0.25">
      <c r="A113" s="144"/>
      <c r="B113" s="95"/>
      <c r="C113" s="85"/>
      <c r="D113" s="9" t="s">
        <v>390</v>
      </c>
      <c r="E113" s="87"/>
      <c r="F113" s="87"/>
      <c r="G113" s="87"/>
      <c r="H113" s="87"/>
      <c r="I113" s="10">
        <v>50.91</v>
      </c>
      <c r="J113" s="10">
        <v>28.54</v>
      </c>
      <c r="K113" s="10">
        <f t="shared" si="5"/>
        <v>34.247999999999998</v>
      </c>
      <c r="P113" s="13">
        <f t="shared" si="1"/>
        <v>104.40935192780967</v>
      </c>
    </row>
    <row r="114" spans="1:16" x14ac:dyDescent="0.25">
      <c r="A114" s="142">
        <f>A112+1</f>
        <v>4</v>
      </c>
      <c r="B114" s="94" t="s">
        <v>403</v>
      </c>
      <c r="C114" s="84" t="s">
        <v>597</v>
      </c>
      <c r="D114" s="16" t="s">
        <v>389</v>
      </c>
      <c r="E114" s="86" t="s">
        <v>48</v>
      </c>
      <c r="F114" s="86" t="s">
        <v>29</v>
      </c>
      <c r="G114" s="86" t="s">
        <v>49</v>
      </c>
      <c r="H114" s="86" t="s">
        <v>16</v>
      </c>
      <c r="I114" s="10">
        <v>63.83</v>
      </c>
      <c r="J114" s="10">
        <v>35.64</v>
      </c>
      <c r="K114" s="10">
        <f>J114*1.2</f>
        <v>42.768000000000001</v>
      </c>
    </row>
    <row r="115" spans="1:16" x14ac:dyDescent="0.25">
      <c r="A115" s="144"/>
      <c r="B115" s="95"/>
      <c r="C115" s="85"/>
      <c r="D115" s="9" t="s">
        <v>390</v>
      </c>
      <c r="E115" s="87"/>
      <c r="F115" s="87"/>
      <c r="G115" s="87"/>
      <c r="H115" s="87"/>
      <c r="I115" s="10">
        <v>64.349999999999994</v>
      </c>
      <c r="J115" s="10">
        <v>36.35</v>
      </c>
      <c r="K115" s="10">
        <f>J115*1.2</f>
        <v>43.62</v>
      </c>
      <c r="P115" s="13">
        <f t="shared" si="1"/>
        <v>100.81466395112015</v>
      </c>
    </row>
    <row r="116" spans="1:16" x14ac:dyDescent="0.25">
      <c r="A116" s="142">
        <f>A114+1</f>
        <v>5</v>
      </c>
      <c r="B116" s="94" t="s">
        <v>407</v>
      </c>
      <c r="C116" s="84" t="s">
        <v>596</v>
      </c>
      <c r="D116" s="16" t="s">
        <v>389</v>
      </c>
      <c r="E116" s="86" t="s">
        <v>57</v>
      </c>
      <c r="F116" s="86" t="s">
        <v>29</v>
      </c>
      <c r="G116" s="86" t="s">
        <v>294</v>
      </c>
      <c r="H116" s="86" t="s">
        <v>16</v>
      </c>
      <c r="I116" s="10">
        <v>35.47</v>
      </c>
      <c r="J116" s="10">
        <v>35.47</v>
      </c>
      <c r="K116" s="10">
        <f t="shared" ref="K116:K117" si="6">J116*1.2</f>
        <v>42.564</v>
      </c>
    </row>
    <row r="117" spans="1:16" ht="21.75" customHeight="1" x14ac:dyDescent="0.25">
      <c r="A117" s="144"/>
      <c r="B117" s="164"/>
      <c r="C117" s="164"/>
      <c r="D117" s="9" t="s">
        <v>390</v>
      </c>
      <c r="E117" s="87"/>
      <c r="F117" s="87"/>
      <c r="G117" s="87"/>
      <c r="H117" s="87"/>
      <c r="I117" s="10">
        <v>36.29</v>
      </c>
      <c r="J117" s="10">
        <v>36.18</v>
      </c>
      <c r="K117" s="10">
        <f t="shared" si="6"/>
        <v>43.415999999999997</v>
      </c>
      <c r="P117" s="13">
        <f t="shared" si="1"/>
        <v>102.3118127995489</v>
      </c>
    </row>
    <row r="118" spans="1:16" ht="27" customHeight="1" x14ac:dyDescent="0.25">
      <c r="A118" s="142">
        <f>A116+1</f>
        <v>6</v>
      </c>
      <c r="B118" s="148">
        <v>43427</v>
      </c>
      <c r="C118" s="84" t="s">
        <v>393</v>
      </c>
      <c r="D118" s="16" t="s">
        <v>389</v>
      </c>
      <c r="E118" s="86" t="s">
        <v>221</v>
      </c>
      <c r="F118" s="86" t="s">
        <v>29</v>
      </c>
      <c r="G118" s="86" t="s">
        <v>44</v>
      </c>
      <c r="H118" s="86" t="s">
        <v>58</v>
      </c>
      <c r="I118" s="10">
        <v>9.94</v>
      </c>
      <c r="J118" s="10" t="s">
        <v>273</v>
      </c>
      <c r="K118" s="10" t="s">
        <v>273</v>
      </c>
    </row>
    <row r="119" spans="1:16" ht="27" customHeight="1" x14ac:dyDescent="0.25">
      <c r="A119" s="144"/>
      <c r="B119" s="149"/>
      <c r="C119" s="85"/>
      <c r="D119" s="9" t="s">
        <v>390</v>
      </c>
      <c r="E119" s="87"/>
      <c r="F119" s="87"/>
      <c r="G119" s="87"/>
      <c r="H119" s="87"/>
      <c r="I119" s="10">
        <v>10.77</v>
      </c>
      <c r="J119" s="10" t="s">
        <v>273</v>
      </c>
      <c r="K119" s="10" t="s">
        <v>273</v>
      </c>
      <c r="P119" s="13">
        <f t="shared" si="1"/>
        <v>108.35010060362174</v>
      </c>
    </row>
    <row r="120" spans="1:16" x14ac:dyDescent="0.25">
      <c r="A120" s="142">
        <f>A118+1</f>
        <v>7</v>
      </c>
      <c r="B120" s="94" t="s">
        <v>408</v>
      </c>
      <c r="C120" s="94" t="s">
        <v>489</v>
      </c>
      <c r="D120" s="16" t="s">
        <v>389</v>
      </c>
      <c r="E120" s="86" t="s">
        <v>215</v>
      </c>
      <c r="F120" s="86" t="s">
        <v>29</v>
      </c>
      <c r="G120" s="86" t="s">
        <v>51</v>
      </c>
      <c r="H120" s="86" t="s">
        <v>16</v>
      </c>
      <c r="I120" s="10">
        <v>37</v>
      </c>
      <c r="J120" s="10">
        <v>33.43</v>
      </c>
      <c r="K120" s="12">
        <v>40.119999999999997</v>
      </c>
    </row>
    <row r="121" spans="1:16" x14ac:dyDescent="0.25">
      <c r="A121" s="143"/>
      <c r="B121" s="110"/>
      <c r="C121" s="110"/>
      <c r="D121" s="9" t="s">
        <v>390</v>
      </c>
      <c r="E121" s="99"/>
      <c r="F121" s="99"/>
      <c r="G121" s="87"/>
      <c r="H121" s="87"/>
      <c r="I121" s="10">
        <v>37.9</v>
      </c>
      <c r="J121" s="10">
        <v>34.1</v>
      </c>
      <c r="K121" s="12">
        <v>40.92</v>
      </c>
      <c r="P121" s="13">
        <f t="shared" si="1"/>
        <v>102.43243243243244</v>
      </c>
    </row>
    <row r="122" spans="1:16" x14ac:dyDescent="0.25">
      <c r="A122" s="143"/>
      <c r="B122" s="110"/>
      <c r="C122" s="110"/>
      <c r="D122" s="16" t="s">
        <v>389</v>
      </c>
      <c r="E122" s="99"/>
      <c r="F122" s="99"/>
      <c r="G122" s="86" t="s">
        <v>280</v>
      </c>
      <c r="H122" s="86" t="s">
        <v>16</v>
      </c>
      <c r="I122" s="10">
        <v>64.56</v>
      </c>
      <c r="J122" s="10">
        <v>45.4</v>
      </c>
      <c r="K122" s="12">
        <v>54.48</v>
      </c>
    </row>
    <row r="123" spans="1:16" x14ac:dyDescent="0.25">
      <c r="A123" s="144"/>
      <c r="B123" s="110"/>
      <c r="C123" s="110"/>
      <c r="D123" s="9" t="s">
        <v>390</v>
      </c>
      <c r="E123" s="99"/>
      <c r="F123" s="99"/>
      <c r="G123" s="87"/>
      <c r="H123" s="87"/>
      <c r="I123" s="10">
        <v>69.31</v>
      </c>
      <c r="J123" s="10">
        <v>46.31</v>
      </c>
      <c r="K123" s="12">
        <v>55.57</v>
      </c>
      <c r="P123" s="13">
        <f>I123/I122*100</f>
        <v>107.35749690210656</v>
      </c>
    </row>
    <row r="124" spans="1:16" x14ac:dyDescent="0.25">
      <c r="A124" s="14"/>
      <c r="B124" s="110"/>
      <c r="C124" s="110"/>
      <c r="D124" s="16" t="s">
        <v>389</v>
      </c>
      <c r="E124" s="99"/>
      <c r="F124" s="99"/>
      <c r="G124" s="86" t="s">
        <v>350</v>
      </c>
      <c r="H124" s="86" t="s">
        <v>16</v>
      </c>
      <c r="I124" s="10">
        <v>64.56</v>
      </c>
      <c r="J124" s="10">
        <v>27.06</v>
      </c>
      <c r="K124" s="12">
        <v>32.47</v>
      </c>
    </row>
    <row r="125" spans="1:16" x14ac:dyDescent="0.25">
      <c r="A125" s="14"/>
      <c r="B125" s="95"/>
      <c r="C125" s="95"/>
      <c r="D125" s="9" t="s">
        <v>390</v>
      </c>
      <c r="E125" s="87"/>
      <c r="F125" s="87"/>
      <c r="G125" s="87"/>
      <c r="H125" s="87"/>
      <c r="I125" s="10">
        <v>69.31</v>
      </c>
      <c r="J125" s="10">
        <v>27.6</v>
      </c>
      <c r="K125" s="12">
        <v>33.119999999999997</v>
      </c>
    </row>
    <row r="126" spans="1:16" x14ac:dyDescent="0.25">
      <c r="A126" s="142">
        <f>A120+1</f>
        <v>8</v>
      </c>
      <c r="B126" s="94">
        <v>43427</v>
      </c>
      <c r="C126" s="84" t="s">
        <v>473</v>
      </c>
      <c r="D126" s="16" t="s">
        <v>389</v>
      </c>
      <c r="E126" s="86" t="s">
        <v>196</v>
      </c>
      <c r="F126" s="86" t="s">
        <v>29</v>
      </c>
      <c r="G126" s="86" t="s">
        <v>245</v>
      </c>
      <c r="H126" s="86" t="s">
        <v>16</v>
      </c>
      <c r="I126" s="10">
        <v>122.13</v>
      </c>
      <c r="J126" s="10" t="s">
        <v>270</v>
      </c>
      <c r="K126" s="10" t="s">
        <v>270</v>
      </c>
    </row>
    <row r="127" spans="1:16" x14ac:dyDescent="0.25">
      <c r="A127" s="144"/>
      <c r="B127" s="95"/>
      <c r="C127" s="85"/>
      <c r="D127" s="9" t="s">
        <v>390</v>
      </c>
      <c r="E127" s="87"/>
      <c r="F127" s="87"/>
      <c r="G127" s="87"/>
      <c r="H127" s="87"/>
      <c r="I127" s="10">
        <v>127.75</v>
      </c>
      <c r="J127" s="10" t="s">
        <v>270</v>
      </c>
      <c r="K127" s="10" t="s">
        <v>270</v>
      </c>
      <c r="P127" s="13">
        <f t="shared" si="1"/>
        <v>104.60165397527226</v>
      </c>
    </row>
    <row r="128" spans="1:16" ht="15.75" customHeight="1" x14ac:dyDescent="0.25">
      <c r="A128" s="142">
        <f>A126+1</f>
        <v>9</v>
      </c>
      <c r="B128" s="94" t="s">
        <v>398</v>
      </c>
      <c r="C128" s="84" t="s">
        <v>474</v>
      </c>
      <c r="D128" s="16" t="s">
        <v>389</v>
      </c>
      <c r="E128" s="86" t="s">
        <v>52</v>
      </c>
      <c r="F128" s="86" t="s">
        <v>29</v>
      </c>
      <c r="G128" s="86" t="s">
        <v>294</v>
      </c>
      <c r="H128" s="86" t="s">
        <v>16</v>
      </c>
      <c r="I128" s="10">
        <v>47.3</v>
      </c>
      <c r="J128" s="10">
        <v>42.55</v>
      </c>
      <c r="K128" s="12">
        <v>51.06</v>
      </c>
    </row>
    <row r="129" spans="1:16" x14ac:dyDescent="0.25">
      <c r="A129" s="144"/>
      <c r="B129" s="95"/>
      <c r="C129" s="85"/>
      <c r="D129" s="9" t="s">
        <v>390</v>
      </c>
      <c r="E129" s="87"/>
      <c r="F129" s="87"/>
      <c r="G129" s="87"/>
      <c r="H129" s="87"/>
      <c r="I129" s="10">
        <v>48.25</v>
      </c>
      <c r="J129" s="10">
        <v>43.4</v>
      </c>
      <c r="K129" s="12">
        <v>52.08</v>
      </c>
      <c r="P129" s="13">
        <f t="shared" si="1"/>
        <v>102.00845665961947</v>
      </c>
    </row>
    <row r="130" spans="1:16" x14ac:dyDescent="0.25">
      <c r="A130" s="142">
        <f>A128+1</f>
        <v>10</v>
      </c>
      <c r="B130" s="94">
        <v>43454</v>
      </c>
      <c r="C130" s="84" t="s">
        <v>475</v>
      </c>
      <c r="D130" s="16" t="s">
        <v>389</v>
      </c>
      <c r="E130" s="86" t="s">
        <v>351</v>
      </c>
      <c r="F130" s="86" t="s">
        <v>29</v>
      </c>
      <c r="G130" s="86" t="s">
        <v>53</v>
      </c>
      <c r="H130" s="86" t="s">
        <v>16</v>
      </c>
      <c r="I130" s="10">
        <v>60.84</v>
      </c>
      <c r="J130" s="10">
        <v>30.98</v>
      </c>
      <c r="K130" s="12">
        <v>37.18</v>
      </c>
    </row>
    <row r="131" spans="1:16" x14ac:dyDescent="0.25">
      <c r="A131" s="144"/>
      <c r="B131" s="95"/>
      <c r="C131" s="85"/>
      <c r="D131" s="9" t="s">
        <v>390</v>
      </c>
      <c r="E131" s="87"/>
      <c r="F131" s="140"/>
      <c r="G131" s="87"/>
      <c r="H131" s="87"/>
      <c r="I131" s="10">
        <v>63.64</v>
      </c>
      <c r="J131" s="10">
        <v>31.6</v>
      </c>
      <c r="K131" s="12">
        <v>37.92</v>
      </c>
      <c r="P131" s="13">
        <f t="shared" si="1"/>
        <v>104.60223537146614</v>
      </c>
    </row>
    <row r="132" spans="1:16" ht="15.75" customHeight="1" x14ac:dyDescent="0.25">
      <c r="A132" s="142">
        <f>A130+1</f>
        <v>11</v>
      </c>
      <c r="B132" s="94">
        <v>43454</v>
      </c>
      <c r="C132" s="84" t="s">
        <v>477</v>
      </c>
      <c r="D132" s="16" t="s">
        <v>389</v>
      </c>
      <c r="E132" s="86" t="s">
        <v>367</v>
      </c>
      <c r="F132" s="86" t="s">
        <v>29</v>
      </c>
      <c r="G132" s="86" t="s">
        <v>54</v>
      </c>
      <c r="H132" s="86" t="s">
        <v>16</v>
      </c>
      <c r="I132" s="10">
        <v>68.459999999999994</v>
      </c>
      <c r="J132" s="10">
        <v>44.42</v>
      </c>
      <c r="K132" s="12">
        <v>53.3</v>
      </c>
    </row>
    <row r="133" spans="1:16" ht="14.25" customHeight="1" x14ac:dyDescent="0.25">
      <c r="A133" s="144"/>
      <c r="B133" s="95"/>
      <c r="C133" s="85"/>
      <c r="D133" s="9" t="s">
        <v>390</v>
      </c>
      <c r="E133" s="87"/>
      <c r="F133" s="87"/>
      <c r="G133" s="87"/>
      <c r="H133" s="87"/>
      <c r="I133" s="10">
        <v>83.73</v>
      </c>
      <c r="J133" s="10">
        <v>51.08</v>
      </c>
      <c r="K133" s="12">
        <v>61.3</v>
      </c>
      <c r="P133" s="13">
        <f t="shared" si="1"/>
        <v>122.30499561787906</v>
      </c>
    </row>
    <row r="134" spans="1:16" x14ac:dyDescent="0.25">
      <c r="A134" s="142">
        <f>A132+1</f>
        <v>12</v>
      </c>
      <c r="B134" s="94" t="s">
        <v>408</v>
      </c>
      <c r="C134" s="84" t="s">
        <v>480</v>
      </c>
      <c r="D134" s="16" t="s">
        <v>389</v>
      </c>
      <c r="E134" s="86" t="s">
        <v>55</v>
      </c>
      <c r="F134" s="86" t="s">
        <v>29</v>
      </c>
      <c r="G134" s="86" t="s">
        <v>56</v>
      </c>
      <c r="H134" s="86" t="s">
        <v>16</v>
      </c>
      <c r="I134" s="10">
        <v>32</v>
      </c>
      <c r="J134" s="12">
        <v>32</v>
      </c>
      <c r="K134" s="12">
        <v>38.4</v>
      </c>
    </row>
    <row r="135" spans="1:16" x14ac:dyDescent="0.25">
      <c r="A135" s="144"/>
      <c r="B135" s="95"/>
      <c r="C135" s="85"/>
      <c r="D135" s="9" t="s">
        <v>390</v>
      </c>
      <c r="E135" s="87"/>
      <c r="F135" s="87"/>
      <c r="G135" s="87"/>
      <c r="H135" s="87"/>
      <c r="I135" s="10">
        <v>32.700000000000003</v>
      </c>
      <c r="J135" s="12">
        <v>32.64</v>
      </c>
      <c r="K135" s="12">
        <v>39.17</v>
      </c>
      <c r="P135" s="13">
        <f t="shared" si="1"/>
        <v>102.18750000000001</v>
      </c>
    </row>
    <row r="136" spans="1:16" ht="24.75" customHeight="1" x14ac:dyDescent="0.25">
      <c r="A136" s="142">
        <f>A134+1</f>
        <v>13</v>
      </c>
      <c r="B136" s="148">
        <v>43419</v>
      </c>
      <c r="C136" s="86" t="s">
        <v>481</v>
      </c>
      <c r="D136" s="16" t="s">
        <v>389</v>
      </c>
      <c r="E136" s="86" t="s">
        <v>295</v>
      </c>
      <c r="F136" s="86" t="s">
        <v>29</v>
      </c>
      <c r="G136" s="86" t="s">
        <v>300</v>
      </c>
      <c r="H136" s="86" t="s">
        <v>14</v>
      </c>
      <c r="I136" s="12">
        <v>3.56</v>
      </c>
      <c r="J136" s="12" t="s">
        <v>270</v>
      </c>
      <c r="K136" s="12" t="s">
        <v>270</v>
      </c>
    </row>
    <row r="137" spans="1:16" ht="33.75" customHeight="1" x14ac:dyDescent="0.25">
      <c r="A137" s="144"/>
      <c r="B137" s="150"/>
      <c r="C137" s="87"/>
      <c r="D137" s="9" t="s">
        <v>390</v>
      </c>
      <c r="E137" s="87"/>
      <c r="F137" s="87"/>
      <c r="G137" s="87"/>
      <c r="H137" s="87"/>
      <c r="I137" s="12">
        <v>3.74</v>
      </c>
      <c r="J137" s="12" t="s">
        <v>270</v>
      </c>
      <c r="K137" s="12" t="s">
        <v>270</v>
      </c>
      <c r="P137" s="13">
        <f t="shared" si="1"/>
        <v>105.0561797752809</v>
      </c>
    </row>
    <row r="138" spans="1:16" ht="27.75" customHeight="1" x14ac:dyDescent="0.25">
      <c r="A138" s="142">
        <f>A136+1</f>
        <v>14</v>
      </c>
      <c r="B138" s="94" t="s">
        <v>398</v>
      </c>
      <c r="C138" s="84" t="s">
        <v>482</v>
      </c>
      <c r="D138" s="16" t="s">
        <v>389</v>
      </c>
      <c r="E138" s="86" t="s">
        <v>241</v>
      </c>
      <c r="F138" s="86" t="s">
        <v>29</v>
      </c>
      <c r="G138" s="98" t="s">
        <v>220</v>
      </c>
      <c r="H138" s="86" t="s">
        <v>16</v>
      </c>
      <c r="I138" s="10">
        <v>70.180000000000007</v>
      </c>
      <c r="J138" s="10">
        <v>50.06</v>
      </c>
      <c r="K138" s="12">
        <v>60.07</v>
      </c>
    </row>
    <row r="139" spans="1:16" ht="30" customHeight="1" x14ac:dyDescent="0.25">
      <c r="A139" s="143"/>
      <c r="B139" s="110"/>
      <c r="C139" s="109"/>
      <c r="D139" s="9" t="s">
        <v>390</v>
      </c>
      <c r="E139" s="99"/>
      <c r="F139" s="99"/>
      <c r="G139" s="98"/>
      <c r="H139" s="99"/>
      <c r="I139" s="10">
        <v>74.349999999999994</v>
      </c>
      <c r="J139" s="10">
        <v>51.06</v>
      </c>
      <c r="K139" s="12">
        <v>61.27</v>
      </c>
      <c r="P139" s="13">
        <f t="shared" si="1"/>
        <v>105.94186377885435</v>
      </c>
    </row>
    <row r="140" spans="1:16" ht="27.75" customHeight="1" x14ac:dyDescent="0.25">
      <c r="A140" s="143"/>
      <c r="B140" s="110"/>
      <c r="C140" s="109"/>
      <c r="D140" s="16" t="s">
        <v>389</v>
      </c>
      <c r="E140" s="99"/>
      <c r="F140" s="99"/>
      <c r="G140" s="99" t="s">
        <v>308</v>
      </c>
      <c r="H140" s="99"/>
      <c r="I140" s="10">
        <v>70.180000000000007</v>
      </c>
      <c r="J140" s="10">
        <v>49.7</v>
      </c>
      <c r="K140" s="12">
        <v>59.64</v>
      </c>
    </row>
    <row r="141" spans="1:16" ht="32.25" customHeight="1" x14ac:dyDescent="0.25">
      <c r="A141" s="144"/>
      <c r="B141" s="95"/>
      <c r="C141" s="85"/>
      <c r="D141" s="9" t="s">
        <v>390</v>
      </c>
      <c r="E141" s="87"/>
      <c r="F141" s="87"/>
      <c r="G141" s="87"/>
      <c r="H141" s="87"/>
      <c r="I141" s="10">
        <v>74.349999999999994</v>
      </c>
      <c r="J141" s="10">
        <v>50.69</v>
      </c>
      <c r="K141" s="12">
        <v>60.83</v>
      </c>
      <c r="P141" s="13">
        <f t="shared" si="1"/>
        <v>105.94186377885435</v>
      </c>
    </row>
    <row r="142" spans="1:16" ht="18" customHeight="1" x14ac:dyDescent="0.25">
      <c r="A142" s="142">
        <f>A138+1</f>
        <v>15</v>
      </c>
      <c r="B142" s="94">
        <v>43454</v>
      </c>
      <c r="C142" s="86" t="s">
        <v>525</v>
      </c>
      <c r="D142" s="16" t="s">
        <v>389</v>
      </c>
      <c r="E142" s="86" t="s">
        <v>55</v>
      </c>
      <c r="F142" s="86" t="s">
        <v>29</v>
      </c>
      <c r="G142" s="98" t="s">
        <v>56</v>
      </c>
      <c r="H142" s="86" t="s">
        <v>15</v>
      </c>
      <c r="I142" s="12">
        <v>38.33</v>
      </c>
      <c r="J142" s="12" t="s">
        <v>270</v>
      </c>
      <c r="K142" s="12" t="s">
        <v>270</v>
      </c>
    </row>
    <row r="143" spans="1:16" x14ac:dyDescent="0.25">
      <c r="A143" s="143"/>
      <c r="B143" s="110"/>
      <c r="C143" s="99"/>
      <c r="D143" s="9" t="s">
        <v>390</v>
      </c>
      <c r="E143" s="99"/>
      <c r="F143" s="99"/>
      <c r="G143" s="98"/>
      <c r="H143" s="87"/>
      <c r="I143" s="12">
        <v>38.97</v>
      </c>
      <c r="J143" s="12" t="s">
        <v>270</v>
      </c>
      <c r="K143" s="12" t="s">
        <v>270</v>
      </c>
      <c r="P143" s="13">
        <f t="shared" ref="P143:P195" si="7">I143/I142*100</f>
        <v>101.66971040960084</v>
      </c>
    </row>
    <row r="144" spans="1:16" x14ac:dyDescent="0.25">
      <c r="A144" s="14"/>
      <c r="B144" s="94">
        <v>43454</v>
      </c>
      <c r="C144" s="86" t="s">
        <v>526</v>
      </c>
      <c r="D144" s="16" t="s">
        <v>389</v>
      </c>
      <c r="E144" s="86" t="s">
        <v>485</v>
      </c>
      <c r="F144" s="86" t="s">
        <v>29</v>
      </c>
      <c r="G144" s="86" t="s">
        <v>56</v>
      </c>
      <c r="H144" s="86" t="s">
        <v>16</v>
      </c>
      <c r="I144" s="12">
        <v>105.8</v>
      </c>
      <c r="J144" s="12">
        <v>28.11</v>
      </c>
      <c r="K144" s="12">
        <v>33.729999999999997</v>
      </c>
    </row>
    <row r="145" spans="1:16" x14ac:dyDescent="0.25">
      <c r="A145" s="14"/>
      <c r="B145" s="146"/>
      <c r="C145" s="146"/>
      <c r="D145" s="16" t="s">
        <v>390</v>
      </c>
      <c r="E145" s="146"/>
      <c r="F145" s="146"/>
      <c r="G145" s="146"/>
      <c r="H145" s="146"/>
      <c r="I145" s="12">
        <v>110.67</v>
      </c>
      <c r="J145" s="12">
        <v>28.67</v>
      </c>
      <c r="K145" s="12">
        <v>34.4</v>
      </c>
    </row>
    <row r="146" spans="1:16" x14ac:dyDescent="0.25">
      <c r="A146" s="142"/>
      <c r="B146" s="94">
        <v>43434</v>
      </c>
      <c r="C146" s="84" t="s">
        <v>527</v>
      </c>
      <c r="D146" s="16" t="s">
        <v>389</v>
      </c>
      <c r="E146" s="86" t="s">
        <v>369</v>
      </c>
      <c r="F146" s="86" t="s">
        <v>29</v>
      </c>
      <c r="G146" s="86" t="s">
        <v>370</v>
      </c>
      <c r="H146" s="86" t="s">
        <v>15</v>
      </c>
      <c r="I146" s="10">
        <v>15.93</v>
      </c>
      <c r="J146" s="12" t="s">
        <v>270</v>
      </c>
      <c r="K146" s="12" t="s">
        <v>270</v>
      </c>
    </row>
    <row r="147" spans="1:16" x14ac:dyDescent="0.25">
      <c r="A147" s="144"/>
      <c r="B147" s="110"/>
      <c r="C147" s="109"/>
      <c r="D147" s="9" t="s">
        <v>390</v>
      </c>
      <c r="E147" s="99"/>
      <c r="F147" s="99"/>
      <c r="G147" s="87"/>
      <c r="H147" s="87"/>
      <c r="I147" s="10">
        <v>15.93</v>
      </c>
      <c r="J147" s="12" t="s">
        <v>270</v>
      </c>
      <c r="K147" s="12" t="s">
        <v>270</v>
      </c>
      <c r="P147" s="13">
        <f t="shared" si="7"/>
        <v>100</v>
      </c>
    </row>
    <row r="148" spans="1:16" x14ac:dyDescent="0.25">
      <c r="A148" s="14"/>
      <c r="B148" s="145"/>
      <c r="C148" s="145"/>
      <c r="D148" s="16" t="s">
        <v>389</v>
      </c>
      <c r="E148" s="145"/>
      <c r="F148" s="145"/>
      <c r="G148" s="86" t="s">
        <v>371</v>
      </c>
      <c r="H148" s="86" t="s">
        <v>15</v>
      </c>
      <c r="I148" s="10">
        <v>11.2</v>
      </c>
      <c r="J148" s="12" t="s">
        <v>270</v>
      </c>
      <c r="K148" s="12" t="s">
        <v>270</v>
      </c>
    </row>
    <row r="149" spans="1:16" x14ac:dyDescent="0.25">
      <c r="A149" s="14"/>
      <c r="B149" s="146"/>
      <c r="C149" s="146"/>
      <c r="D149" s="9" t="s">
        <v>390</v>
      </c>
      <c r="E149" s="146"/>
      <c r="F149" s="146"/>
      <c r="G149" s="87"/>
      <c r="H149" s="146"/>
      <c r="I149" s="10">
        <v>11.2</v>
      </c>
      <c r="J149" s="12" t="s">
        <v>270</v>
      </c>
      <c r="K149" s="12" t="s">
        <v>270</v>
      </c>
    </row>
    <row r="150" spans="1:16" ht="16.5" customHeight="1" x14ac:dyDescent="0.25">
      <c r="A150" s="142"/>
      <c r="B150" s="94">
        <v>43454</v>
      </c>
      <c r="C150" s="86" t="s">
        <v>528</v>
      </c>
      <c r="D150" s="16" t="s">
        <v>389</v>
      </c>
      <c r="E150" s="86" t="s">
        <v>299</v>
      </c>
      <c r="F150" s="86" t="s">
        <v>29</v>
      </c>
      <c r="G150" s="86" t="s">
        <v>300</v>
      </c>
      <c r="H150" s="86" t="s">
        <v>16</v>
      </c>
      <c r="I150" s="12">
        <v>36.090000000000003</v>
      </c>
      <c r="J150" s="12" t="s">
        <v>270</v>
      </c>
      <c r="K150" s="12" t="s">
        <v>270</v>
      </c>
    </row>
    <row r="151" spans="1:16" x14ac:dyDescent="0.25">
      <c r="A151" s="143"/>
      <c r="B151" s="110"/>
      <c r="C151" s="99"/>
      <c r="D151" s="9" t="s">
        <v>390</v>
      </c>
      <c r="E151" s="99"/>
      <c r="F151" s="99"/>
      <c r="G151" s="99"/>
      <c r="H151" s="87"/>
      <c r="I151" s="12">
        <v>36.96</v>
      </c>
      <c r="J151" s="12" t="s">
        <v>270</v>
      </c>
      <c r="K151" s="12" t="s">
        <v>270</v>
      </c>
      <c r="P151" s="13">
        <f t="shared" si="7"/>
        <v>102.41064006650041</v>
      </c>
    </row>
    <row r="152" spans="1:16" ht="15" customHeight="1" x14ac:dyDescent="0.25">
      <c r="A152" s="143"/>
      <c r="B152" s="110"/>
      <c r="C152" s="99"/>
      <c r="D152" s="16" t="s">
        <v>389</v>
      </c>
      <c r="E152" s="99"/>
      <c r="F152" s="99"/>
      <c r="G152" s="145"/>
      <c r="H152" s="86" t="s">
        <v>15</v>
      </c>
      <c r="I152" s="12">
        <v>5.72</v>
      </c>
      <c r="J152" s="12" t="s">
        <v>270</v>
      </c>
      <c r="K152" s="12" t="s">
        <v>270</v>
      </c>
    </row>
    <row r="153" spans="1:16" x14ac:dyDescent="0.25">
      <c r="A153" s="144"/>
      <c r="B153" s="95"/>
      <c r="C153" s="99"/>
      <c r="D153" s="9" t="s">
        <v>390</v>
      </c>
      <c r="E153" s="99"/>
      <c r="F153" s="99"/>
      <c r="G153" s="146"/>
      <c r="H153" s="87"/>
      <c r="I153" s="12">
        <v>5.86</v>
      </c>
      <c r="J153" s="12" t="s">
        <v>270</v>
      </c>
      <c r="K153" s="12" t="s">
        <v>270</v>
      </c>
      <c r="P153" s="13">
        <f t="shared" si="7"/>
        <v>102.44755244755245</v>
      </c>
    </row>
    <row r="154" spans="1:16" x14ac:dyDescent="0.25">
      <c r="A154" s="142"/>
      <c r="B154" s="148">
        <v>43448</v>
      </c>
      <c r="C154" s="84" t="s">
        <v>529</v>
      </c>
      <c r="D154" s="16" t="s">
        <v>389</v>
      </c>
      <c r="E154" s="86" t="s">
        <v>301</v>
      </c>
      <c r="F154" s="86" t="s">
        <v>29</v>
      </c>
      <c r="G154" s="86" t="s">
        <v>41</v>
      </c>
      <c r="H154" s="86" t="s">
        <v>15</v>
      </c>
      <c r="I154" s="10">
        <v>24.96</v>
      </c>
      <c r="J154" s="12" t="s">
        <v>270</v>
      </c>
      <c r="K154" s="12" t="s">
        <v>270</v>
      </c>
    </row>
    <row r="155" spans="1:16" x14ac:dyDescent="0.25">
      <c r="A155" s="144"/>
      <c r="B155" s="149"/>
      <c r="C155" s="85"/>
      <c r="D155" s="9" t="s">
        <v>390</v>
      </c>
      <c r="E155" s="87"/>
      <c r="F155" s="87"/>
      <c r="G155" s="87"/>
      <c r="H155" s="87"/>
      <c r="I155" s="10">
        <v>26.11</v>
      </c>
      <c r="J155" s="12" t="s">
        <v>270</v>
      </c>
      <c r="K155" s="12" t="s">
        <v>270</v>
      </c>
      <c r="P155" s="13">
        <f t="shared" si="7"/>
        <v>104.60737179487178</v>
      </c>
    </row>
    <row r="156" spans="1:16" ht="24.75" customHeight="1" x14ac:dyDescent="0.25">
      <c r="A156" s="15"/>
      <c r="B156" s="94">
        <v>43413</v>
      </c>
      <c r="C156" s="84" t="s">
        <v>530</v>
      </c>
      <c r="D156" s="16" t="s">
        <v>389</v>
      </c>
      <c r="E156" s="86" t="s">
        <v>330</v>
      </c>
      <c r="F156" s="86" t="s">
        <v>29</v>
      </c>
      <c r="G156" s="86" t="s">
        <v>44</v>
      </c>
      <c r="H156" s="86" t="s">
        <v>16</v>
      </c>
      <c r="I156" s="10">
        <v>56.11</v>
      </c>
      <c r="J156" s="12" t="s">
        <v>270</v>
      </c>
      <c r="K156" s="12" t="s">
        <v>270</v>
      </c>
    </row>
    <row r="157" spans="1:16" ht="25.5" customHeight="1" x14ac:dyDescent="0.25">
      <c r="A157" s="15"/>
      <c r="B157" s="146"/>
      <c r="C157" s="146"/>
      <c r="D157" s="9" t="s">
        <v>390</v>
      </c>
      <c r="E157" s="87"/>
      <c r="F157" s="146"/>
      <c r="G157" s="146"/>
      <c r="H157" s="146"/>
      <c r="I157" s="10">
        <v>60.83</v>
      </c>
      <c r="J157" s="12" t="s">
        <v>270</v>
      </c>
      <c r="K157" s="12" t="s">
        <v>270</v>
      </c>
      <c r="P157" s="13">
        <f t="shared" si="7"/>
        <v>108.41204776332205</v>
      </c>
    </row>
    <row r="158" spans="1:16" ht="18" customHeight="1" x14ac:dyDescent="0.25">
      <c r="A158" s="15"/>
      <c r="B158" s="94" t="s">
        <v>448</v>
      </c>
      <c r="C158" s="84" t="s">
        <v>532</v>
      </c>
      <c r="D158" s="16" t="s">
        <v>389</v>
      </c>
      <c r="E158" s="86" t="s">
        <v>332</v>
      </c>
      <c r="F158" s="86" t="s">
        <v>29</v>
      </c>
      <c r="G158" s="86" t="s">
        <v>333</v>
      </c>
      <c r="H158" s="86" t="s">
        <v>16</v>
      </c>
      <c r="I158" s="10">
        <v>82.29</v>
      </c>
      <c r="J158" s="12">
        <v>82.29</v>
      </c>
      <c r="K158" s="12" t="s">
        <v>270</v>
      </c>
    </row>
    <row r="159" spans="1:16" ht="15.75" customHeight="1" x14ac:dyDescent="0.25">
      <c r="A159" s="15"/>
      <c r="B159" s="146"/>
      <c r="C159" s="146"/>
      <c r="D159" s="9" t="s">
        <v>390</v>
      </c>
      <c r="E159" s="87"/>
      <c r="F159" s="146"/>
      <c r="G159" s="146"/>
      <c r="H159" s="146"/>
      <c r="I159" s="10">
        <v>87.96</v>
      </c>
      <c r="J159" s="12">
        <v>83.94</v>
      </c>
      <c r="K159" s="12" t="s">
        <v>270</v>
      </c>
      <c r="P159" s="13">
        <f t="shared" si="7"/>
        <v>106.89026613197228</v>
      </c>
    </row>
    <row r="160" spans="1:16" ht="17.25" customHeight="1" x14ac:dyDescent="0.25">
      <c r="A160" s="15"/>
      <c r="B160" s="94">
        <v>43441</v>
      </c>
      <c r="C160" s="84" t="s">
        <v>397</v>
      </c>
      <c r="D160" s="16" t="s">
        <v>389</v>
      </c>
      <c r="E160" s="86" t="s">
        <v>382</v>
      </c>
      <c r="F160" s="86" t="s">
        <v>29</v>
      </c>
      <c r="G160" s="86" t="s">
        <v>46</v>
      </c>
      <c r="H160" s="86" t="s">
        <v>14</v>
      </c>
      <c r="I160" s="10">
        <v>17.12</v>
      </c>
      <c r="J160" s="12" t="s">
        <v>273</v>
      </c>
      <c r="K160" s="12" t="s">
        <v>270</v>
      </c>
    </row>
    <row r="161" spans="1:16" ht="16.5" customHeight="1" x14ac:dyDescent="0.25">
      <c r="A161" s="15"/>
      <c r="B161" s="146"/>
      <c r="C161" s="146"/>
      <c r="D161" s="9" t="s">
        <v>390</v>
      </c>
      <c r="E161" s="87"/>
      <c r="F161" s="146"/>
      <c r="G161" s="146"/>
      <c r="H161" s="146"/>
      <c r="I161" s="10">
        <v>17.600000000000001</v>
      </c>
      <c r="J161" s="12" t="s">
        <v>273</v>
      </c>
      <c r="K161" s="12" t="s">
        <v>270</v>
      </c>
      <c r="P161" s="13">
        <f t="shared" ref="P161" si="8">I161/I160*100</f>
        <v>102.80373831775702</v>
      </c>
    </row>
    <row r="162" spans="1:16" ht="17.25" customHeight="1" x14ac:dyDescent="0.25">
      <c r="A162" s="77"/>
      <c r="B162" s="94">
        <v>43463</v>
      </c>
      <c r="C162" s="84" t="s">
        <v>626</v>
      </c>
      <c r="D162" s="74" t="s">
        <v>389</v>
      </c>
      <c r="E162" s="86" t="s">
        <v>627</v>
      </c>
      <c r="F162" s="86" t="s">
        <v>29</v>
      </c>
      <c r="G162" s="86" t="s">
        <v>46</v>
      </c>
      <c r="H162" s="86" t="s">
        <v>16</v>
      </c>
      <c r="I162" s="10">
        <v>60.81</v>
      </c>
      <c r="J162" s="12" t="s">
        <v>273</v>
      </c>
      <c r="K162" s="12" t="s">
        <v>270</v>
      </c>
    </row>
    <row r="163" spans="1:16" ht="16.5" customHeight="1" x14ac:dyDescent="0.25">
      <c r="A163" s="77"/>
      <c r="B163" s="146"/>
      <c r="C163" s="146"/>
      <c r="D163" s="76" t="s">
        <v>390</v>
      </c>
      <c r="E163" s="87"/>
      <c r="F163" s="146"/>
      <c r="G163" s="146"/>
      <c r="H163" s="146"/>
      <c r="I163" s="10">
        <v>60.81</v>
      </c>
      <c r="J163" s="12" t="s">
        <v>273</v>
      </c>
      <c r="K163" s="12" t="s">
        <v>270</v>
      </c>
      <c r="P163" s="13">
        <f t="shared" ref="P163" si="9">I163/I162*100</f>
        <v>100</v>
      </c>
    </row>
    <row r="164" spans="1:16" x14ac:dyDescent="0.25">
      <c r="A164" s="120" t="s">
        <v>290</v>
      </c>
      <c r="B164" s="121"/>
      <c r="C164" s="121"/>
      <c r="D164" s="121"/>
      <c r="E164" s="121"/>
      <c r="F164" s="121"/>
      <c r="G164" s="121"/>
      <c r="H164" s="121"/>
      <c r="I164" s="121"/>
      <c r="J164" s="121"/>
      <c r="K164" s="122"/>
    </row>
    <row r="165" spans="1:16" x14ac:dyDescent="0.25">
      <c r="A165" s="142">
        <f>A142+1</f>
        <v>16</v>
      </c>
      <c r="B165" s="94">
        <v>43427</v>
      </c>
      <c r="C165" s="94" t="s">
        <v>490</v>
      </c>
      <c r="D165" s="16" t="s">
        <v>389</v>
      </c>
      <c r="E165" s="86" t="s">
        <v>281</v>
      </c>
      <c r="F165" s="86" t="s">
        <v>59</v>
      </c>
      <c r="G165" s="86" t="s">
        <v>60</v>
      </c>
      <c r="H165" s="86" t="s">
        <v>16</v>
      </c>
      <c r="I165" s="10">
        <v>6.48</v>
      </c>
      <c r="J165" s="10" t="s">
        <v>270</v>
      </c>
      <c r="K165" s="10" t="s">
        <v>270</v>
      </c>
    </row>
    <row r="166" spans="1:16" x14ac:dyDescent="0.25">
      <c r="A166" s="144"/>
      <c r="B166" s="95"/>
      <c r="C166" s="95"/>
      <c r="D166" s="9" t="s">
        <v>390</v>
      </c>
      <c r="E166" s="87"/>
      <c r="F166" s="87"/>
      <c r="G166" s="87"/>
      <c r="H166" s="87"/>
      <c r="I166" s="10">
        <v>6.77</v>
      </c>
      <c r="J166" s="10" t="s">
        <v>270</v>
      </c>
      <c r="K166" s="10" t="s">
        <v>270</v>
      </c>
      <c r="P166" s="13">
        <f t="shared" si="7"/>
        <v>104.47530864197529</v>
      </c>
    </row>
    <row r="167" spans="1:16" ht="22.5" customHeight="1" x14ac:dyDescent="0.25">
      <c r="A167" s="111">
        <f>A165+1</f>
        <v>17</v>
      </c>
      <c r="B167" s="94">
        <v>43398</v>
      </c>
      <c r="C167" s="84" t="s">
        <v>579</v>
      </c>
      <c r="D167" s="16" t="s">
        <v>389</v>
      </c>
      <c r="E167" s="86" t="s">
        <v>61</v>
      </c>
      <c r="F167" s="86" t="s">
        <v>59</v>
      </c>
      <c r="G167" s="86" t="s">
        <v>62</v>
      </c>
      <c r="H167" s="86" t="s">
        <v>16</v>
      </c>
      <c r="I167" s="10">
        <v>11.68</v>
      </c>
      <c r="J167" s="10" t="s">
        <v>270</v>
      </c>
      <c r="K167" s="10" t="s">
        <v>270</v>
      </c>
    </row>
    <row r="168" spans="1:16" x14ac:dyDescent="0.25">
      <c r="A168" s="112"/>
      <c r="B168" s="95"/>
      <c r="C168" s="85"/>
      <c r="D168" s="9" t="s">
        <v>390</v>
      </c>
      <c r="E168" s="87"/>
      <c r="F168" s="87"/>
      <c r="G168" s="87"/>
      <c r="H168" s="87"/>
      <c r="I168" s="10">
        <v>11.68</v>
      </c>
      <c r="J168" s="10" t="s">
        <v>270</v>
      </c>
      <c r="K168" s="10" t="s">
        <v>270</v>
      </c>
      <c r="P168" s="13">
        <f t="shared" si="7"/>
        <v>100</v>
      </c>
    </row>
    <row r="169" spans="1:16" x14ac:dyDescent="0.25">
      <c r="A169" s="111" t="e">
        <f>#REF!+1</f>
        <v>#REF!</v>
      </c>
      <c r="B169" s="94">
        <v>43413</v>
      </c>
      <c r="C169" s="84" t="s">
        <v>576</v>
      </c>
      <c r="D169" s="16" t="s">
        <v>389</v>
      </c>
      <c r="E169" s="86" t="s">
        <v>379</v>
      </c>
      <c r="F169" s="86" t="s">
        <v>59</v>
      </c>
      <c r="G169" s="86" t="s">
        <v>64</v>
      </c>
      <c r="H169" s="86" t="s">
        <v>16</v>
      </c>
      <c r="I169" s="10">
        <v>11.67</v>
      </c>
      <c r="J169" s="10" t="s">
        <v>270</v>
      </c>
      <c r="K169" s="10" t="s">
        <v>270</v>
      </c>
    </row>
    <row r="170" spans="1:16" x14ac:dyDescent="0.25">
      <c r="A170" s="112"/>
      <c r="B170" s="95"/>
      <c r="C170" s="85"/>
      <c r="D170" s="9" t="s">
        <v>390</v>
      </c>
      <c r="E170" s="87"/>
      <c r="F170" s="87"/>
      <c r="G170" s="87"/>
      <c r="H170" s="87"/>
      <c r="I170" s="10">
        <v>12.21</v>
      </c>
      <c r="J170" s="10" t="s">
        <v>270</v>
      </c>
      <c r="K170" s="10" t="s">
        <v>270</v>
      </c>
      <c r="P170" s="13">
        <f t="shared" si="7"/>
        <v>104.62724935732648</v>
      </c>
    </row>
    <row r="171" spans="1:16" ht="18.75" customHeight="1" x14ac:dyDescent="0.25">
      <c r="A171" s="111" t="e">
        <f>#REF!+1</f>
        <v>#REF!</v>
      </c>
      <c r="B171" s="94">
        <v>43448</v>
      </c>
      <c r="C171" s="84" t="s">
        <v>567</v>
      </c>
      <c r="D171" s="16" t="s">
        <v>389</v>
      </c>
      <c r="E171" s="86" t="s">
        <v>235</v>
      </c>
      <c r="F171" s="86" t="s">
        <v>59</v>
      </c>
      <c r="G171" s="86" t="s">
        <v>64</v>
      </c>
      <c r="H171" s="86" t="s">
        <v>16</v>
      </c>
      <c r="I171" s="10">
        <v>12.96</v>
      </c>
      <c r="J171" s="10" t="s">
        <v>270</v>
      </c>
      <c r="K171" s="10" t="s">
        <v>270</v>
      </c>
    </row>
    <row r="172" spans="1:16" x14ac:dyDescent="0.25">
      <c r="A172" s="112"/>
      <c r="B172" s="95"/>
      <c r="C172" s="85"/>
      <c r="D172" s="9" t="s">
        <v>390</v>
      </c>
      <c r="E172" s="87"/>
      <c r="F172" s="87"/>
      <c r="G172" s="87"/>
      <c r="H172" s="87"/>
      <c r="I172" s="10">
        <v>13.2</v>
      </c>
      <c r="J172" s="10" t="s">
        <v>273</v>
      </c>
      <c r="K172" s="10" t="s">
        <v>270</v>
      </c>
      <c r="P172" s="13">
        <f t="shared" si="7"/>
        <v>101.85185185185183</v>
      </c>
    </row>
    <row r="173" spans="1:16" x14ac:dyDescent="0.25">
      <c r="A173" s="111" t="e">
        <f>#REF!+1</f>
        <v>#REF!</v>
      </c>
      <c r="B173" s="94">
        <v>43441</v>
      </c>
      <c r="C173" s="84" t="s">
        <v>568</v>
      </c>
      <c r="D173" s="16" t="s">
        <v>389</v>
      </c>
      <c r="E173" s="86" t="s">
        <v>380</v>
      </c>
      <c r="F173" s="86" t="s">
        <v>59</v>
      </c>
      <c r="G173" s="86" t="s">
        <v>68</v>
      </c>
      <c r="H173" s="86" t="s">
        <v>16</v>
      </c>
      <c r="I173" s="10">
        <v>16.940000000000001</v>
      </c>
      <c r="J173" s="10" t="s">
        <v>270</v>
      </c>
      <c r="K173" s="10" t="s">
        <v>270</v>
      </c>
    </row>
    <row r="174" spans="1:16" x14ac:dyDescent="0.25">
      <c r="A174" s="112"/>
      <c r="B174" s="95"/>
      <c r="C174" s="85"/>
      <c r="D174" s="9" t="s">
        <v>390</v>
      </c>
      <c r="E174" s="87"/>
      <c r="F174" s="87"/>
      <c r="G174" s="87"/>
      <c r="H174" s="87"/>
      <c r="I174" s="10">
        <v>17.28</v>
      </c>
      <c r="J174" s="10" t="s">
        <v>270</v>
      </c>
      <c r="K174" s="10" t="s">
        <v>270</v>
      </c>
      <c r="P174" s="13">
        <f t="shared" si="7"/>
        <v>102.00708382526564</v>
      </c>
    </row>
    <row r="175" spans="1:16" ht="22.5" customHeight="1" x14ac:dyDescent="0.25">
      <c r="A175" s="111" t="e">
        <f>A173+1</f>
        <v>#REF!</v>
      </c>
      <c r="B175" s="94">
        <v>43434</v>
      </c>
      <c r="C175" s="84" t="s">
        <v>572</v>
      </c>
      <c r="D175" s="16" t="s">
        <v>389</v>
      </c>
      <c r="E175" s="86" t="s">
        <v>69</v>
      </c>
      <c r="F175" s="86" t="s">
        <v>59</v>
      </c>
      <c r="G175" s="86" t="s">
        <v>571</v>
      </c>
      <c r="H175" s="86" t="s">
        <v>16</v>
      </c>
      <c r="I175" s="51">
        <v>15.01</v>
      </c>
      <c r="J175" s="10" t="s">
        <v>270</v>
      </c>
      <c r="K175" s="10" t="s">
        <v>270</v>
      </c>
    </row>
    <row r="176" spans="1:16" x14ac:dyDescent="0.25">
      <c r="A176" s="112"/>
      <c r="B176" s="95"/>
      <c r="C176" s="85"/>
      <c r="D176" s="9" t="s">
        <v>390</v>
      </c>
      <c r="E176" s="87"/>
      <c r="F176" s="87"/>
      <c r="G176" s="87"/>
      <c r="H176" s="87"/>
      <c r="I176" s="10">
        <v>15.7</v>
      </c>
      <c r="J176" s="10" t="s">
        <v>270</v>
      </c>
      <c r="K176" s="10" t="s">
        <v>270</v>
      </c>
      <c r="P176" s="13">
        <f t="shared" si="7"/>
        <v>104.59693537641573</v>
      </c>
    </row>
    <row r="177" spans="1:16" ht="22.5" customHeight="1" x14ac:dyDescent="0.25">
      <c r="A177" s="111" t="e">
        <f>A175+1</f>
        <v>#REF!</v>
      </c>
      <c r="B177" s="94" t="s">
        <v>573</v>
      </c>
      <c r="C177" s="84" t="s">
        <v>574</v>
      </c>
      <c r="D177" s="16" t="s">
        <v>389</v>
      </c>
      <c r="E177" s="86" t="s">
        <v>70</v>
      </c>
      <c r="F177" s="86" t="s">
        <v>59</v>
      </c>
      <c r="G177" s="86" t="s">
        <v>68</v>
      </c>
      <c r="H177" s="86" t="s">
        <v>16</v>
      </c>
      <c r="I177" s="10">
        <v>34.19</v>
      </c>
      <c r="J177" s="10">
        <v>34.19</v>
      </c>
      <c r="K177" s="12">
        <v>41.03</v>
      </c>
    </row>
    <row r="178" spans="1:16" x14ac:dyDescent="0.25">
      <c r="A178" s="112"/>
      <c r="B178" s="95"/>
      <c r="C178" s="85"/>
      <c r="D178" s="9" t="s">
        <v>390</v>
      </c>
      <c r="E178" s="87"/>
      <c r="F178" s="87"/>
      <c r="G178" s="87"/>
      <c r="H178" s="87"/>
      <c r="I178" s="10">
        <v>34.19</v>
      </c>
      <c r="J178" s="10">
        <v>34.19</v>
      </c>
      <c r="K178" s="12">
        <v>41.03</v>
      </c>
      <c r="P178" s="13">
        <f t="shared" si="7"/>
        <v>100</v>
      </c>
    </row>
    <row r="179" spans="1:16" s="23" customFormat="1" ht="63.75" customHeight="1" x14ac:dyDescent="0.25">
      <c r="A179" s="22"/>
      <c r="B179" s="94">
        <v>43454</v>
      </c>
      <c r="C179" s="84" t="s">
        <v>582</v>
      </c>
      <c r="D179" s="16" t="s">
        <v>389</v>
      </c>
      <c r="E179" s="99" t="s">
        <v>351</v>
      </c>
      <c r="F179" s="99" t="s">
        <v>59</v>
      </c>
      <c r="G179" s="99" t="s">
        <v>581</v>
      </c>
      <c r="H179" s="99" t="s">
        <v>16</v>
      </c>
      <c r="I179" s="10">
        <v>39.020000000000003</v>
      </c>
      <c r="J179" s="10">
        <v>28.54</v>
      </c>
      <c r="K179" s="12">
        <v>34.25</v>
      </c>
      <c r="P179" s="13"/>
    </row>
    <row r="180" spans="1:16" s="23" customFormat="1" ht="63.75" customHeight="1" x14ac:dyDescent="0.25">
      <c r="A180" s="22"/>
      <c r="B180" s="110"/>
      <c r="C180" s="109"/>
      <c r="D180" s="9" t="s">
        <v>390</v>
      </c>
      <c r="E180" s="99"/>
      <c r="F180" s="99"/>
      <c r="G180" s="87"/>
      <c r="H180" s="87"/>
      <c r="I180" s="10">
        <v>41.55</v>
      </c>
      <c r="J180" s="10">
        <v>29.11</v>
      </c>
      <c r="K180" s="12">
        <v>34.93</v>
      </c>
      <c r="P180" s="13"/>
    </row>
    <row r="181" spans="1:16" s="23" customFormat="1" x14ac:dyDescent="0.25">
      <c r="A181" s="22"/>
      <c r="B181" s="110"/>
      <c r="C181" s="109"/>
      <c r="D181" s="16" t="s">
        <v>389</v>
      </c>
      <c r="E181" s="99"/>
      <c r="F181" s="99"/>
      <c r="G181" s="99" t="s">
        <v>378</v>
      </c>
      <c r="H181" s="99" t="s">
        <v>16</v>
      </c>
      <c r="I181" s="10">
        <v>39.020000000000003</v>
      </c>
      <c r="J181" s="10">
        <v>29.63</v>
      </c>
      <c r="K181" s="12">
        <v>35.56</v>
      </c>
      <c r="P181" s="13"/>
    </row>
    <row r="182" spans="1:16" s="23" customFormat="1" x14ac:dyDescent="0.25">
      <c r="A182" s="22"/>
      <c r="B182" s="110"/>
      <c r="C182" s="109"/>
      <c r="D182" s="9" t="s">
        <v>390</v>
      </c>
      <c r="E182" s="99"/>
      <c r="F182" s="99"/>
      <c r="G182" s="87"/>
      <c r="H182" s="87"/>
      <c r="I182" s="10">
        <v>41.55</v>
      </c>
      <c r="J182" s="10">
        <v>30.22</v>
      </c>
      <c r="K182" s="12">
        <v>36.26</v>
      </c>
      <c r="P182" s="13"/>
    </row>
    <row r="183" spans="1:16" s="23" customFormat="1" x14ac:dyDescent="0.25">
      <c r="A183" s="22"/>
      <c r="B183" s="110"/>
      <c r="C183" s="109"/>
      <c r="D183" s="16" t="s">
        <v>389</v>
      </c>
      <c r="E183" s="99"/>
      <c r="F183" s="99"/>
      <c r="G183" s="99" t="s">
        <v>63</v>
      </c>
      <c r="H183" s="99" t="s">
        <v>16</v>
      </c>
      <c r="I183" s="10">
        <v>39.020000000000003</v>
      </c>
      <c r="J183" s="10">
        <v>25.05</v>
      </c>
      <c r="K183" s="12">
        <v>30.06</v>
      </c>
      <c r="P183" s="13"/>
    </row>
    <row r="184" spans="1:16" s="23" customFormat="1" x14ac:dyDescent="0.25">
      <c r="A184" s="22"/>
      <c r="B184" s="95"/>
      <c r="C184" s="85"/>
      <c r="D184" s="9" t="s">
        <v>390</v>
      </c>
      <c r="E184" s="87"/>
      <c r="F184" s="87"/>
      <c r="G184" s="87"/>
      <c r="H184" s="87"/>
      <c r="I184" s="10">
        <v>41.55</v>
      </c>
      <c r="J184" s="10">
        <v>25.55</v>
      </c>
      <c r="K184" s="12">
        <v>30.66</v>
      </c>
      <c r="P184" s="13"/>
    </row>
    <row r="185" spans="1:16" x14ac:dyDescent="0.25">
      <c r="A185" s="22"/>
      <c r="B185" s="94">
        <v>43454</v>
      </c>
      <c r="C185" s="94" t="s">
        <v>584</v>
      </c>
      <c r="D185" s="16" t="s">
        <v>389</v>
      </c>
      <c r="E185" s="99" t="s">
        <v>583</v>
      </c>
      <c r="F185" s="98" t="s">
        <v>59</v>
      </c>
      <c r="G185" s="99" t="s">
        <v>373</v>
      </c>
      <c r="H185" s="99" t="s">
        <v>16</v>
      </c>
      <c r="I185" s="10">
        <v>70.69</v>
      </c>
      <c r="J185" s="10">
        <v>29.63</v>
      </c>
      <c r="K185" s="12">
        <v>35.56</v>
      </c>
    </row>
    <row r="186" spans="1:16" x14ac:dyDescent="0.25">
      <c r="A186" s="22"/>
      <c r="B186" s="95"/>
      <c r="C186" s="95"/>
      <c r="D186" s="9" t="s">
        <v>390</v>
      </c>
      <c r="E186" s="87"/>
      <c r="F186" s="98"/>
      <c r="G186" s="87"/>
      <c r="H186" s="87"/>
      <c r="I186" s="10">
        <v>70.69</v>
      </c>
      <c r="J186" s="10">
        <v>30.22</v>
      </c>
      <c r="K186" s="12">
        <v>36.26</v>
      </c>
    </row>
    <row r="187" spans="1:16" x14ac:dyDescent="0.25">
      <c r="A187" s="22"/>
      <c r="B187" s="94" t="s">
        <v>449</v>
      </c>
      <c r="C187" s="94" t="s">
        <v>450</v>
      </c>
      <c r="D187" s="16" t="s">
        <v>389</v>
      </c>
      <c r="E187" s="86" t="s">
        <v>385</v>
      </c>
      <c r="F187" s="98" t="s">
        <v>59</v>
      </c>
      <c r="G187" s="86" t="s">
        <v>381</v>
      </c>
      <c r="H187" s="98" t="s">
        <v>16</v>
      </c>
      <c r="I187" s="10">
        <v>42.78</v>
      </c>
      <c r="J187" s="10">
        <v>42.78</v>
      </c>
      <c r="K187" s="10" t="s">
        <v>273</v>
      </c>
    </row>
    <row r="188" spans="1:16" x14ac:dyDescent="0.25">
      <c r="A188" s="22"/>
      <c r="B188" s="95"/>
      <c r="C188" s="95"/>
      <c r="D188" s="9" t="s">
        <v>390</v>
      </c>
      <c r="E188" s="87"/>
      <c r="F188" s="98"/>
      <c r="G188" s="87"/>
      <c r="H188" s="98"/>
      <c r="I188" s="10">
        <v>44.61</v>
      </c>
      <c r="J188" s="10">
        <v>43.64</v>
      </c>
      <c r="K188" s="10" t="s">
        <v>273</v>
      </c>
    </row>
    <row r="189" spans="1:16" ht="22.5" customHeight="1" x14ac:dyDescent="0.25">
      <c r="A189" s="111">
        <v>67</v>
      </c>
      <c r="B189" s="94">
        <v>43454</v>
      </c>
      <c r="C189" s="94" t="s">
        <v>491</v>
      </c>
      <c r="D189" s="16" t="s">
        <v>389</v>
      </c>
      <c r="E189" s="86" t="s">
        <v>71</v>
      </c>
      <c r="F189" s="86" t="s">
        <v>59</v>
      </c>
      <c r="G189" s="86" t="s">
        <v>60</v>
      </c>
      <c r="H189" s="86" t="s">
        <v>16</v>
      </c>
      <c r="I189" s="10">
        <v>16.03</v>
      </c>
      <c r="J189" s="10">
        <v>16.03</v>
      </c>
      <c r="K189" s="12">
        <v>19.239999999999998</v>
      </c>
    </row>
    <row r="190" spans="1:16" ht="18.75" customHeight="1" x14ac:dyDescent="0.25">
      <c r="A190" s="112"/>
      <c r="B190" s="95"/>
      <c r="C190" s="95"/>
      <c r="D190" s="9" t="s">
        <v>390</v>
      </c>
      <c r="E190" s="87"/>
      <c r="F190" s="87"/>
      <c r="G190" s="87"/>
      <c r="H190" s="87"/>
      <c r="I190" s="10">
        <v>16.03</v>
      </c>
      <c r="J190" s="10">
        <v>16.03</v>
      </c>
      <c r="K190" s="12">
        <v>19.239999999999998</v>
      </c>
      <c r="P190" s="13">
        <f t="shared" si="7"/>
        <v>100</v>
      </c>
    </row>
    <row r="191" spans="1:16" ht="22.5" customHeight="1" x14ac:dyDescent="0.25">
      <c r="A191" s="111"/>
      <c r="B191" s="94" t="s">
        <v>569</v>
      </c>
      <c r="C191" s="94" t="s">
        <v>570</v>
      </c>
      <c r="D191" s="16" t="s">
        <v>389</v>
      </c>
      <c r="E191" s="86" t="s">
        <v>372</v>
      </c>
      <c r="F191" s="86" t="s">
        <v>59</v>
      </c>
      <c r="G191" s="86" t="s">
        <v>283</v>
      </c>
      <c r="H191" s="86" t="s">
        <v>16</v>
      </c>
      <c r="I191" s="10">
        <v>69.55</v>
      </c>
      <c r="J191" s="10">
        <v>69.55</v>
      </c>
      <c r="K191" s="12">
        <v>83.46</v>
      </c>
    </row>
    <row r="192" spans="1:16" x14ac:dyDescent="0.25">
      <c r="A192" s="112"/>
      <c r="B192" s="95"/>
      <c r="C192" s="95"/>
      <c r="D192" s="9" t="s">
        <v>390</v>
      </c>
      <c r="E192" s="87"/>
      <c r="F192" s="87"/>
      <c r="G192" s="87"/>
      <c r="H192" s="87"/>
      <c r="I192" s="10">
        <v>70.75</v>
      </c>
      <c r="J192" s="10">
        <v>70.75</v>
      </c>
      <c r="K192" s="12">
        <v>84.9</v>
      </c>
    </row>
    <row r="193" spans="1:16" ht="18" customHeight="1" x14ac:dyDescent="0.25">
      <c r="A193" s="120" t="s">
        <v>288</v>
      </c>
      <c r="B193" s="121"/>
      <c r="C193" s="121"/>
      <c r="D193" s="121"/>
      <c r="E193" s="121"/>
      <c r="F193" s="121"/>
      <c r="G193" s="121"/>
      <c r="H193" s="121"/>
      <c r="I193" s="121"/>
      <c r="J193" s="121"/>
      <c r="K193" s="122"/>
    </row>
    <row r="194" spans="1:16" ht="22.5" customHeight="1" x14ac:dyDescent="0.25">
      <c r="A194" s="111">
        <f>A189+1</f>
        <v>68</v>
      </c>
      <c r="B194" s="94" t="s">
        <v>446</v>
      </c>
      <c r="C194" s="84" t="s">
        <v>586</v>
      </c>
      <c r="D194" s="16" t="s">
        <v>389</v>
      </c>
      <c r="E194" s="86" t="s">
        <v>361</v>
      </c>
      <c r="F194" s="86" t="s">
        <v>72</v>
      </c>
      <c r="G194" s="86" t="s">
        <v>74</v>
      </c>
      <c r="H194" s="86" t="s">
        <v>16</v>
      </c>
      <c r="I194" s="10">
        <v>19.54</v>
      </c>
      <c r="J194" s="10">
        <v>19.54</v>
      </c>
      <c r="K194" s="12">
        <f t="shared" ref="K194:K199" si="10">J194*1.2</f>
        <v>23.447999999999997</v>
      </c>
    </row>
    <row r="195" spans="1:16" ht="22.5" customHeight="1" x14ac:dyDescent="0.25">
      <c r="A195" s="112"/>
      <c r="B195" s="95"/>
      <c r="C195" s="85"/>
      <c r="D195" s="9" t="s">
        <v>390</v>
      </c>
      <c r="E195" s="87"/>
      <c r="F195" s="87"/>
      <c r="G195" s="87"/>
      <c r="H195" s="87"/>
      <c r="I195" s="10">
        <v>20.010000000000002</v>
      </c>
      <c r="J195" s="10">
        <v>19.93</v>
      </c>
      <c r="K195" s="12">
        <f t="shared" si="10"/>
        <v>23.916</v>
      </c>
      <c r="P195" s="13">
        <f t="shared" si="7"/>
        <v>102.40532241555785</v>
      </c>
    </row>
    <row r="196" spans="1:16" x14ac:dyDescent="0.25">
      <c r="A196" s="111">
        <f>A194+1</f>
        <v>69</v>
      </c>
      <c r="B196" s="94" t="s">
        <v>409</v>
      </c>
      <c r="C196" s="84" t="s">
        <v>587</v>
      </c>
      <c r="D196" s="16" t="s">
        <v>389</v>
      </c>
      <c r="E196" s="86" t="s">
        <v>224</v>
      </c>
      <c r="F196" s="86" t="s">
        <v>72</v>
      </c>
      <c r="G196" s="86" t="s">
        <v>76</v>
      </c>
      <c r="H196" s="86" t="s">
        <v>16</v>
      </c>
      <c r="I196" s="10">
        <v>15.86</v>
      </c>
      <c r="J196" s="10">
        <v>14.91</v>
      </c>
      <c r="K196" s="12">
        <f t="shared" si="10"/>
        <v>17.891999999999999</v>
      </c>
    </row>
    <row r="197" spans="1:16" s="3" customFormat="1" ht="22.5" customHeight="1" x14ac:dyDescent="0.25">
      <c r="A197" s="112"/>
      <c r="B197" s="95"/>
      <c r="C197" s="85"/>
      <c r="D197" s="9" t="s">
        <v>390</v>
      </c>
      <c r="E197" s="87"/>
      <c r="F197" s="87"/>
      <c r="G197" s="87"/>
      <c r="H197" s="87"/>
      <c r="I197" s="10">
        <v>16.59</v>
      </c>
      <c r="J197" s="10">
        <v>15.21</v>
      </c>
      <c r="K197" s="12">
        <f t="shared" si="10"/>
        <v>18.251999999999999</v>
      </c>
      <c r="P197" s="2">
        <f t="shared" ref="P197:P256" si="11">I197/I196*100</f>
        <v>104.60277427490543</v>
      </c>
    </row>
    <row r="198" spans="1:16" s="3" customFormat="1" x14ac:dyDescent="0.25">
      <c r="A198" s="111">
        <f>A196+1</f>
        <v>70</v>
      </c>
      <c r="B198" s="94">
        <v>43454</v>
      </c>
      <c r="C198" s="84" t="s">
        <v>588</v>
      </c>
      <c r="D198" s="16" t="s">
        <v>389</v>
      </c>
      <c r="E198" s="86" t="s">
        <v>435</v>
      </c>
      <c r="F198" s="86" t="s">
        <v>72</v>
      </c>
      <c r="G198" s="86" t="s">
        <v>77</v>
      </c>
      <c r="H198" s="86" t="s">
        <v>16</v>
      </c>
      <c r="I198" s="10">
        <v>27.88</v>
      </c>
      <c r="J198" s="10">
        <v>27.88</v>
      </c>
      <c r="K198" s="12">
        <f t="shared" si="10"/>
        <v>33.455999999999996</v>
      </c>
      <c r="P198" s="2"/>
    </row>
    <row r="199" spans="1:16" s="3" customFormat="1" x14ac:dyDescent="0.25">
      <c r="A199" s="112"/>
      <c r="B199" s="95"/>
      <c r="C199" s="85"/>
      <c r="D199" s="9" t="s">
        <v>390</v>
      </c>
      <c r="E199" s="87"/>
      <c r="F199" s="87"/>
      <c r="G199" s="87"/>
      <c r="H199" s="87"/>
      <c r="I199" s="10">
        <v>29.16</v>
      </c>
      <c r="J199" s="10">
        <v>28.44</v>
      </c>
      <c r="K199" s="12">
        <f t="shared" si="10"/>
        <v>34.128</v>
      </c>
      <c r="P199" s="2">
        <f t="shared" si="11"/>
        <v>104.59110473457676</v>
      </c>
    </row>
    <row r="200" spans="1:16" s="3" customFormat="1" x14ac:dyDescent="0.25">
      <c r="A200" s="111">
        <f>A198+1</f>
        <v>71</v>
      </c>
      <c r="B200" s="94">
        <v>43419</v>
      </c>
      <c r="C200" s="84" t="s">
        <v>610</v>
      </c>
      <c r="D200" s="16" t="s">
        <v>389</v>
      </c>
      <c r="E200" s="86" t="s">
        <v>78</v>
      </c>
      <c r="F200" s="86" t="s">
        <v>72</v>
      </c>
      <c r="G200" s="86" t="s">
        <v>76</v>
      </c>
      <c r="H200" s="86" t="s">
        <v>16</v>
      </c>
      <c r="I200" s="10">
        <v>5.41</v>
      </c>
      <c r="J200" s="10" t="s">
        <v>270</v>
      </c>
      <c r="K200" s="12" t="s">
        <v>270</v>
      </c>
      <c r="P200" s="2"/>
    </row>
    <row r="201" spans="1:16" s="3" customFormat="1" x14ac:dyDescent="0.25">
      <c r="A201" s="112"/>
      <c r="B201" s="95"/>
      <c r="C201" s="85"/>
      <c r="D201" s="9" t="s">
        <v>390</v>
      </c>
      <c r="E201" s="87"/>
      <c r="F201" s="87"/>
      <c r="G201" s="87"/>
      <c r="H201" s="87"/>
      <c r="I201" s="10">
        <v>5.58</v>
      </c>
      <c r="J201" s="10" t="s">
        <v>270</v>
      </c>
      <c r="K201" s="12" t="s">
        <v>270</v>
      </c>
      <c r="P201" s="2">
        <f t="shared" si="11"/>
        <v>103.14232902033271</v>
      </c>
    </row>
    <row r="202" spans="1:16" s="3" customFormat="1" ht="85.5" customHeight="1" x14ac:dyDescent="0.25">
      <c r="A202" s="111">
        <f>A200+1</f>
        <v>72</v>
      </c>
      <c r="B202" s="94">
        <v>43454</v>
      </c>
      <c r="C202" s="84" t="s">
        <v>636</v>
      </c>
      <c r="D202" s="16" t="s">
        <v>389</v>
      </c>
      <c r="E202" s="86" t="s">
        <v>225</v>
      </c>
      <c r="F202" s="86" t="s">
        <v>72</v>
      </c>
      <c r="G202" s="86" t="s">
        <v>226</v>
      </c>
      <c r="H202" s="86" t="s">
        <v>16</v>
      </c>
      <c r="I202" s="10">
        <v>28.39</v>
      </c>
      <c r="J202" s="10">
        <v>24.79</v>
      </c>
      <c r="K202" s="12">
        <f>J202*1.2</f>
        <v>29.747999999999998</v>
      </c>
      <c r="P202" s="2"/>
    </row>
    <row r="203" spans="1:16" s="3" customFormat="1" ht="64.5" customHeight="1" x14ac:dyDescent="0.25">
      <c r="A203" s="112"/>
      <c r="B203" s="140"/>
      <c r="C203" s="140"/>
      <c r="D203" s="9" t="s">
        <v>390</v>
      </c>
      <c r="E203" s="87"/>
      <c r="F203" s="87"/>
      <c r="G203" s="87"/>
      <c r="H203" s="87"/>
      <c r="I203" s="10">
        <v>29.29</v>
      </c>
      <c r="J203" s="10">
        <v>25.29</v>
      </c>
      <c r="K203" s="12">
        <f>J203*1.2</f>
        <v>30.347999999999999</v>
      </c>
      <c r="P203" s="2">
        <f t="shared" si="11"/>
        <v>103.17013032758014</v>
      </c>
    </row>
    <row r="204" spans="1:16" s="3" customFormat="1" ht="36" customHeight="1" x14ac:dyDescent="0.25">
      <c r="A204" s="111">
        <f>A202+1</f>
        <v>73</v>
      </c>
      <c r="B204" s="141">
        <v>43454</v>
      </c>
      <c r="C204" s="84" t="s">
        <v>635</v>
      </c>
      <c r="D204" s="16" t="s">
        <v>389</v>
      </c>
      <c r="E204" s="86" t="s">
        <v>225</v>
      </c>
      <c r="F204" s="86" t="s">
        <v>72</v>
      </c>
      <c r="G204" s="86" t="s">
        <v>233</v>
      </c>
      <c r="H204" s="86" t="s">
        <v>249</v>
      </c>
      <c r="I204" s="10">
        <v>453.7</v>
      </c>
      <c r="J204" s="10">
        <v>453.7</v>
      </c>
      <c r="K204" s="12">
        <f>J204*1.2</f>
        <v>544.43999999999994</v>
      </c>
      <c r="P204" s="2"/>
    </row>
    <row r="205" spans="1:16" s="3" customFormat="1" ht="35.25" customHeight="1" x14ac:dyDescent="0.25">
      <c r="A205" s="112"/>
      <c r="B205" s="140"/>
      <c r="C205" s="140"/>
      <c r="D205" s="9" t="s">
        <v>390</v>
      </c>
      <c r="E205" s="140"/>
      <c r="F205" s="87"/>
      <c r="G205" s="140"/>
      <c r="H205" s="140"/>
      <c r="I205" s="10">
        <v>452.37</v>
      </c>
      <c r="J205" s="10">
        <f>I205</f>
        <v>452.37</v>
      </c>
      <c r="K205" s="12">
        <f>J205*1.2</f>
        <v>542.84399999999994</v>
      </c>
      <c r="P205" s="2">
        <f t="shared" si="11"/>
        <v>99.70685474983469</v>
      </c>
    </row>
    <row r="206" spans="1:16" s="3" customFormat="1" ht="29.25" customHeight="1" x14ac:dyDescent="0.25">
      <c r="A206" s="111" t="e">
        <f>#REF!+1</f>
        <v>#REF!</v>
      </c>
      <c r="B206" s="94" t="s">
        <v>402</v>
      </c>
      <c r="C206" s="84" t="s">
        <v>589</v>
      </c>
      <c r="D206" s="16" t="s">
        <v>389</v>
      </c>
      <c r="E206" s="86" t="s">
        <v>80</v>
      </c>
      <c r="F206" s="86" t="s">
        <v>72</v>
      </c>
      <c r="G206" s="86" t="s">
        <v>81</v>
      </c>
      <c r="H206" s="86" t="s">
        <v>16</v>
      </c>
      <c r="I206" s="10">
        <v>46.95</v>
      </c>
      <c r="J206" s="10">
        <v>46.95</v>
      </c>
      <c r="K206" s="12" t="s">
        <v>270</v>
      </c>
      <c r="P206" s="2"/>
    </row>
    <row r="207" spans="1:16" s="3" customFormat="1" ht="22.5" customHeight="1" x14ac:dyDescent="0.25">
      <c r="A207" s="112"/>
      <c r="B207" s="140"/>
      <c r="C207" s="140"/>
      <c r="D207" s="9" t="s">
        <v>390</v>
      </c>
      <c r="E207" s="87"/>
      <c r="F207" s="87"/>
      <c r="G207" s="87"/>
      <c r="H207" s="87"/>
      <c r="I207" s="10">
        <v>47.96</v>
      </c>
      <c r="J207" s="10">
        <v>47.89</v>
      </c>
      <c r="K207" s="12" t="s">
        <v>270</v>
      </c>
      <c r="P207" s="2">
        <f t="shared" si="11"/>
        <v>102.15122470713524</v>
      </c>
    </row>
    <row r="208" spans="1:16" s="3" customFormat="1" ht="25.5" customHeight="1" x14ac:dyDescent="0.25">
      <c r="A208" s="111" t="e">
        <f>A206+1</f>
        <v>#REF!</v>
      </c>
      <c r="B208" s="94" t="s">
        <v>448</v>
      </c>
      <c r="C208" s="84" t="s">
        <v>590</v>
      </c>
      <c r="D208" s="16" t="s">
        <v>389</v>
      </c>
      <c r="E208" s="86" t="s">
        <v>256</v>
      </c>
      <c r="F208" s="86" t="s">
        <v>72</v>
      </c>
      <c r="G208" s="86" t="s">
        <v>251</v>
      </c>
      <c r="H208" s="86" t="s">
        <v>16</v>
      </c>
      <c r="I208" s="10">
        <v>24.39</v>
      </c>
      <c r="J208" s="10">
        <v>24.39</v>
      </c>
      <c r="K208" s="12">
        <f t="shared" ref="K208:K213" si="12">J208*1.2</f>
        <v>29.268000000000001</v>
      </c>
      <c r="P208" s="2"/>
    </row>
    <row r="209" spans="1:16" s="3" customFormat="1" ht="25.5" customHeight="1" x14ac:dyDescent="0.25">
      <c r="A209" s="112"/>
      <c r="B209" s="140"/>
      <c r="C209" s="140"/>
      <c r="D209" s="9" t="s">
        <v>390</v>
      </c>
      <c r="E209" s="87"/>
      <c r="F209" s="87"/>
      <c r="G209" s="87"/>
      <c r="H209" s="87"/>
      <c r="I209" s="10">
        <v>24.47</v>
      </c>
      <c r="J209" s="10">
        <v>24.47</v>
      </c>
      <c r="K209" s="12">
        <f t="shared" si="12"/>
        <v>29.363999999999997</v>
      </c>
      <c r="P209" s="2">
        <f t="shared" si="11"/>
        <v>100.32800328003279</v>
      </c>
    </row>
    <row r="210" spans="1:16" ht="37.5" customHeight="1" x14ac:dyDescent="0.25">
      <c r="A210" s="111" t="e">
        <f>A208+1</f>
        <v>#REF!</v>
      </c>
      <c r="B210" s="94" t="s">
        <v>405</v>
      </c>
      <c r="C210" s="84" t="s">
        <v>637</v>
      </c>
      <c r="D210" s="16" t="s">
        <v>389</v>
      </c>
      <c r="E210" s="86" t="s">
        <v>299</v>
      </c>
      <c r="F210" s="86" t="s">
        <v>72</v>
      </c>
      <c r="G210" s="86" t="s">
        <v>233</v>
      </c>
      <c r="H210" s="86" t="s">
        <v>16</v>
      </c>
      <c r="I210" s="10">
        <v>24.75</v>
      </c>
      <c r="J210" s="10">
        <v>24.75</v>
      </c>
      <c r="K210" s="12">
        <f t="shared" si="12"/>
        <v>29.7</v>
      </c>
    </row>
    <row r="211" spans="1:16" s="3" customFormat="1" ht="47.25" customHeight="1" x14ac:dyDescent="0.25">
      <c r="A211" s="112"/>
      <c r="B211" s="140"/>
      <c r="C211" s="140"/>
      <c r="D211" s="9" t="s">
        <v>390</v>
      </c>
      <c r="E211" s="87"/>
      <c r="F211" s="87"/>
      <c r="G211" s="87"/>
      <c r="H211" s="87"/>
      <c r="I211" s="10">
        <v>22.5</v>
      </c>
      <c r="J211" s="10">
        <f>I211</f>
        <v>22.5</v>
      </c>
      <c r="K211" s="12">
        <f t="shared" si="12"/>
        <v>27</v>
      </c>
      <c r="P211" s="2">
        <f t="shared" si="11"/>
        <v>90.909090909090907</v>
      </c>
    </row>
    <row r="212" spans="1:16" s="3" customFormat="1" ht="25.5" customHeight="1" x14ac:dyDescent="0.25">
      <c r="A212" s="111" t="e">
        <f>A210+1</f>
        <v>#REF!</v>
      </c>
      <c r="B212" s="94" t="s">
        <v>405</v>
      </c>
      <c r="C212" s="84" t="s">
        <v>595</v>
      </c>
      <c r="D212" s="16" t="s">
        <v>389</v>
      </c>
      <c r="E212" s="86" t="s">
        <v>247</v>
      </c>
      <c r="F212" s="86" t="s">
        <v>72</v>
      </c>
      <c r="G212" s="86" t="s">
        <v>73</v>
      </c>
      <c r="H212" s="86" t="s">
        <v>16</v>
      </c>
      <c r="I212" s="10">
        <v>30.54</v>
      </c>
      <c r="J212" s="10">
        <v>30.54</v>
      </c>
      <c r="K212" s="12">
        <f t="shared" si="12"/>
        <v>36.647999999999996</v>
      </c>
      <c r="P212" s="2"/>
    </row>
    <row r="213" spans="1:16" s="3" customFormat="1" ht="25.5" customHeight="1" x14ac:dyDescent="0.25">
      <c r="A213" s="112"/>
      <c r="B213" s="140"/>
      <c r="C213" s="140"/>
      <c r="D213" s="9" t="s">
        <v>390</v>
      </c>
      <c r="E213" s="87"/>
      <c r="F213" s="87"/>
      <c r="G213" s="87"/>
      <c r="H213" s="87"/>
      <c r="I213" s="10">
        <v>31.16</v>
      </c>
      <c r="J213" s="10">
        <v>31.15</v>
      </c>
      <c r="K213" s="12">
        <f t="shared" si="12"/>
        <v>37.379999999999995</v>
      </c>
      <c r="P213" s="2">
        <f t="shared" si="11"/>
        <v>102.030124426981</v>
      </c>
    </row>
    <row r="214" spans="1:16" s="3" customFormat="1" ht="18.600000000000001" customHeight="1" x14ac:dyDescent="0.25">
      <c r="A214" s="120" t="s">
        <v>289</v>
      </c>
      <c r="B214" s="121"/>
      <c r="C214" s="121"/>
      <c r="D214" s="121"/>
      <c r="E214" s="121"/>
      <c r="F214" s="121"/>
      <c r="G214" s="121"/>
      <c r="H214" s="121"/>
      <c r="I214" s="121"/>
      <c r="J214" s="121"/>
      <c r="K214" s="122"/>
      <c r="P214" s="2"/>
    </row>
    <row r="215" spans="1:16" ht="20.45" customHeight="1" x14ac:dyDescent="0.25">
      <c r="A215" s="111">
        <v>78</v>
      </c>
      <c r="B215" s="94">
        <v>43413</v>
      </c>
      <c r="C215" s="84" t="s">
        <v>451</v>
      </c>
      <c r="D215" s="16" t="s">
        <v>389</v>
      </c>
      <c r="E215" s="86" t="s">
        <v>84</v>
      </c>
      <c r="F215" s="86" t="s">
        <v>82</v>
      </c>
      <c r="G215" s="86" t="s">
        <v>85</v>
      </c>
      <c r="H215" s="86" t="s">
        <v>16</v>
      </c>
      <c r="I215" s="10">
        <v>193.84</v>
      </c>
      <c r="J215" s="10" t="s">
        <v>270</v>
      </c>
      <c r="K215" s="10" t="s">
        <v>270</v>
      </c>
    </row>
    <row r="216" spans="1:16" s="3" customFormat="1" ht="25.5" customHeight="1" x14ac:dyDescent="0.25">
      <c r="A216" s="112"/>
      <c r="B216" s="95"/>
      <c r="C216" s="85"/>
      <c r="D216" s="9" t="s">
        <v>390</v>
      </c>
      <c r="E216" s="87"/>
      <c r="F216" s="87"/>
      <c r="G216" s="87"/>
      <c r="H216" s="87"/>
      <c r="I216" s="10">
        <v>202.62</v>
      </c>
      <c r="J216" s="10" t="s">
        <v>270</v>
      </c>
      <c r="K216" s="10" t="s">
        <v>270</v>
      </c>
      <c r="P216" s="2">
        <f t="shared" si="11"/>
        <v>104.52950887329757</v>
      </c>
    </row>
    <row r="217" spans="1:16" s="3" customFormat="1" ht="22.5" customHeight="1" x14ac:dyDescent="0.25">
      <c r="A217" s="111">
        <v>79</v>
      </c>
      <c r="B217" s="94" t="s">
        <v>409</v>
      </c>
      <c r="C217" s="84" t="s">
        <v>452</v>
      </c>
      <c r="D217" s="16" t="s">
        <v>389</v>
      </c>
      <c r="E217" s="86" t="s">
        <v>89</v>
      </c>
      <c r="F217" s="86" t="s">
        <v>82</v>
      </c>
      <c r="G217" s="86" t="s">
        <v>90</v>
      </c>
      <c r="H217" s="86" t="s">
        <v>16</v>
      </c>
      <c r="I217" s="10">
        <v>116.35</v>
      </c>
      <c r="J217" s="10">
        <v>37.69</v>
      </c>
      <c r="K217" s="10" t="s">
        <v>270</v>
      </c>
      <c r="P217" s="2"/>
    </row>
    <row r="218" spans="1:16" s="3" customFormat="1" ht="22.5" customHeight="1" x14ac:dyDescent="0.25">
      <c r="A218" s="112"/>
      <c r="B218" s="95"/>
      <c r="C218" s="85"/>
      <c r="D218" s="9" t="s">
        <v>390</v>
      </c>
      <c r="E218" s="87"/>
      <c r="F218" s="87"/>
      <c r="G218" s="87"/>
      <c r="H218" s="87"/>
      <c r="I218" s="10">
        <v>119.17</v>
      </c>
      <c r="J218" s="10">
        <v>38.44</v>
      </c>
      <c r="K218" s="10" t="s">
        <v>270</v>
      </c>
      <c r="P218" s="2">
        <f t="shared" si="11"/>
        <v>102.42372152986678</v>
      </c>
    </row>
    <row r="219" spans="1:16" s="3" customFormat="1" ht="22.5" customHeight="1" x14ac:dyDescent="0.25">
      <c r="A219" s="111">
        <f>A217+1</f>
        <v>80</v>
      </c>
      <c r="B219" s="94" t="s">
        <v>402</v>
      </c>
      <c r="C219" s="84" t="s">
        <v>453</v>
      </c>
      <c r="D219" s="16" t="s">
        <v>389</v>
      </c>
      <c r="E219" s="86" t="s">
        <v>91</v>
      </c>
      <c r="F219" s="86" t="s">
        <v>82</v>
      </c>
      <c r="G219" s="86" t="s">
        <v>92</v>
      </c>
      <c r="H219" s="86" t="s">
        <v>16</v>
      </c>
      <c r="I219" s="10">
        <v>42.37</v>
      </c>
      <c r="J219" s="10">
        <v>42.37</v>
      </c>
      <c r="K219" s="10" t="s">
        <v>270</v>
      </c>
      <c r="P219" s="2"/>
    </row>
    <row r="220" spans="1:16" s="3" customFormat="1" ht="22.5" customHeight="1" x14ac:dyDescent="0.25">
      <c r="A220" s="112"/>
      <c r="B220" s="95"/>
      <c r="C220" s="85"/>
      <c r="D220" s="9" t="s">
        <v>390</v>
      </c>
      <c r="E220" s="87"/>
      <c r="F220" s="87"/>
      <c r="G220" s="87"/>
      <c r="H220" s="87"/>
      <c r="I220" s="10">
        <v>44.84</v>
      </c>
      <c r="J220" s="10">
        <v>43.22</v>
      </c>
      <c r="K220" s="10" t="s">
        <v>270</v>
      </c>
      <c r="P220" s="2">
        <f t="shared" si="11"/>
        <v>105.82959641255607</v>
      </c>
    </row>
    <row r="221" spans="1:16" s="3" customFormat="1" ht="22.5" customHeight="1" x14ac:dyDescent="0.25">
      <c r="A221" s="111">
        <f>A219+1</f>
        <v>81</v>
      </c>
      <c r="B221" s="94" t="s">
        <v>405</v>
      </c>
      <c r="C221" s="84" t="s">
        <v>454</v>
      </c>
      <c r="D221" s="16" t="s">
        <v>389</v>
      </c>
      <c r="E221" s="98" t="s">
        <v>318</v>
      </c>
      <c r="F221" s="86" t="s">
        <v>82</v>
      </c>
      <c r="G221" s="86" t="s">
        <v>83</v>
      </c>
      <c r="H221" s="86" t="s">
        <v>16</v>
      </c>
      <c r="I221" s="10">
        <v>60.03</v>
      </c>
      <c r="J221" s="10">
        <v>35.380000000000003</v>
      </c>
      <c r="K221" s="10" t="s">
        <v>270</v>
      </c>
      <c r="P221" s="2"/>
    </row>
    <row r="222" spans="1:16" s="3" customFormat="1" ht="22.5" customHeight="1" x14ac:dyDescent="0.25">
      <c r="A222" s="135"/>
      <c r="B222" s="110"/>
      <c r="C222" s="109"/>
      <c r="D222" s="9" t="s">
        <v>390</v>
      </c>
      <c r="E222" s="98"/>
      <c r="F222" s="99"/>
      <c r="G222" s="87"/>
      <c r="H222" s="87"/>
      <c r="I222" s="10">
        <v>63.13</v>
      </c>
      <c r="J222" s="10">
        <v>36.090000000000003</v>
      </c>
      <c r="K222" s="10" t="s">
        <v>270</v>
      </c>
      <c r="P222" s="2">
        <f t="shared" si="11"/>
        <v>105.16408462435449</v>
      </c>
    </row>
    <row r="223" spans="1:16" s="3" customFormat="1" ht="22.5" customHeight="1" x14ac:dyDescent="0.25">
      <c r="A223" s="135"/>
      <c r="B223" s="110"/>
      <c r="C223" s="109"/>
      <c r="D223" s="16" t="s">
        <v>389</v>
      </c>
      <c r="E223" s="98"/>
      <c r="F223" s="99"/>
      <c r="G223" s="86" t="s">
        <v>93</v>
      </c>
      <c r="H223" s="86" t="s">
        <v>16</v>
      </c>
      <c r="I223" s="10">
        <v>89.25</v>
      </c>
      <c r="J223" s="10">
        <v>37.6</v>
      </c>
      <c r="K223" s="10" t="s">
        <v>270</v>
      </c>
      <c r="P223" s="2"/>
    </row>
    <row r="224" spans="1:16" s="3" customFormat="1" ht="22.5" customHeight="1" x14ac:dyDescent="0.25">
      <c r="A224" s="135"/>
      <c r="B224" s="110"/>
      <c r="C224" s="109"/>
      <c r="D224" s="9" t="s">
        <v>390</v>
      </c>
      <c r="E224" s="98"/>
      <c r="F224" s="99"/>
      <c r="G224" s="87"/>
      <c r="H224" s="87"/>
      <c r="I224" s="10">
        <v>91.74</v>
      </c>
      <c r="J224" s="10">
        <v>38.35</v>
      </c>
      <c r="K224" s="10" t="s">
        <v>270</v>
      </c>
      <c r="P224" s="2">
        <f t="shared" si="11"/>
        <v>102.78991596638656</v>
      </c>
    </row>
    <row r="225" spans="1:16" s="3" customFormat="1" ht="22.5" customHeight="1" x14ac:dyDescent="0.25">
      <c r="A225" s="135"/>
      <c r="B225" s="110"/>
      <c r="C225" s="109"/>
      <c r="D225" s="16" t="s">
        <v>389</v>
      </c>
      <c r="E225" s="98"/>
      <c r="F225" s="99"/>
      <c r="G225" s="86" t="s">
        <v>88</v>
      </c>
      <c r="H225" s="86" t="s">
        <v>87</v>
      </c>
      <c r="I225" s="10">
        <v>50.1</v>
      </c>
      <c r="J225" s="10">
        <v>41.54</v>
      </c>
      <c r="K225" s="10" t="s">
        <v>270</v>
      </c>
      <c r="P225" s="2"/>
    </row>
    <row r="226" spans="1:16" s="3" customFormat="1" ht="22.5" customHeight="1" x14ac:dyDescent="0.25">
      <c r="A226" s="135"/>
      <c r="B226" s="110"/>
      <c r="C226" s="109"/>
      <c r="D226" s="9" t="s">
        <v>390</v>
      </c>
      <c r="E226" s="98"/>
      <c r="F226" s="99"/>
      <c r="G226" s="87"/>
      <c r="H226" s="87"/>
      <c r="I226" s="10">
        <v>50.46</v>
      </c>
      <c r="J226" s="10">
        <v>42.37</v>
      </c>
      <c r="K226" s="10" t="s">
        <v>270</v>
      </c>
      <c r="P226" s="2">
        <f t="shared" si="11"/>
        <v>100.71856287425149</v>
      </c>
    </row>
    <row r="227" spans="1:16" s="3" customFormat="1" ht="22.5" customHeight="1" x14ac:dyDescent="0.25">
      <c r="A227" s="135"/>
      <c r="B227" s="110"/>
      <c r="C227" s="109"/>
      <c r="D227" s="16" t="s">
        <v>389</v>
      </c>
      <c r="E227" s="98"/>
      <c r="F227" s="99"/>
      <c r="G227" s="86" t="s">
        <v>95</v>
      </c>
      <c r="H227" s="86" t="s">
        <v>87</v>
      </c>
      <c r="I227" s="10">
        <v>65.569999999999993</v>
      </c>
      <c r="J227" s="10">
        <v>48.14</v>
      </c>
      <c r="K227" s="10" t="s">
        <v>270</v>
      </c>
      <c r="P227" s="2"/>
    </row>
    <row r="228" spans="1:16" s="3" customFormat="1" ht="22.5" customHeight="1" x14ac:dyDescent="0.25">
      <c r="A228" s="135"/>
      <c r="B228" s="110"/>
      <c r="C228" s="109"/>
      <c r="D228" s="9" t="s">
        <v>390</v>
      </c>
      <c r="E228" s="98"/>
      <c r="F228" s="99"/>
      <c r="G228" s="87"/>
      <c r="H228" s="87"/>
      <c r="I228" s="10">
        <v>68.260000000000005</v>
      </c>
      <c r="J228" s="10">
        <v>49.1</v>
      </c>
      <c r="K228" s="10" t="s">
        <v>270</v>
      </c>
      <c r="P228" s="2">
        <f t="shared" si="11"/>
        <v>104.10248589293887</v>
      </c>
    </row>
    <row r="229" spans="1:16" s="3" customFormat="1" ht="22.5" customHeight="1" x14ac:dyDescent="0.25">
      <c r="A229" s="135"/>
      <c r="B229" s="110"/>
      <c r="C229" s="109"/>
      <c r="D229" s="16" t="s">
        <v>389</v>
      </c>
      <c r="E229" s="98"/>
      <c r="F229" s="99"/>
      <c r="G229" s="86" t="s">
        <v>86</v>
      </c>
      <c r="H229" s="86" t="s">
        <v>87</v>
      </c>
      <c r="I229" s="10">
        <v>102.16</v>
      </c>
      <c r="J229" s="10">
        <v>44.08</v>
      </c>
      <c r="K229" s="10" t="s">
        <v>270</v>
      </c>
      <c r="P229" s="2"/>
    </row>
    <row r="230" spans="1:16" s="3" customFormat="1" ht="22.5" customHeight="1" x14ac:dyDescent="0.25">
      <c r="A230" s="135"/>
      <c r="B230" s="110"/>
      <c r="C230" s="109"/>
      <c r="D230" s="9" t="s">
        <v>390</v>
      </c>
      <c r="E230" s="98"/>
      <c r="F230" s="99"/>
      <c r="G230" s="87"/>
      <c r="H230" s="87"/>
      <c r="I230" s="10">
        <v>107.17</v>
      </c>
      <c r="J230" s="10">
        <v>44.96</v>
      </c>
      <c r="K230" s="10" t="s">
        <v>270</v>
      </c>
      <c r="P230" s="2">
        <f t="shared" si="11"/>
        <v>104.90407204385279</v>
      </c>
    </row>
    <row r="231" spans="1:16" s="3" customFormat="1" ht="22.5" customHeight="1" x14ac:dyDescent="0.25">
      <c r="A231" s="135"/>
      <c r="B231" s="110"/>
      <c r="C231" s="109"/>
      <c r="D231" s="16" t="s">
        <v>389</v>
      </c>
      <c r="E231" s="98"/>
      <c r="F231" s="99"/>
      <c r="G231" s="86" t="s">
        <v>94</v>
      </c>
      <c r="H231" s="86" t="s">
        <v>87</v>
      </c>
      <c r="I231" s="24">
        <v>63.52</v>
      </c>
      <c r="J231" s="24">
        <v>44.09</v>
      </c>
      <c r="K231" s="10" t="s">
        <v>270</v>
      </c>
      <c r="P231" s="2"/>
    </row>
    <row r="232" spans="1:16" s="3" customFormat="1" ht="22.5" customHeight="1" x14ac:dyDescent="0.25">
      <c r="A232" s="112"/>
      <c r="B232" s="95"/>
      <c r="C232" s="109"/>
      <c r="D232" s="9" t="s">
        <v>390</v>
      </c>
      <c r="E232" s="86"/>
      <c r="F232" s="87"/>
      <c r="G232" s="99"/>
      <c r="H232" s="99"/>
      <c r="I232" s="24">
        <v>64.239999999999995</v>
      </c>
      <c r="J232" s="24">
        <v>44.97</v>
      </c>
      <c r="K232" s="10" t="s">
        <v>270</v>
      </c>
      <c r="P232" s="2">
        <f t="shared" si="11"/>
        <v>101.13350125944582</v>
      </c>
    </row>
    <row r="233" spans="1:16" s="3" customFormat="1" ht="22.5" customHeight="1" x14ac:dyDescent="0.25">
      <c r="A233" s="111">
        <v>82</v>
      </c>
      <c r="B233" s="94" t="s">
        <v>409</v>
      </c>
      <c r="C233" s="84" t="s">
        <v>455</v>
      </c>
      <c r="D233" s="16" t="s">
        <v>389</v>
      </c>
      <c r="E233" s="86" t="s">
        <v>135</v>
      </c>
      <c r="F233" s="147" t="s">
        <v>82</v>
      </c>
      <c r="G233" s="86" t="s">
        <v>136</v>
      </c>
      <c r="H233" s="94" t="s">
        <v>16</v>
      </c>
      <c r="I233" s="10">
        <v>31.02</v>
      </c>
      <c r="J233" s="10">
        <v>31.02</v>
      </c>
      <c r="K233" s="12">
        <v>37.22</v>
      </c>
      <c r="P233" s="2"/>
    </row>
    <row r="234" spans="1:16" s="3" customFormat="1" ht="22.5" customHeight="1" x14ac:dyDescent="0.25">
      <c r="A234" s="112"/>
      <c r="B234" s="95"/>
      <c r="C234" s="85"/>
      <c r="D234" s="9" t="s">
        <v>390</v>
      </c>
      <c r="E234" s="87"/>
      <c r="F234" s="90"/>
      <c r="G234" s="87"/>
      <c r="H234" s="146"/>
      <c r="I234" s="10">
        <v>32.51</v>
      </c>
      <c r="J234" s="10">
        <v>31.64</v>
      </c>
      <c r="K234" s="12">
        <v>37.97</v>
      </c>
      <c r="P234" s="2">
        <f t="shared" si="11"/>
        <v>104.80335267569309</v>
      </c>
    </row>
    <row r="235" spans="1:16" s="3" customFormat="1" ht="22.5" customHeight="1" x14ac:dyDescent="0.25">
      <c r="A235" s="111">
        <v>83</v>
      </c>
      <c r="B235" s="94" t="s">
        <v>398</v>
      </c>
      <c r="C235" s="94" t="s">
        <v>456</v>
      </c>
      <c r="D235" s="16" t="s">
        <v>389</v>
      </c>
      <c r="E235" s="94" t="s">
        <v>223</v>
      </c>
      <c r="F235" s="94" t="s">
        <v>82</v>
      </c>
      <c r="G235" s="94" t="s">
        <v>96</v>
      </c>
      <c r="H235" s="94" t="s">
        <v>16</v>
      </c>
      <c r="I235" s="10">
        <v>76.72</v>
      </c>
      <c r="J235" s="10">
        <v>39.19</v>
      </c>
      <c r="K235" s="10" t="s">
        <v>270</v>
      </c>
      <c r="P235" s="2"/>
    </row>
    <row r="236" spans="1:16" s="3" customFormat="1" ht="22.5" customHeight="1" x14ac:dyDescent="0.25">
      <c r="A236" s="112"/>
      <c r="B236" s="95"/>
      <c r="C236" s="95"/>
      <c r="D236" s="9" t="s">
        <v>390</v>
      </c>
      <c r="E236" s="140"/>
      <c r="F236" s="140"/>
      <c r="G236" s="140"/>
      <c r="H236" s="140"/>
      <c r="I236" s="10">
        <v>78.25</v>
      </c>
      <c r="J236" s="10">
        <v>39.97</v>
      </c>
      <c r="K236" s="10" t="s">
        <v>270</v>
      </c>
      <c r="P236" s="2">
        <f t="shared" si="11"/>
        <v>101.99426485922835</v>
      </c>
    </row>
    <row r="237" spans="1:16" s="3" customFormat="1" ht="17.25" customHeight="1" x14ac:dyDescent="0.25">
      <c r="A237" s="120" t="s">
        <v>260</v>
      </c>
      <c r="B237" s="121"/>
      <c r="C237" s="121"/>
      <c r="D237" s="121"/>
      <c r="E237" s="121"/>
      <c r="F237" s="121"/>
      <c r="G237" s="121"/>
      <c r="H237" s="121"/>
      <c r="I237" s="121"/>
      <c r="J237" s="121"/>
      <c r="K237" s="122"/>
      <c r="P237" s="2"/>
    </row>
    <row r="238" spans="1:16" ht="21" customHeight="1" x14ac:dyDescent="0.25">
      <c r="A238" s="111"/>
      <c r="B238" s="94">
        <v>43413</v>
      </c>
      <c r="C238" s="84" t="s">
        <v>433</v>
      </c>
      <c r="D238" s="16" t="s">
        <v>389</v>
      </c>
      <c r="E238" s="86" t="s">
        <v>97</v>
      </c>
      <c r="F238" s="86" t="s">
        <v>98</v>
      </c>
      <c r="G238" s="86" t="s">
        <v>99</v>
      </c>
      <c r="H238" s="86" t="s">
        <v>16</v>
      </c>
      <c r="I238" s="10">
        <v>21.04</v>
      </c>
      <c r="J238" s="10" t="s">
        <v>273</v>
      </c>
      <c r="K238" s="10" t="s">
        <v>273</v>
      </c>
      <c r="L238" s="10" t="s">
        <v>273</v>
      </c>
      <c r="M238" s="10" t="s">
        <v>273</v>
      </c>
      <c r="N238" s="10" t="s">
        <v>273</v>
      </c>
      <c r="O238" s="10" t="s">
        <v>273</v>
      </c>
    </row>
    <row r="239" spans="1:16" ht="23.25" customHeight="1" x14ac:dyDescent="0.25">
      <c r="A239" s="135"/>
      <c r="B239" s="110"/>
      <c r="C239" s="109"/>
      <c r="D239" s="9" t="s">
        <v>390</v>
      </c>
      <c r="E239" s="99"/>
      <c r="F239" s="99"/>
      <c r="G239" s="99"/>
      <c r="H239" s="87"/>
      <c r="I239" s="10">
        <v>21.54</v>
      </c>
      <c r="J239" s="10" t="s">
        <v>273</v>
      </c>
      <c r="K239" s="10" t="s">
        <v>273</v>
      </c>
      <c r="L239" s="10" t="s">
        <v>273</v>
      </c>
      <c r="M239" s="10" t="s">
        <v>273</v>
      </c>
      <c r="N239" s="10" t="s">
        <v>273</v>
      </c>
      <c r="O239" s="10" t="s">
        <v>273</v>
      </c>
      <c r="P239" s="13">
        <f t="shared" si="11"/>
        <v>102.3764258555133</v>
      </c>
    </row>
    <row r="240" spans="1:16" x14ac:dyDescent="0.25">
      <c r="A240" s="135"/>
      <c r="B240" s="110"/>
      <c r="C240" s="109"/>
      <c r="D240" s="16" t="s">
        <v>389</v>
      </c>
      <c r="E240" s="99"/>
      <c r="F240" s="99"/>
      <c r="G240" s="99"/>
      <c r="H240" s="86" t="s">
        <v>15</v>
      </c>
      <c r="I240" s="10">
        <v>9.44</v>
      </c>
      <c r="J240" s="10" t="s">
        <v>273</v>
      </c>
      <c r="K240" s="10" t="s">
        <v>273</v>
      </c>
      <c r="L240" s="10" t="s">
        <v>273</v>
      </c>
      <c r="M240" s="10" t="s">
        <v>273</v>
      </c>
      <c r="N240" s="10" t="s">
        <v>273</v>
      </c>
      <c r="O240" s="10" t="s">
        <v>273</v>
      </c>
    </row>
    <row r="241" spans="1:24" s="3" customFormat="1" ht="22.5" customHeight="1" x14ac:dyDescent="0.25">
      <c r="A241" s="112"/>
      <c r="B241" s="95"/>
      <c r="C241" s="85"/>
      <c r="D241" s="9" t="s">
        <v>390</v>
      </c>
      <c r="E241" s="87"/>
      <c r="F241" s="87"/>
      <c r="G241" s="87"/>
      <c r="H241" s="87"/>
      <c r="I241" s="10">
        <v>10.130000000000001</v>
      </c>
      <c r="J241" s="10" t="s">
        <v>273</v>
      </c>
      <c r="K241" s="10" t="s">
        <v>273</v>
      </c>
      <c r="L241" s="10" t="s">
        <v>273</v>
      </c>
      <c r="M241" s="10" t="s">
        <v>273</v>
      </c>
      <c r="N241" s="10" t="s">
        <v>273</v>
      </c>
      <c r="O241" s="10" t="s">
        <v>273</v>
      </c>
      <c r="P241" s="2">
        <f t="shared" si="11"/>
        <v>107.30932203389831</v>
      </c>
    </row>
    <row r="242" spans="1:24" x14ac:dyDescent="0.25">
      <c r="A242" s="142"/>
      <c r="B242" s="94" t="s">
        <v>409</v>
      </c>
      <c r="C242" s="84" t="s">
        <v>434</v>
      </c>
      <c r="D242" s="16" t="s">
        <v>389</v>
      </c>
      <c r="E242" s="86" t="s">
        <v>100</v>
      </c>
      <c r="F242" s="86" t="s">
        <v>98</v>
      </c>
      <c r="G242" s="86" t="s">
        <v>99</v>
      </c>
      <c r="H242" s="86" t="s">
        <v>16</v>
      </c>
      <c r="I242" s="10">
        <v>22.61</v>
      </c>
      <c r="J242" s="10">
        <v>22.61</v>
      </c>
      <c r="K242" s="10">
        <v>27.13</v>
      </c>
      <c r="L242" s="52"/>
      <c r="M242" s="3"/>
      <c r="N242" s="3"/>
      <c r="O242" s="3"/>
      <c r="P242" s="2"/>
      <c r="Q242" s="3"/>
      <c r="R242" s="3"/>
      <c r="S242" s="3"/>
      <c r="T242" s="3"/>
      <c r="U242" s="3"/>
      <c r="V242" s="3"/>
      <c r="W242" s="3"/>
      <c r="X242" s="3"/>
    </row>
    <row r="243" spans="1:24" ht="24" customHeight="1" x14ac:dyDescent="0.25">
      <c r="A243" s="143"/>
      <c r="B243" s="110"/>
      <c r="C243" s="109"/>
      <c r="D243" s="9" t="s">
        <v>390</v>
      </c>
      <c r="E243" s="99"/>
      <c r="F243" s="99"/>
      <c r="G243" s="87"/>
      <c r="H243" s="87"/>
      <c r="I243" s="10">
        <v>23.15</v>
      </c>
      <c r="J243" s="10">
        <v>23.06</v>
      </c>
      <c r="K243" s="10">
        <v>27.67</v>
      </c>
      <c r="L243" s="52"/>
      <c r="M243" s="3"/>
      <c r="N243" s="3"/>
      <c r="O243" s="3"/>
      <c r="P243" s="2">
        <f t="shared" si="11"/>
        <v>102.38832375055284</v>
      </c>
      <c r="Q243" s="3"/>
      <c r="R243" s="3"/>
      <c r="S243" s="3"/>
      <c r="T243" s="3"/>
      <c r="U243" s="3"/>
      <c r="V243" s="3"/>
      <c r="W243" s="3"/>
      <c r="X243" s="3"/>
    </row>
    <row r="244" spans="1:24" x14ac:dyDescent="0.25">
      <c r="A244" s="143"/>
      <c r="B244" s="110"/>
      <c r="C244" s="109"/>
      <c r="D244" s="16" t="s">
        <v>389</v>
      </c>
      <c r="E244" s="145"/>
      <c r="F244" s="145"/>
      <c r="G244" s="86" t="s">
        <v>328</v>
      </c>
      <c r="H244" s="86" t="s">
        <v>16</v>
      </c>
      <c r="I244" s="10">
        <v>22.61</v>
      </c>
      <c r="J244" s="10">
        <v>21.59</v>
      </c>
      <c r="K244" s="10">
        <v>25.91</v>
      </c>
      <c r="L244" s="52"/>
      <c r="M244" s="3"/>
      <c r="N244" s="3"/>
      <c r="O244" s="3"/>
      <c r="P244" s="2"/>
      <c r="Q244" s="3"/>
      <c r="R244" s="3"/>
      <c r="S244" s="3"/>
      <c r="T244" s="3"/>
      <c r="U244" s="3"/>
      <c r="V244" s="3"/>
      <c r="W244" s="3"/>
      <c r="X244" s="3"/>
    </row>
    <row r="245" spans="1:24" ht="29.25" customHeight="1" x14ac:dyDescent="0.25">
      <c r="A245" s="144"/>
      <c r="B245" s="95"/>
      <c r="C245" s="85"/>
      <c r="D245" s="9" t="s">
        <v>390</v>
      </c>
      <c r="E245" s="146"/>
      <c r="F245" s="146"/>
      <c r="G245" s="87"/>
      <c r="H245" s="87"/>
      <c r="I245" s="10">
        <v>23.15</v>
      </c>
      <c r="J245" s="10">
        <v>22.02</v>
      </c>
      <c r="K245" s="10">
        <v>26.43</v>
      </c>
      <c r="L245" s="52"/>
      <c r="M245" s="3"/>
      <c r="N245" s="3"/>
      <c r="O245" s="3"/>
      <c r="P245" s="2">
        <f t="shared" si="11"/>
        <v>102.38832375055284</v>
      </c>
      <c r="Q245" s="3"/>
      <c r="R245" s="3"/>
      <c r="S245" s="3"/>
      <c r="T245" s="3"/>
      <c r="U245" s="3"/>
      <c r="V245" s="3"/>
      <c r="W245" s="3"/>
      <c r="X245" s="3"/>
    </row>
    <row r="246" spans="1:24" s="3" customFormat="1" ht="18" customHeight="1" x14ac:dyDescent="0.25">
      <c r="A246" s="120" t="s">
        <v>261</v>
      </c>
      <c r="B246" s="121"/>
      <c r="C246" s="121"/>
      <c r="D246" s="121"/>
      <c r="E246" s="121"/>
      <c r="F246" s="121"/>
      <c r="G246" s="121"/>
      <c r="H246" s="121"/>
      <c r="I246" s="121"/>
      <c r="J246" s="121"/>
      <c r="K246" s="122"/>
      <c r="P246" s="2"/>
    </row>
    <row r="247" spans="1:24" s="3" customFormat="1" ht="19.5" customHeight="1" x14ac:dyDescent="0.25">
      <c r="A247" s="111" t="e">
        <f>#REF!+1</f>
        <v>#REF!</v>
      </c>
      <c r="B247" s="94" t="s">
        <v>401</v>
      </c>
      <c r="C247" s="84" t="s">
        <v>404</v>
      </c>
      <c r="D247" s="16" t="s">
        <v>389</v>
      </c>
      <c r="E247" s="86" t="s">
        <v>101</v>
      </c>
      <c r="F247" s="86" t="s">
        <v>102</v>
      </c>
      <c r="G247" s="86" t="s">
        <v>103</v>
      </c>
      <c r="H247" s="86" t="s">
        <v>16</v>
      </c>
      <c r="I247" s="10">
        <v>20.6</v>
      </c>
      <c r="J247" s="10">
        <v>20.6</v>
      </c>
      <c r="K247" s="10">
        <f>J247*1.2</f>
        <v>24.720000000000002</v>
      </c>
      <c r="P247" s="2"/>
    </row>
    <row r="248" spans="1:24" s="3" customFormat="1" ht="22.5" customHeight="1" x14ac:dyDescent="0.25">
      <c r="A248" s="112"/>
      <c r="B248" s="95"/>
      <c r="C248" s="85"/>
      <c r="D248" s="9" t="s">
        <v>390</v>
      </c>
      <c r="E248" s="87"/>
      <c r="F248" s="87"/>
      <c r="G248" s="87"/>
      <c r="H248" s="87"/>
      <c r="I248" s="10">
        <v>21.08</v>
      </c>
      <c r="J248" s="10">
        <v>21.01</v>
      </c>
      <c r="K248" s="10">
        <f>J248*1.2</f>
        <v>25.212</v>
      </c>
      <c r="P248" s="2">
        <f t="shared" si="11"/>
        <v>102.33009708737863</v>
      </c>
    </row>
    <row r="249" spans="1:24" x14ac:dyDescent="0.25">
      <c r="A249" s="111" t="e">
        <f>A247+1</f>
        <v>#REF!</v>
      </c>
      <c r="B249" s="94" t="s">
        <v>402</v>
      </c>
      <c r="C249" s="84" t="s">
        <v>400</v>
      </c>
      <c r="D249" s="16" t="s">
        <v>389</v>
      </c>
      <c r="E249" s="86" t="s">
        <v>104</v>
      </c>
      <c r="F249" s="86" t="s">
        <v>102</v>
      </c>
      <c r="G249" s="86" t="s">
        <v>105</v>
      </c>
      <c r="H249" s="86" t="s">
        <v>16</v>
      </c>
      <c r="I249" s="10">
        <v>28.72</v>
      </c>
      <c r="J249" s="10">
        <v>28.72</v>
      </c>
      <c r="K249" s="10" t="s">
        <v>273</v>
      </c>
    </row>
    <row r="250" spans="1:24" s="3" customFormat="1" ht="22.5" customHeight="1" x14ac:dyDescent="0.25">
      <c r="A250" s="112"/>
      <c r="B250" s="95"/>
      <c r="C250" s="85"/>
      <c r="D250" s="9" t="s">
        <v>390</v>
      </c>
      <c r="E250" s="87"/>
      <c r="F250" s="87"/>
      <c r="G250" s="87"/>
      <c r="H250" s="87"/>
      <c r="I250" s="10">
        <v>30.25</v>
      </c>
      <c r="J250" s="10">
        <v>29.29</v>
      </c>
      <c r="K250" s="10" t="s">
        <v>273</v>
      </c>
      <c r="P250" s="2">
        <f t="shared" si="11"/>
        <v>105.32729805013928</v>
      </c>
    </row>
    <row r="251" spans="1:24" s="3" customFormat="1" ht="22.5" customHeight="1" x14ac:dyDescent="0.25">
      <c r="A251" s="111" t="e">
        <f>A249+1</f>
        <v>#REF!</v>
      </c>
      <c r="B251" s="94" t="s">
        <v>405</v>
      </c>
      <c r="C251" s="84" t="s">
        <v>585</v>
      </c>
      <c r="D251" s="16" t="s">
        <v>389</v>
      </c>
      <c r="E251" s="86" t="s">
        <v>106</v>
      </c>
      <c r="F251" s="86" t="s">
        <v>102</v>
      </c>
      <c r="G251" s="86" t="s">
        <v>107</v>
      </c>
      <c r="H251" s="86" t="s">
        <v>16</v>
      </c>
      <c r="I251" s="10">
        <v>25.05</v>
      </c>
      <c r="J251" s="10">
        <v>12.16</v>
      </c>
      <c r="K251" s="10">
        <f>J251*1.2</f>
        <v>14.591999999999999</v>
      </c>
      <c r="P251" s="2"/>
    </row>
    <row r="252" spans="1:24" s="3" customFormat="1" ht="22.5" customHeight="1" x14ac:dyDescent="0.25">
      <c r="A252" s="135"/>
      <c r="B252" s="110"/>
      <c r="C252" s="109"/>
      <c r="D252" s="9" t="s">
        <v>390</v>
      </c>
      <c r="E252" s="99"/>
      <c r="F252" s="99"/>
      <c r="G252" s="87"/>
      <c r="H252" s="99"/>
      <c r="I252" s="10">
        <v>25.61</v>
      </c>
      <c r="J252" s="10">
        <v>12.4</v>
      </c>
      <c r="K252" s="10">
        <f t="shared" ref="K252:K254" si="13">J252*1.2</f>
        <v>14.879999999999999</v>
      </c>
      <c r="P252" s="2">
        <f t="shared" si="11"/>
        <v>102.23552894211576</v>
      </c>
    </row>
    <row r="253" spans="1:24" s="3" customFormat="1" ht="22.5" customHeight="1" x14ac:dyDescent="0.25">
      <c r="A253" s="135"/>
      <c r="B253" s="110"/>
      <c r="C253" s="109"/>
      <c r="D253" s="16" t="s">
        <v>389</v>
      </c>
      <c r="E253" s="99"/>
      <c r="F253" s="99"/>
      <c r="G253" s="86" t="s">
        <v>108</v>
      </c>
      <c r="H253" s="99"/>
      <c r="I253" s="10">
        <v>25.05</v>
      </c>
      <c r="J253" s="10">
        <v>23.72</v>
      </c>
      <c r="K253" s="10">
        <f t="shared" si="13"/>
        <v>28.463999999999999</v>
      </c>
      <c r="P253" s="2"/>
    </row>
    <row r="254" spans="1:24" s="3" customFormat="1" ht="22.5" customHeight="1" x14ac:dyDescent="0.25">
      <c r="A254" s="112"/>
      <c r="B254" s="95"/>
      <c r="C254" s="85"/>
      <c r="D254" s="9" t="s">
        <v>390</v>
      </c>
      <c r="E254" s="87"/>
      <c r="F254" s="87"/>
      <c r="G254" s="87"/>
      <c r="H254" s="87"/>
      <c r="I254" s="10">
        <v>25.61</v>
      </c>
      <c r="J254" s="10">
        <v>24.19</v>
      </c>
      <c r="K254" s="10">
        <f t="shared" si="13"/>
        <v>29.027999999999999</v>
      </c>
      <c r="P254" s="2">
        <f t="shared" si="11"/>
        <v>102.23552894211576</v>
      </c>
    </row>
    <row r="255" spans="1:24" s="3" customFormat="1" ht="22.5" customHeight="1" x14ac:dyDescent="0.25">
      <c r="A255" s="111" t="e">
        <f>A251+1</f>
        <v>#REF!</v>
      </c>
      <c r="B255" s="94">
        <v>43454</v>
      </c>
      <c r="C255" s="84" t="s">
        <v>609</v>
      </c>
      <c r="D255" s="16" t="s">
        <v>389</v>
      </c>
      <c r="E255" s="86" t="s">
        <v>351</v>
      </c>
      <c r="F255" s="86" t="s">
        <v>102</v>
      </c>
      <c r="G255" s="86" t="s">
        <v>109</v>
      </c>
      <c r="H255" s="86" t="s">
        <v>16</v>
      </c>
      <c r="I255" s="10">
        <v>34.020000000000003</v>
      </c>
      <c r="J255" s="10">
        <v>18.37</v>
      </c>
      <c r="K255" s="10">
        <f>J255*1.2</f>
        <v>22.044</v>
      </c>
      <c r="P255" s="2"/>
    </row>
    <row r="256" spans="1:24" s="3" customFormat="1" ht="22.5" customHeight="1" x14ac:dyDescent="0.25">
      <c r="A256" s="112"/>
      <c r="B256" s="95"/>
      <c r="C256" s="85"/>
      <c r="D256" s="9" t="s">
        <v>390</v>
      </c>
      <c r="E256" s="87"/>
      <c r="F256" s="99"/>
      <c r="G256" s="99"/>
      <c r="H256" s="99"/>
      <c r="I256" s="10">
        <v>34.71</v>
      </c>
      <c r="J256" s="10">
        <v>18.739999999999998</v>
      </c>
      <c r="K256" s="10">
        <f>J256*1.2</f>
        <v>22.487999999999996</v>
      </c>
      <c r="P256" s="2">
        <f t="shared" si="11"/>
        <v>102.02821869488537</v>
      </c>
    </row>
    <row r="257" spans="1:16" s="3" customFormat="1" ht="22.5" customHeight="1" x14ac:dyDescent="0.25">
      <c r="A257" s="75" t="e">
        <f>#REF!+1</f>
        <v>#REF!</v>
      </c>
      <c r="B257" s="94" t="s">
        <v>409</v>
      </c>
      <c r="C257" s="84" t="s">
        <v>593</v>
      </c>
      <c r="D257" s="74" t="s">
        <v>389</v>
      </c>
      <c r="E257" s="86" t="s">
        <v>384</v>
      </c>
      <c r="F257" s="86" t="s">
        <v>102</v>
      </c>
      <c r="G257" s="86" t="s">
        <v>110</v>
      </c>
      <c r="H257" s="86" t="s">
        <v>16</v>
      </c>
      <c r="I257" s="10">
        <v>45.43</v>
      </c>
      <c r="J257" s="10">
        <v>32.36</v>
      </c>
      <c r="K257" s="10" t="s">
        <v>273</v>
      </c>
      <c r="P257" s="78"/>
    </row>
    <row r="258" spans="1:16" s="3" customFormat="1" ht="22.5" customHeight="1" x14ac:dyDescent="0.25">
      <c r="A258" s="75"/>
      <c r="B258" s="95"/>
      <c r="C258" s="85"/>
      <c r="D258" s="76" t="s">
        <v>390</v>
      </c>
      <c r="E258" s="87"/>
      <c r="F258" s="87"/>
      <c r="G258" s="87"/>
      <c r="H258" s="87"/>
      <c r="I258" s="10">
        <v>46.45</v>
      </c>
      <c r="J258" s="10">
        <v>33.01</v>
      </c>
      <c r="K258" s="10" t="s">
        <v>273</v>
      </c>
      <c r="P258" s="78"/>
    </row>
    <row r="259" spans="1:16" s="3" customFormat="1" ht="22.5" customHeight="1" x14ac:dyDescent="0.25">
      <c r="A259" s="53" t="e">
        <f>#REF!+1</f>
        <v>#REF!</v>
      </c>
      <c r="B259" s="94">
        <v>43463</v>
      </c>
      <c r="C259" s="84" t="s">
        <v>629</v>
      </c>
      <c r="D259" s="16" t="s">
        <v>389</v>
      </c>
      <c r="E259" s="86" t="s">
        <v>630</v>
      </c>
      <c r="F259" s="86" t="s">
        <v>102</v>
      </c>
      <c r="G259" s="86" t="s">
        <v>628</v>
      </c>
      <c r="H259" s="86" t="s">
        <v>16</v>
      </c>
      <c r="I259" s="10">
        <v>74.900000000000006</v>
      </c>
      <c r="J259" s="10">
        <v>37.32</v>
      </c>
      <c r="K259" s="10" t="s">
        <v>273</v>
      </c>
      <c r="P259" s="2"/>
    </row>
    <row r="260" spans="1:16" s="3" customFormat="1" ht="22.5" customHeight="1" x14ac:dyDescent="0.25">
      <c r="A260" s="53"/>
      <c r="B260" s="95"/>
      <c r="C260" s="85"/>
      <c r="D260" s="9" t="s">
        <v>390</v>
      </c>
      <c r="E260" s="87"/>
      <c r="F260" s="87"/>
      <c r="G260" s="87"/>
      <c r="H260" s="87"/>
      <c r="I260" s="10">
        <v>74.900000000000006</v>
      </c>
      <c r="J260" s="10">
        <v>38.07</v>
      </c>
      <c r="K260" s="10" t="s">
        <v>273</v>
      </c>
      <c r="P260" s="2"/>
    </row>
    <row r="261" spans="1:16" s="3" customFormat="1" ht="22.5" customHeight="1" x14ac:dyDescent="0.25">
      <c r="A261" s="111" t="e">
        <f>#REF!+1</f>
        <v>#REF!</v>
      </c>
      <c r="B261" s="94">
        <v>43434</v>
      </c>
      <c r="C261" s="84" t="s">
        <v>394</v>
      </c>
      <c r="D261" s="16" t="s">
        <v>389</v>
      </c>
      <c r="E261" s="86" t="s">
        <v>111</v>
      </c>
      <c r="F261" s="86" t="s">
        <v>102</v>
      </c>
      <c r="G261" s="86" t="s">
        <v>112</v>
      </c>
      <c r="H261" s="86" t="s">
        <v>15</v>
      </c>
      <c r="I261" s="10">
        <v>2.17</v>
      </c>
      <c r="J261" s="10" t="s">
        <v>273</v>
      </c>
      <c r="K261" s="10" t="s">
        <v>273</v>
      </c>
      <c r="P261" s="2"/>
    </row>
    <row r="262" spans="1:16" s="3" customFormat="1" ht="22.5" customHeight="1" x14ac:dyDescent="0.25">
      <c r="A262" s="135"/>
      <c r="B262" s="110"/>
      <c r="C262" s="109"/>
      <c r="D262" s="9" t="s">
        <v>390</v>
      </c>
      <c r="E262" s="99"/>
      <c r="F262" s="99"/>
      <c r="G262" s="99"/>
      <c r="H262" s="87"/>
      <c r="I262" s="10">
        <v>2.17</v>
      </c>
      <c r="J262" s="10" t="s">
        <v>273</v>
      </c>
      <c r="K262" s="10" t="s">
        <v>273</v>
      </c>
      <c r="P262" s="2">
        <f t="shared" ref="P262:P311" si="14">I262/I261*100</f>
        <v>100</v>
      </c>
    </row>
    <row r="263" spans="1:16" s="3" customFormat="1" ht="22.5" customHeight="1" x14ac:dyDescent="0.25">
      <c r="A263" s="135"/>
      <c r="B263" s="110"/>
      <c r="C263" s="109"/>
      <c r="D263" s="16" t="s">
        <v>389</v>
      </c>
      <c r="E263" s="99"/>
      <c r="F263" s="99"/>
      <c r="G263" s="99"/>
      <c r="H263" s="86" t="s">
        <v>16</v>
      </c>
      <c r="I263" s="10">
        <v>33.65</v>
      </c>
      <c r="J263" s="10" t="s">
        <v>273</v>
      </c>
      <c r="K263" s="10" t="s">
        <v>273</v>
      </c>
      <c r="P263" s="2"/>
    </row>
    <row r="264" spans="1:16" s="3" customFormat="1" ht="22.5" customHeight="1" x14ac:dyDescent="0.25">
      <c r="A264" s="112"/>
      <c r="B264" s="95"/>
      <c r="C264" s="85"/>
      <c r="D264" s="9" t="s">
        <v>390</v>
      </c>
      <c r="E264" s="87"/>
      <c r="F264" s="87"/>
      <c r="G264" s="87"/>
      <c r="H264" s="87"/>
      <c r="I264" s="10">
        <v>35.39</v>
      </c>
      <c r="J264" s="10" t="s">
        <v>273</v>
      </c>
      <c r="K264" s="10" t="s">
        <v>273</v>
      </c>
      <c r="P264" s="2">
        <f t="shared" si="14"/>
        <v>105.17087667161962</v>
      </c>
    </row>
    <row r="265" spans="1:16" s="3" customFormat="1" ht="22.5" customHeight="1" x14ac:dyDescent="0.25">
      <c r="A265" s="135"/>
      <c r="B265" s="94">
        <v>43434</v>
      </c>
      <c r="C265" s="84" t="s">
        <v>395</v>
      </c>
      <c r="D265" s="16" t="s">
        <v>389</v>
      </c>
      <c r="E265" s="99" t="s">
        <v>116</v>
      </c>
      <c r="F265" s="99" t="s">
        <v>102</v>
      </c>
      <c r="G265" s="99" t="s">
        <v>365</v>
      </c>
      <c r="H265" s="99" t="s">
        <v>16</v>
      </c>
      <c r="I265" s="10">
        <v>17.34</v>
      </c>
      <c r="J265" s="10" t="s">
        <v>273</v>
      </c>
      <c r="K265" s="10" t="s">
        <v>273</v>
      </c>
      <c r="P265" s="2"/>
    </row>
    <row r="266" spans="1:16" s="3" customFormat="1" ht="25.5" customHeight="1" x14ac:dyDescent="0.25">
      <c r="A266" s="112"/>
      <c r="B266" s="95"/>
      <c r="C266" s="85"/>
      <c r="D266" s="9" t="s">
        <v>390</v>
      </c>
      <c r="E266" s="87"/>
      <c r="F266" s="87"/>
      <c r="G266" s="87"/>
      <c r="H266" s="87"/>
      <c r="I266" s="10">
        <v>17.89</v>
      </c>
      <c r="J266" s="10" t="s">
        <v>273</v>
      </c>
      <c r="K266" s="10" t="s">
        <v>273</v>
      </c>
      <c r="P266" s="2">
        <f>I266/I265*100</f>
        <v>103.17185697808536</v>
      </c>
    </row>
    <row r="267" spans="1:16" s="3" customFormat="1" ht="16.5" customHeight="1" x14ac:dyDescent="0.25">
      <c r="A267" s="111" t="e">
        <f>#REF!+1</f>
        <v>#REF!</v>
      </c>
      <c r="B267" s="94">
        <v>43454</v>
      </c>
      <c r="C267" s="84" t="s">
        <v>608</v>
      </c>
      <c r="D267" s="16" t="s">
        <v>389</v>
      </c>
      <c r="E267" s="86" t="s">
        <v>364</v>
      </c>
      <c r="F267" s="86" t="s">
        <v>102</v>
      </c>
      <c r="G267" s="86" t="s">
        <v>113</v>
      </c>
      <c r="H267" s="86" t="s">
        <v>15</v>
      </c>
      <c r="I267" s="10">
        <v>2.41</v>
      </c>
      <c r="J267" s="10" t="s">
        <v>273</v>
      </c>
      <c r="K267" s="10" t="s">
        <v>273</v>
      </c>
      <c r="P267" s="2"/>
    </row>
    <row r="268" spans="1:16" s="3" customFormat="1" ht="14.25" customHeight="1" x14ac:dyDescent="0.25">
      <c r="A268" s="135"/>
      <c r="B268" s="110"/>
      <c r="C268" s="109"/>
      <c r="D268" s="9" t="s">
        <v>390</v>
      </c>
      <c r="E268" s="99"/>
      <c r="F268" s="99"/>
      <c r="G268" s="99"/>
      <c r="H268" s="87"/>
      <c r="I268" s="10">
        <v>2.41</v>
      </c>
      <c r="J268" s="10" t="s">
        <v>273</v>
      </c>
      <c r="K268" s="10" t="s">
        <v>273</v>
      </c>
      <c r="P268" s="2">
        <f t="shared" ref="P268" si="15">I268/I267*100</f>
        <v>100</v>
      </c>
    </row>
    <row r="269" spans="1:16" s="3" customFormat="1" ht="15.75" customHeight="1" x14ac:dyDescent="0.25">
      <c r="A269" s="111" t="e">
        <f>#REF!+1</f>
        <v>#REF!</v>
      </c>
      <c r="B269" s="110"/>
      <c r="C269" s="109"/>
      <c r="D269" s="16" t="s">
        <v>389</v>
      </c>
      <c r="E269" s="99"/>
      <c r="F269" s="165"/>
      <c r="G269" s="165"/>
      <c r="H269" s="86" t="s">
        <v>16</v>
      </c>
      <c r="I269" s="10">
        <v>34.64</v>
      </c>
      <c r="J269" s="10">
        <v>30.67</v>
      </c>
      <c r="K269" s="10">
        <v>36.799999999999997</v>
      </c>
      <c r="P269" s="2"/>
    </row>
    <row r="270" spans="1:16" s="3" customFormat="1" ht="15.75" customHeight="1" x14ac:dyDescent="0.25">
      <c r="A270" s="135"/>
      <c r="B270" s="110"/>
      <c r="C270" s="109"/>
      <c r="D270" s="9" t="s">
        <v>390</v>
      </c>
      <c r="E270" s="99"/>
      <c r="F270" s="166"/>
      <c r="G270" s="166"/>
      <c r="H270" s="87"/>
      <c r="I270" s="10">
        <v>25.58</v>
      </c>
      <c r="J270" s="10">
        <v>25.58</v>
      </c>
      <c r="K270" s="10">
        <v>30.7</v>
      </c>
      <c r="P270" s="2">
        <f t="shared" ref="P270" si="16">I270/I269*100</f>
        <v>73.845265588914543</v>
      </c>
    </row>
    <row r="271" spans="1:16" s="3" customFormat="1" ht="22.5" customHeight="1" x14ac:dyDescent="0.25">
      <c r="A271" s="111" t="e">
        <f>A269+1</f>
        <v>#REF!</v>
      </c>
      <c r="B271" s="110"/>
      <c r="C271" s="109"/>
      <c r="D271" s="16" t="s">
        <v>389</v>
      </c>
      <c r="E271" s="99"/>
      <c r="F271" s="86" t="s">
        <v>102</v>
      </c>
      <c r="G271" s="86" t="s">
        <v>114</v>
      </c>
      <c r="H271" s="86" t="s">
        <v>16</v>
      </c>
      <c r="I271" s="10">
        <v>63.44</v>
      </c>
      <c r="J271" s="10">
        <v>31.63</v>
      </c>
      <c r="K271" s="10">
        <v>37.96</v>
      </c>
      <c r="P271" s="2"/>
    </row>
    <row r="272" spans="1:16" s="3" customFormat="1" ht="22.5" customHeight="1" x14ac:dyDescent="0.25">
      <c r="A272" s="112"/>
      <c r="B272" s="110"/>
      <c r="C272" s="109"/>
      <c r="D272" s="9" t="s">
        <v>390</v>
      </c>
      <c r="E272" s="99"/>
      <c r="F272" s="87"/>
      <c r="G272" s="87"/>
      <c r="H272" s="87"/>
      <c r="I272" s="10">
        <v>25.58</v>
      </c>
      <c r="J272" s="10">
        <v>25.58</v>
      </c>
      <c r="K272" s="10">
        <v>30.7</v>
      </c>
      <c r="P272" s="2">
        <f t="shared" ref="P272" si="17">I272/I271*100</f>
        <v>40.32156368221942</v>
      </c>
    </row>
    <row r="273" spans="1:24" s="3" customFormat="1" ht="22.5" customHeight="1" x14ac:dyDescent="0.25">
      <c r="A273" s="111">
        <f>A281+1</f>
        <v>1</v>
      </c>
      <c r="B273" s="110"/>
      <c r="C273" s="109"/>
      <c r="D273" s="16" t="s">
        <v>389</v>
      </c>
      <c r="E273" s="99"/>
      <c r="F273" s="86" t="s">
        <v>102</v>
      </c>
      <c r="G273" s="86" t="s">
        <v>115</v>
      </c>
      <c r="H273" s="86" t="s">
        <v>16</v>
      </c>
      <c r="I273" s="10">
        <v>32.58</v>
      </c>
      <c r="J273" s="10">
        <v>29.16</v>
      </c>
      <c r="K273" s="10">
        <v>34.99</v>
      </c>
      <c r="P273" s="2"/>
    </row>
    <row r="274" spans="1:24" s="3" customFormat="1" ht="22.5" customHeight="1" x14ac:dyDescent="0.25">
      <c r="A274" s="135"/>
      <c r="B274" s="110"/>
      <c r="C274" s="109"/>
      <c r="D274" s="9" t="s">
        <v>390</v>
      </c>
      <c r="E274" s="99"/>
      <c r="F274" s="87"/>
      <c r="G274" s="87"/>
      <c r="H274" s="87"/>
      <c r="I274" s="10">
        <v>25.58</v>
      </c>
      <c r="J274" s="10">
        <v>25.58</v>
      </c>
      <c r="K274" s="10">
        <v>30.7</v>
      </c>
      <c r="P274" s="2">
        <f>I274/I273*100</f>
        <v>78.514426028238177</v>
      </c>
    </row>
    <row r="275" spans="1:24" s="3" customFormat="1" ht="22.5" customHeight="1" x14ac:dyDescent="0.25">
      <c r="A275" s="135"/>
      <c r="B275" s="110"/>
      <c r="C275" s="109"/>
      <c r="D275" s="16" t="s">
        <v>389</v>
      </c>
      <c r="E275" s="99"/>
      <c r="F275" s="99" t="s">
        <v>102</v>
      </c>
      <c r="G275" s="99" t="s">
        <v>112</v>
      </c>
      <c r="H275" s="99" t="s">
        <v>16</v>
      </c>
      <c r="I275" s="10">
        <v>33.42</v>
      </c>
      <c r="J275" s="10">
        <v>20.09</v>
      </c>
      <c r="K275" s="10">
        <v>24.11</v>
      </c>
      <c r="P275" s="2"/>
    </row>
    <row r="276" spans="1:24" s="3" customFormat="1" ht="25.5" customHeight="1" x14ac:dyDescent="0.25">
      <c r="A276" s="112"/>
      <c r="B276" s="95"/>
      <c r="C276" s="85"/>
      <c r="D276" s="9" t="s">
        <v>390</v>
      </c>
      <c r="E276" s="87"/>
      <c r="F276" s="87"/>
      <c r="G276" s="87"/>
      <c r="H276" s="87"/>
      <c r="I276" s="10">
        <v>25.58</v>
      </c>
      <c r="J276" s="10">
        <v>20.49</v>
      </c>
      <c r="K276" s="10">
        <v>24.59</v>
      </c>
      <c r="P276" s="2">
        <f>I276/I275*100</f>
        <v>76.540993417115487</v>
      </c>
    </row>
    <row r="277" spans="1:24" s="3" customFormat="1" ht="19.5" customHeight="1" x14ac:dyDescent="0.25">
      <c r="A277" s="120" t="s">
        <v>326</v>
      </c>
      <c r="B277" s="121"/>
      <c r="C277" s="121"/>
      <c r="D277" s="121"/>
      <c r="E277" s="121"/>
      <c r="F277" s="121"/>
      <c r="G277" s="121"/>
      <c r="H277" s="121"/>
      <c r="I277" s="121"/>
      <c r="J277" s="121"/>
      <c r="K277" s="122"/>
      <c r="P277" s="2"/>
    </row>
    <row r="278" spans="1:24" s="3" customFormat="1" ht="33" customHeight="1" x14ac:dyDescent="0.25">
      <c r="A278" s="22"/>
      <c r="B278" s="94" t="s">
        <v>640</v>
      </c>
      <c r="C278" s="84" t="s">
        <v>641</v>
      </c>
      <c r="D278" s="16" t="s">
        <v>389</v>
      </c>
      <c r="E278" s="86" t="s">
        <v>351</v>
      </c>
      <c r="F278" s="86" t="s">
        <v>117</v>
      </c>
      <c r="G278" s="86" t="s">
        <v>504</v>
      </c>
      <c r="H278" s="86" t="s">
        <v>16</v>
      </c>
      <c r="I278" s="10">
        <v>39.340000000000003</v>
      </c>
      <c r="J278" s="10">
        <v>34.17</v>
      </c>
      <c r="K278" s="12">
        <v>41</v>
      </c>
      <c r="P278" s="2" t="e">
        <f>I278/#REF!*100</f>
        <v>#REF!</v>
      </c>
    </row>
    <row r="279" spans="1:24" s="3" customFormat="1" ht="31.5" customHeight="1" x14ac:dyDescent="0.25">
      <c r="A279" s="22"/>
      <c r="B279" s="110"/>
      <c r="C279" s="109"/>
      <c r="D279" s="9" t="s">
        <v>390</v>
      </c>
      <c r="E279" s="99"/>
      <c r="F279" s="99"/>
      <c r="G279" s="87"/>
      <c r="H279" s="87"/>
      <c r="I279" s="10">
        <v>41.17</v>
      </c>
      <c r="J279" s="10">
        <v>34.85</v>
      </c>
      <c r="K279" s="12">
        <v>41.82</v>
      </c>
      <c r="P279" s="2">
        <f>I279/I278*100</f>
        <v>104.65175394001017</v>
      </c>
    </row>
    <row r="280" spans="1:24" x14ac:dyDescent="0.25">
      <c r="A280" s="22"/>
      <c r="B280" s="110"/>
      <c r="C280" s="109"/>
      <c r="D280" s="16" t="s">
        <v>389</v>
      </c>
      <c r="E280" s="99"/>
      <c r="F280" s="99"/>
      <c r="G280" s="86" t="s">
        <v>356</v>
      </c>
      <c r="H280" s="86" t="s">
        <v>16</v>
      </c>
      <c r="I280" s="10">
        <v>39.340000000000003</v>
      </c>
      <c r="J280" s="10">
        <v>27.01</v>
      </c>
      <c r="K280" s="12">
        <v>32.409999999999997</v>
      </c>
    </row>
    <row r="281" spans="1:24" s="3" customFormat="1" ht="22.5" customHeight="1" x14ac:dyDescent="0.25">
      <c r="A281" s="22"/>
      <c r="B281" s="95"/>
      <c r="C281" s="85"/>
      <c r="D281" s="9" t="s">
        <v>390</v>
      </c>
      <c r="E281" s="87"/>
      <c r="F281" s="87"/>
      <c r="G281" s="87"/>
      <c r="H281" s="87"/>
      <c r="I281" s="10">
        <v>41.17</v>
      </c>
      <c r="J281" s="10">
        <v>27.55</v>
      </c>
      <c r="K281" s="12">
        <v>33.06</v>
      </c>
      <c r="P281" s="2">
        <f t="shared" si="14"/>
        <v>104.65175394001017</v>
      </c>
    </row>
    <row r="282" spans="1:24" ht="16.5" customHeight="1" x14ac:dyDescent="0.25">
      <c r="A282" s="120" t="s">
        <v>262</v>
      </c>
      <c r="B282" s="121"/>
      <c r="C282" s="121"/>
      <c r="D282" s="121"/>
      <c r="E282" s="121"/>
      <c r="F282" s="121"/>
      <c r="G282" s="121"/>
      <c r="H282" s="121"/>
      <c r="I282" s="121"/>
      <c r="J282" s="121"/>
      <c r="K282" s="122"/>
      <c r="L282" s="52"/>
      <c r="M282" s="3"/>
      <c r="N282" s="3"/>
      <c r="O282" s="3"/>
      <c r="P282" s="2"/>
      <c r="Q282" s="3"/>
      <c r="R282" s="3"/>
      <c r="S282" s="3"/>
      <c r="T282" s="3"/>
      <c r="U282" s="3"/>
      <c r="V282" s="3"/>
      <c r="W282" s="3"/>
      <c r="X282" s="3"/>
    </row>
    <row r="283" spans="1:24" s="3" customFormat="1" ht="30.75" customHeight="1" x14ac:dyDescent="0.25">
      <c r="A283" s="111" t="e">
        <f>#REF!+1</f>
        <v>#REF!</v>
      </c>
      <c r="B283" s="94">
        <v>43434</v>
      </c>
      <c r="C283" s="94" t="s">
        <v>492</v>
      </c>
      <c r="D283" s="16" t="s">
        <v>389</v>
      </c>
      <c r="E283" s="86" t="s">
        <v>282</v>
      </c>
      <c r="F283" s="86" t="s">
        <v>118</v>
      </c>
      <c r="G283" s="86" t="s">
        <v>119</v>
      </c>
      <c r="H283" s="86" t="s">
        <v>16</v>
      </c>
      <c r="I283" s="10">
        <v>38.51</v>
      </c>
      <c r="J283" s="10" t="s">
        <v>270</v>
      </c>
      <c r="K283" s="10" t="s">
        <v>270</v>
      </c>
      <c r="P283" s="2"/>
    </row>
    <row r="284" spans="1:24" s="3" customFormat="1" ht="26.25" customHeight="1" x14ac:dyDescent="0.25">
      <c r="A284" s="135"/>
      <c r="B284" s="110"/>
      <c r="C284" s="110"/>
      <c r="D284" s="9" t="s">
        <v>390</v>
      </c>
      <c r="E284" s="99"/>
      <c r="F284" s="99"/>
      <c r="G284" s="99"/>
      <c r="H284" s="87"/>
      <c r="I284" s="10">
        <v>39.78</v>
      </c>
      <c r="J284" s="10" t="s">
        <v>270</v>
      </c>
      <c r="K284" s="10" t="s">
        <v>270</v>
      </c>
      <c r="P284" s="2">
        <f t="shared" si="14"/>
        <v>103.29784471565829</v>
      </c>
    </row>
    <row r="285" spans="1:24" ht="23.25" customHeight="1" x14ac:dyDescent="0.25">
      <c r="A285" s="135"/>
      <c r="B285" s="110"/>
      <c r="C285" s="110"/>
      <c r="D285" s="16" t="s">
        <v>389</v>
      </c>
      <c r="E285" s="99"/>
      <c r="F285" s="99"/>
      <c r="G285" s="99"/>
      <c r="H285" s="86" t="s">
        <v>14</v>
      </c>
      <c r="I285" s="10">
        <v>15.08</v>
      </c>
      <c r="J285" s="10" t="s">
        <v>270</v>
      </c>
      <c r="K285" s="10" t="s">
        <v>270</v>
      </c>
    </row>
    <row r="286" spans="1:24" s="3" customFormat="1" ht="22.5" customHeight="1" x14ac:dyDescent="0.25">
      <c r="A286" s="112"/>
      <c r="B286" s="95"/>
      <c r="C286" s="95"/>
      <c r="D286" s="9" t="s">
        <v>390</v>
      </c>
      <c r="E286" s="87"/>
      <c r="F286" s="87"/>
      <c r="G286" s="87"/>
      <c r="H286" s="87"/>
      <c r="I286" s="10">
        <v>15.38</v>
      </c>
      <c r="J286" s="10" t="s">
        <v>270</v>
      </c>
      <c r="K286" s="10" t="s">
        <v>270</v>
      </c>
      <c r="P286" s="2">
        <f t="shared" si="14"/>
        <v>101.98938992042441</v>
      </c>
    </row>
    <row r="287" spans="1:24" s="3" customFormat="1" ht="22.5" customHeight="1" x14ac:dyDescent="0.25">
      <c r="A287" s="111" t="e">
        <f>A283+1</f>
        <v>#REF!</v>
      </c>
      <c r="B287" s="94">
        <v>43454</v>
      </c>
      <c r="C287" s="94" t="s">
        <v>493</v>
      </c>
      <c r="D287" s="16" t="s">
        <v>389</v>
      </c>
      <c r="E287" s="86" t="s">
        <v>120</v>
      </c>
      <c r="F287" s="86" t="s">
        <v>118</v>
      </c>
      <c r="G287" s="86" t="s">
        <v>347</v>
      </c>
      <c r="H287" s="86" t="s">
        <v>16</v>
      </c>
      <c r="I287" s="10">
        <v>31.55</v>
      </c>
      <c r="J287" s="10">
        <v>31.55</v>
      </c>
      <c r="K287" s="12">
        <v>37.86</v>
      </c>
      <c r="P287" s="2"/>
    </row>
    <row r="288" spans="1:24" s="3" customFormat="1" ht="22.5" customHeight="1" x14ac:dyDescent="0.25">
      <c r="A288" s="112"/>
      <c r="B288" s="95"/>
      <c r="C288" s="95"/>
      <c r="D288" s="9" t="s">
        <v>390</v>
      </c>
      <c r="E288" s="87"/>
      <c r="F288" s="87"/>
      <c r="G288" s="87"/>
      <c r="H288" s="87"/>
      <c r="I288" s="10">
        <v>33.159999999999997</v>
      </c>
      <c r="J288" s="10">
        <v>32.18</v>
      </c>
      <c r="K288" s="12">
        <v>38.619999999999997</v>
      </c>
      <c r="P288" s="2">
        <f t="shared" si="14"/>
        <v>105.10301109350237</v>
      </c>
    </row>
    <row r="289" spans="1:16" s="3" customFormat="1" ht="22.5" customHeight="1" x14ac:dyDescent="0.25">
      <c r="A289" s="111" t="e">
        <f>A287+1</f>
        <v>#REF!</v>
      </c>
      <c r="B289" s="94" t="s">
        <v>449</v>
      </c>
      <c r="C289" s="94" t="s">
        <v>494</v>
      </c>
      <c r="D289" s="16" t="s">
        <v>389</v>
      </c>
      <c r="E289" s="86" t="s">
        <v>121</v>
      </c>
      <c r="F289" s="86" t="s">
        <v>118</v>
      </c>
      <c r="G289" s="86" t="s">
        <v>122</v>
      </c>
      <c r="H289" s="86" t="s">
        <v>16</v>
      </c>
      <c r="I289" s="10">
        <v>75.959999999999994</v>
      </c>
      <c r="J289" s="10">
        <v>26.86</v>
      </c>
      <c r="K289" s="12">
        <v>32.32</v>
      </c>
      <c r="P289" s="2"/>
    </row>
    <row r="290" spans="1:16" s="3" customFormat="1" ht="22.5" customHeight="1" x14ac:dyDescent="0.25">
      <c r="A290" s="112"/>
      <c r="B290" s="95"/>
      <c r="C290" s="95"/>
      <c r="D290" s="9" t="s">
        <v>390</v>
      </c>
      <c r="E290" s="87"/>
      <c r="F290" s="87"/>
      <c r="G290" s="87"/>
      <c r="H290" s="87"/>
      <c r="I290" s="10">
        <v>79.48</v>
      </c>
      <c r="J290" s="10">
        <v>27.4</v>
      </c>
      <c r="K290" s="12">
        <v>32.869999999999997</v>
      </c>
      <c r="P290" s="2">
        <f t="shared" si="14"/>
        <v>104.63401790416009</v>
      </c>
    </row>
    <row r="291" spans="1:16" s="3" customFormat="1" ht="22.5" customHeight="1" x14ac:dyDescent="0.25">
      <c r="A291" s="111" t="e">
        <f>A289+1</f>
        <v>#REF!</v>
      </c>
      <c r="B291" s="94">
        <v>43419</v>
      </c>
      <c r="C291" s="94" t="s">
        <v>495</v>
      </c>
      <c r="D291" s="16" t="s">
        <v>389</v>
      </c>
      <c r="E291" s="86" t="s">
        <v>123</v>
      </c>
      <c r="F291" s="86" t="s">
        <v>118</v>
      </c>
      <c r="G291" s="86" t="s">
        <v>347</v>
      </c>
      <c r="H291" s="86" t="s">
        <v>16</v>
      </c>
      <c r="I291" s="10">
        <v>61.53</v>
      </c>
      <c r="J291" s="10" t="s">
        <v>270</v>
      </c>
      <c r="K291" s="10" t="s">
        <v>270</v>
      </c>
      <c r="P291" s="2"/>
    </row>
    <row r="292" spans="1:16" s="3" customFormat="1" ht="22.5" customHeight="1" x14ac:dyDescent="0.25">
      <c r="A292" s="112"/>
      <c r="B292" s="95"/>
      <c r="C292" s="95"/>
      <c r="D292" s="9" t="s">
        <v>390</v>
      </c>
      <c r="E292" s="87"/>
      <c r="F292" s="87"/>
      <c r="G292" s="87"/>
      <c r="H292" s="87"/>
      <c r="I292" s="10">
        <v>69.69</v>
      </c>
      <c r="J292" s="10" t="s">
        <v>270</v>
      </c>
      <c r="K292" s="10" t="s">
        <v>270</v>
      </c>
      <c r="P292" s="2">
        <f t="shared" si="14"/>
        <v>113.26182350073135</v>
      </c>
    </row>
    <row r="293" spans="1:16" s="3" customFormat="1" ht="22.5" customHeight="1" x14ac:dyDescent="0.25">
      <c r="A293" s="111" t="e">
        <f>A291+1</f>
        <v>#REF!</v>
      </c>
      <c r="B293" s="94">
        <v>43434</v>
      </c>
      <c r="C293" s="94" t="s">
        <v>496</v>
      </c>
      <c r="D293" s="16" t="s">
        <v>389</v>
      </c>
      <c r="E293" s="86" t="s">
        <v>124</v>
      </c>
      <c r="F293" s="86" t="s">
        <v>118</v>
      </c>
      <c r="G293" s="86" t="s">
        <v>125</v>
      </c>
      <c r="H293" s="86" t="s">
        <v>14</v>
      </c>
      <c r="I293" s="10">
        <v>10.039999999999999</v>
      </c>
      <c r="J293" s="10" t="s">
        <v>270</v>
      </c>
      <c r="K293" s="10" t="s">
        <v>270</v>
      </c>
      <c r="P293" s="2"/>
    </row>
    <row r="294" spans="1:16" s="3" customFormat="1" ht="22.5" customHeight="1" x14ac:dyDescent="0.25">
      <c r="A294" s="112"/>
      <c r="B294" s="95"/>
      <c r="C294" s="95"/>
      <c r="D294" s="9" t="s">
        <v>390</v>
      </c>
      <c r="E294" s="87"/>
      <c r="F294" s="87"/>
      <c r="G294" s="87"/>
      <c r="H294" s="87"/>
      <c r="I294" s="10">
        <v>10.24</v>
      </c>
      <c r="J294" s="10" t="s">
        <v>270</v>
      </c>
      <c r="K294" s="10" t="s">
        <v>270</v>
      </c>
      <c r="P294" s="2">
        <f t="shared" si="14"/>
        <v>101.99203187250998</v>
      </c>
    </row>
    <row r="295" spans="1:16" s="3" customFormat="1" ht="22.5" customHeight="1" x14ac:dyDescent="0.25">
      <c r="A295" s="111" t="e">
        <f>A293+1</f>
        <v>#REF!</v>
      </c>
      <c r="B295" s="94">
        <v>43419</v>
      </c>
      <c r="C295" s="94" t="s">
        <v>497</v>
      </c>
      <c r="D295" s="16" t="s">
        <v>389</v>
      </c>
      <c r="E295" s="86" t="s">
        <v>126</v>
      </c>
      <c r="F295" s="86" t="s">
        <v>118</v>
      </c>
      <c r="G295" s="86" t="s">
        <v>122</v>
      </c>
      <c r="H295" s="86" t="s">
        <v>14</v>
      </c>
      <c r="I295" s="10">
        <v>42.73</v>
      </c>
      <c r="J295" s="10" t="s">
        <v>270</v>
      </c>
      <c r="K295" s="10" t="s">
        <v>270</v>
      </c>
      <c r="P295" s="2"/>
    </row>
    <row r="296" spans="1:16" s="3" customFormat="1" ht="22.5" customHeight="1" x14ac:dyDescent="0.25">
      <c r="A296" s="112"/>
      <c r="B296" s="95"/>
      <c r="C296" s="95"/>
      <c r="D296" s="9" t="s">
        <v>390</v>
      </c>
      <c r="E296" s="87"/>
      <c r="F296" s="87"/>
      <c r="G296" s="87"/>
      <c r="H296" s="87"/>
      <c r="I296" s="10">
        <v>42.93</v>
      </c>
      <c r="J296" s="10" t="s">
        <v>270</v>
      </c>
      <c r="K296" s="10" t="s">
        <v>270</v>
      </c>
      <c r="P296" s="2">
        <f t="shared" si="14"/>
        <v>100.46805523051721</v>
      </c>
    </row>
    <row r="297" spans="1:16" s="3" customFormat="1" ht="22.5" customHeight="1" x14ac:dyDescent="0.25">
      <c r="A297" s="111" t="e">
        <f>A295+1</f>
        <v>#REF!</v>
      </c>
      <c r="B297" s="94" t="s">
        <v>398</v>
      </c>
      <c r="C297" s="94" t="s">
        <v>498</v>
      </c>
      <c r="D297" s="16" t="s">
        <v>389</v>
      </c>
      <c r="E297" s="86" t="s">
        <v>127</v>
      </c>
      <c r="F297" s="86" t="s">
        <v>118</v>
      </c>
      <c r="G297" s="86" t="s">
        <v>348</v>
      </c>
      <c r="H297" s="86" t="s">
        <v>16</v>
      </c>
      <c r="I297" s="10">
        <v>43.86</v>
      </c>
      <c r="J297" s="10">
        <v>40.33</v>
      </c>
      <c r="K297" s="10">
        <v>48.4</v>
      </c>
      <c r="P297" s="2"/>
    </row>
    <row r="298" spans="1:16" s="3" customFormat="1" ht="22.5" customHeight="1" x14ac:dyDescent="0.25">
      <c r="A298" s="112"/>
      <c r="B298" s="95"/>
      <c r="C298" s="95"/>
      <c r="D298" s="9" t="s">
        <v>390</v>
      </c>
      <c r="E298" s="87"/>
      <c r="F298" s="87"/>
      <c r="G298" s="87"/>
      <c r="H298" s="87"/>
      <c r="I298" s="10">
        <v>45.88</v>
      </c>
      <c r="J298" s="10">
        <v>41.14</v>
      </c>
      <c r="K298" s="10">
        <v>49.36</v>
      </c>
      <c r="P298" s="2">
        <f t="shared" si="14"/>
        <v>104.60556315549476</v>
      </c>
    </row>
    <row r="299" spans="1:16" s="3" customFormat="1" ht="56.25" customHeight="1" x14ac:dyDescent="0.25">
      <c r="A299" s="111" t="e">
        <f>A297+1</f>
        <v>#REF!</v>
      </c>
      <c r="B299" s="94" t="s">
        <v>449</v>
      </c>
      <c r="C299" s="94" t="s">
        <v>502</v>
      </c>
      <c r="D299" s="16" t="s">
        <v>389</v>
      </c>
      <c r="E299" s="86" t="s">
        <v>239</v>
      </c>
      <c r="F299" s="86" t="s">
        <v>118</v>
      </c>
      <c r="G299" s="86" t="s">
        <v>349</v>
      </c>
      <c r="H299" s="86" t="s">
        <v>16</v>
      </c>
      <c r="I299" s="10">
        <v>50.17</v>
      </c>
      <c r="J299" s="10">
        <v>40.11</v>
      </c>
      <c r="K299" s="12">
        <v>48.13</v>
      </c>
      <c r="P299" s="2"/>
    </row>
    <row r="300" spans="1:16" s="3" customFormat="1" ht="69" customHeight="1" x14ac:dyDescent="0.25">
      <c r="A300" s="112"/>
      <c r="B300" s="95"/>
      <c r="C300" s="95"/>
      <c r="D300" s="9" t="s">
        <v>390</v>
      </c>
      <c r="E300" s="87"/>
      <c r="F300" s="87"/>
      <c r="G300" s="87"/>
      <c r="H300" s="87"/>
      <c r="I300" s="10">
        <v>53.7</v>
      </c>
      <c r="J300" s="10">
        <v>40.909999999999997</v>
      </c>
      <c r="K300" s="12">
        <v>49.09</v>
      </c>
      <c r="P300" s="2">
        <f t="shared" si="14"/>
        <v>107.03607733705402</v>
      </c>
    </row>
    <row r="301" spans="1:16" s="3" customFormat="1" ht="18" customHeight="1" x14ac:dyDescent="0.25">
      <c r="A301" s="120" t="s">
        <v>263</v>
      </c>
      <c r="B301" s="121"/>
      <c r="C301" s="121"/>
      <c r="D301" s="121"/>
      <c r="E301" s="121"/>
      <c r="F301" s="121"/>
      <c r="G301" s="121"/>
      <c r="H301" s="121"/>
      <c r="I301" s="121"/>
      <c r="J301" s="121"/>
      <c r="K301" s="122"/>
      <c r="P301" s="2"/>
    </row>
    <row r="302" spans="1:16" ht="51.75" customHeight="1" x14ac:dyDescent="0.25">
      <c r="A302" s="111" t="e">
        <f>#REF!+1</f>
        <v>#REF!</v>
      </c>
      <c r="B302" s="94">
        <v>43454</v>
      </c>
      <c r="C302" s="94" t="s">
        <v>607</v>
      </c>
      <c r="D302" s="16" t="s">
        <v>389</v>
      </c>
      <c r="E302" s="86" t="s">
        <v>351</v>
      </c>
      <c r="F302" s="86" t="s">
        <v>129</v>
      </c>
      <c r="G302" s="86" t="s">
        <v>303</v>
      </c>
      <c r="H302" s="86" t="s">
        <v>16</v>
      </c>
      <c r="I302" s="10">
        <v>25.49</v>
      </c>
      <c r="J302" s="10">
        <v>21.91</v>
      </c>
      <c r="K302" s="12">
        <v>26.29</v>
      </c>
    </row>
    <row r="303" spans="1:16" s="3" customFormat="1" ht="47.25" customHeight="1" x14ac:dyDescent="0.25">
      <c r="A303" s="135"/>
      <c r="B303" s="110"/>
      <c r="C303" s="110"/>
      <c r="D303" s="9" t="s">
        <v>390</v>
      </c>
      <c r="E303" s="99"/>
      <c r="F303" s="99"/>
      <c r="G303" s="87"/>
      <c r="H303" s="99"/>
      <c r="I303" s="10">
        <v>26.66</v>
      </c>
      <c r="J303" s="10">
        <v>22.35</v>
      </c>
      <c r="K303" s="12">
        <v>26.82</v>
      </c>
      <c r="P303" s="2">
        <f t="shared" si="14"/>
        <v>104.59003530796392</v>
      </c>
    </row>
    <row r="304" spans="1:16" s="3" customFormat="1" ht="39" customHeight="1" x14ac:dyDescent="0.25">
      <c r="A304" s="135"/>
      <c r="B304" s="110"/>
      <c r="C304" s="110"/>
      <c r="D304" s="16" t="s">
        <v>389</v>
      </c>
      <c r="E304" s="99"/>
      <c r="F304" s="99"/>
      <c r="G304" s="86" t="s">
        <v>506</v>
      </c>
      <c r="H304" s="99"/>
      <c r="I304" s="10">
        <v>25.49</v>
      </c>
      <c r="J304" s="10">
        <v>24.1</v>
      </c>
      <c r="K304" s="12">
        <v>28.92</v>
      </c>
      <c r="P304" s="2"/>
    </row>
    <row r="305" spans="1:16" s="3" customFormat="1" ht="31.5" customHeight="1" x14ac:dyDescent="0.25">
      <c r="A305" s="135"/>
      <c r="B305" s="110"/>
      <c r="C305" s="110"/>
      <c r="D305" s="9" t="s">
        <v>390</v>
      </c>
      <c r="E305" s="99"/>
      <c r="F305" s="99"/>
      <c r="G305" s="87"/>
      <c r="H305" s="99"/>
      <c r="I305" s="10">
        <v>26.66</v>
      </c>
      <c r="J305" s="10">
        <v>24.58</v>
      </c>
      <c r="K305" s="12">
        <v>29.5</v>
      </c>
      <c r="P305" s="2">
        <f t="shared" si="14"/>
        <v>104.59003530796392</v>
      </c>
    </row>
    <row r="306" spans="1:16" s="3" customFormat="1" ht="31.5" customHeight="1" x14ac:dyDescent="0.25">
      <c r="A306" s="22"/>
      <c r="B306" s="110"/>
      <c r="C306" s="110"/>
      <c r="D306" s="16" t="str">
        <f>D304</f>
        <v>01.01.2019-30.06.2019</v>
      </c>
      <c r="E306" s="99"/>
      <c r="F306" s="99"/>
      <c r="G306" s="86" t="s">
        <v>128</v>
      </c>
      <c r="H306" s="99"/>
      <c r="I306" s="10">
        <v>25.49</v>
      </c>
      <c r="J306" s="10">
        <v>17.27</v>
      </c>
      <c r="K306" s="12">
        <v>20.72</v>
      </c>
      <c r="P306" s="2"/>
    </row>
    <row r="307" spans="1:16" s="3" customFormat="1" ht="31.5" customHeight="1" x14ac:dyDescent="0.25">
      <c r="A307" s="22"/>
      <c r="B307" s="95"/>
      <c r="C307" s="95"/>
      <c r="D307" s="16" t="str">
        <f>D305</f>
        <v>01.07.2019-31.12.2019</v>
      </c>
      <c r="E307" s="87"/>
      <c r="F307" s="87"/>
      <c r="G307" s="87"/>
      <c r="H307" s="87"/>
      <c r="I307" s="10">
        <v>26.66</v>
      </c>
      <c r="J307" s="10">
        <v>17.61</v>
      </c>
      <c r="K307" s="12">
        <v>21.13</v>
      </c>
      <c r="P307" s="2"/>
    </row>
    <row r="308" spans="1:16" s="3" customFormat="1" ht="22.5" customHeight="1" x14ac:dyDescent="0.25">
      <c r="A308" s="22"/>
      <c r="B308" s="94" t="s">
        <v>510</v>
      </c>
      <c r="C308" s="94" t="s">
        <v>606</v>
      </c>
      <c r="D308" s="16" t="s">
        <v>389</v>
      </c>
      <c r="E308" s="86" t="s">
        <v>272</v>
      </c>
      <c r="F308" s="86" t="s">
        <v>129</v>
      </c>
      <c r="G308" s="86" t="s">
        <v>254</v>
      </c>
      <c r="H308" s="86" t="s">
        <v>16</v>
      </c>
      <c r="I308" s="10">
        <v>21.76</v>
      </c>
      <c r="J308" s="10">
        <v>21.76</v>
      </c>
      <c r="K308" s="12">
        <v>26.11</v>
      </c>
      <c r="P308" s="2"/>
    </row>
    <row r="309" spans="1:16" s="3" customFormat="1" ht="22.5" customHeight="1" x14ac:dyDescent="0.25">
      <c r="A309" s="22" t="e">
        <f>A302+1</f>
        <v>#REF!</v>
      </c>
      <c r="B309" s="95"/>
      <c r="C309" s="95"/>
      <c r="D309" s="9" t="s">
        <v>390</v>
      </c>
      <c r="E309" s="87"/>
      <c r="F309" s="87"/>
      <c r="G309" s="87"/>
      <c r="H309" s="87"/>
      <c r="I309" s="10">
        <v>22.28</v>
      </c>
      <c r="J309" s="10">
        <v>22.28</v>
      </c>
      <c r="K309" s="12">
        <v>26.74</v>
      </c>
      <c r="P309" s="2">
        <f t="shared" si="14"/>
        <v>102.38970588235294</v>
      </c>
    </row>
    <row r="310" spans="1:16" s="3" customFormat="1" ht="48" customHeight="1" x14ac:dyDescent="0.25">
      <c r="A310" s="142" t="e">
        <f>A309+1</f>
        <v>#REF!</v>
      </c>
      <c r="B310" s="94" t="s">
        <v>402</v>
      </c>
      <c r="C310" s="94" t="s">
        <v>358</v>
      </c>
      <c r="D310" s="16" t="s">
        <v>389</v>
      </c>
      <c r="E310" s="94" t="s">
        <v>255</v>
      </c>
      <c r="F310" s="94" t="s">
        <v>129</v>
      </c>
      <c r="G310" s="94" t="s">
        <v>254</v>
      </c>
      <c r="H310" s="94" t="s">
        <v>16</v>
      </c>
      <c r="I310" s="10">
        <v>21.89</v>
      </c>
      <c r="J310" s="10">
        <v>21.89</v>
      </c>
      <c r="K310" s="12">
        <v>26.27</v>
      </c>
      <c r="P310" s="2"/>
    </row>
    <row r="311" spans="1:16" s="3" customFormat="1" ht="36.75" customHeight="1" x14ac:dyDescent="0.25">
      <c r="A311" s="144"/>
      <c r="B311" s="137"/>
      <c r="C311" s="137"/>
      <c r="D311" s="9" t="s">
        <v>390</v>
      </c>
      <c r="E311" s="137"/>
      <c r="F311" s="137"/>
      <c r="G311" s="137"/>
      <c r="H311" s="137"/>
      <c r="I311" s="10">
        <v>22.41</v>
      </c>
      <c r="J311" s="10">
        <v>22.33</v>
      </c>
      <c r="K311" s="12">
        <v>26.8</v>
      </c>
      <c r="P311" s="2">
        <f t="shared" si="14"/>
        <v>102.37551393330288</v>
      </c>
    </row>
    <row r="312" spans="1:16" s="3" customFormat="1" ht="17.25" customHeight="1" x14ac:dyDescent="0.25">
      <c r="A312" s="120" t="s">
        <v>264</v>
      </c>
      <c r="B312" s="121"/>
      <c r="C312" s="121"/>
      <c r="D312" s="121"/>
      <c r="E312" s="121"/>
      <c r="F312" s="121"/>
      <c r="G312" s="121"/>
      <c r="H312" s="121"/>
      <c r="I312" s="121"/>
      <c r="J312" s="121"/>
      <c r="K312" s="122"/>
      <c r="P312" s="2"/>
    </row>
    <row r="313" spans="1:16" s="3" customFormat="1" ht="17.25" customHeight="1" x14ac:dyDescent="0.25">
      <c r="A313" s="54"/>
      <c r="B313" s="94">
        <v>43454</v>
      </c>
      <c r="C313" s="84" t="s">
        <v>533</v>
      </c>
      <c r="D313" s="16" t="s">
        <v>389</v>
      </c>
      <c r="E313" s="86" t="s">
        <v>351</v>
      </c>
      <c r="F313" s="86" t="s">
        <v>130</v>
      </c>
      <c r="G313" s="86" t="s">
        <v>131</v>
      </c>
      <c r="H313" s="86" t="s">
        <v>16</v>
      </c>
      <c r="I313" s="51">
        <v>46.59</v>
      </c>
      <c r="J313" s="10">
        <v>26.08</v>
      </c>
      <c r="K313" s="12">
        <v>31.3</v>
      </c>
      <c r="P313" s="2"/>
    </row>
    <row r="314" spans="1:16" s="3" customFormat="1" ht="17.25" customHeight="1" x14ac:dyDescent="0.25">
      <c r="A314" s="54"/>
      <c r="B314" s="110"/>
      <c r="C314" s="109"/>
      <c r="D314" s="9" t="s">
        <v>390</v>
      </c>
      <c r="E314" s="99"/>
      <c r="F314" s="99"/>
      <c r="G314" s="87"/>
      <c r="H314" s="87"/>
      <c r="I314" s="51">
        <v>48.73</v>
      </c>
      <c r="J314" s="10">
        <v>26.6</v>
      </c>
      <c r="K314" s="12">
        <v>31.92</v>
      </c>
      <c r="P314" s="2"/>
    </row>
    <row r="315" spans="1:16" s="3" customFormat="1" ht="17.25" customHeight="1" x14ac:dyDescent="0.25">
      <c r="A315" s="54"/>
      <c r="B315" s="110"/>
      <c r="C315" s="109"/>
      <c r="D315" s="16" t="s">
        <v>389</v>
      </c>
      <c r="E315" s="99"/>
      <c r="F315" s="99"/>
      <c r="G315" s="86" t="s">
        <v>205</v>
      </c>
      <c r="H315" s="86" t="s">
        <v>16</v>
      </c>
      <c r="I315" s="51">
        <v>46.59</v>
      </c>
      <c r="J315" s="10">
        <v>33.17</v>
      </c>
      <c r="K315" s="12">
        <v>39.799999999999997</v>
      </c>
      <c r="P315" s="2"/>
    </row>
    <row r="316" spans="1:16" s="3" customFormat="1" ht="17.25" customHeight="1" x14ac:dyDescent="0.25">
      <c r="A316" s="54"/>
      <c r="B316" s="110"/>
      <c r="C316" s="109"/>
      <c r="D316" s="9" t="s">
        <v>390</v>
      </c>
      <c r="E316" s="99"/>
      <c r="F316" s="99"/>
      <c r="G316" s="87"/>
      <c r="H316" s="87"/>
      <c r="I316" s="51">
        <v>48.73</v>
      </c>
      <c r="J316" s="10">
        <v>33.83</v>
      </c>
      <c r="K316" s="12">
        <v>40.6</v>
      </c>
      <c r="P316" s="2"/>
    </row>
    <row r="317" spans="1:16" s="3" customFormat="1" ht="17.25" customHeight="1" x14ac:dyDescent="0.25">
      <c r="A317" s="54"/>
      <c r="B317" s="110"/>
      <c r="C317" s="109"/>
      <c r="D317" s="16" t="s">
        <v>389</v>
      </c>
      <c r="E317" s="99"/>
      <c r="F317" s="99"/>
      <c r="G317" s="86" t="s">
        <v>206</v>
      </c>
      <c r="H317" s="86" t="s">
        <v>16</v>
      </c>
      <c r="I317" s="51">
        <v>46.59</v>
      </c>
      <c r="J317" s="10">
        <v>33.17</v>
      </c>
      <c r="K317" s="12">
        <v>39.799999999999997</v>
      </c>
      <c r="P317" s="2"/>
    </row>
    <row r="318" spans="1:16" s="3" customFormat="1" ht="17.25" customHeight="1" x14ac:dyDescent="0.25">
      <c r="A318" s="54"/>
      <c r="B318" s="110"/>
      <c r="C318" s="109"/>
      <c r="D318" s="9" t="s">
        <v>390</v>
      </c>
      <c r="E318" s="99"/>
      <c r="F318" s="99"/>
      <c r="G318" s="87"/>
      <c r="H318" s="87"/>
      <c r="I318" s="51">
        <v>48.73</v>
      </c>
      <c r="J318" s="10">
        <v>33.83</v>
      </c>
      <c r="K318" s="12">
        <v>40.6</v>
      </c>
      <c r="P318" s="2"/>
    </row>
    <row r="319" spans="1:16" ht="16.5" customHeight="1" x14ac:dyDescent="0.25">
      <c r="A319" s="111" t="e">
        <f>A310+1</f>
        <v>#REF!</v>
      </c>
      <c r="B319" s="110"/>
      <c r="C319" s="109"/>
      <c r="D319" s="16" t="s">
        <v>389</v>
      </c>
      <c r="E319" s="99"/>
      <c r="F319" s="99"/>
      <c r="G319" s="86" t="s">
        <v>207</v>
      </c>
      <c r="H319" s="86" t="s">
        <v>16</v>
      </c>
      <c r="I319" s="51">
        <v>46.59</v>
      </c>
      <c r="J319" s="10">
        <v>33.17</v>
      </c>
      <c r="K319" s="12">
        <v>39.799999999999997</v>
      </c>
    </row>
    <row r="320" spans="1:16" ht="16.5" customHeight="1" x14ac:dyDescent="0.25">
      <c r="A320" s="112"/>
      <c r="B320" s="110"/>
      <c r="C320" s="109"/>
      <c r="D320" s="9" t="s">
        <v>390</v>
      </c>
      <c r="E320" s="99"/>
      <c r="F320" s="99"/>
      <c r="G320" s="87"/>
      <c r="H320" s="87"/>
      <c r="I320" s="51">
        <v>48.73</v>
      </c>
      <c r="J320" s="10">
        <v>33.83</v>
      </c>
      <c r="K320" s="12">
        <v>40.6</v>
      </c>
      <c r="P320" s="13">
        <f t="shared" ref="P320:P381" si="18">I320/I319*100</f>
        <v>104.59326035629961</v>
      </c>
    </row>
    <row r="321" spans="1:16" ht="15.75" customHeight="1" x14ac:dyDescent="0.25">
      <c r="A321" s="111" t="e">
        <f>A319+1</f>
        <v>#REF!</v>
      </c>
      <c r="B321" s="110"/>
      <c r="C321" s="109"/>
      <c r="D321" s="16" t="s">
        <v>389</v>
      </c>
      <c r="E321" s="99"/>
      <c r="F321" s="99"/>
      <c r="G321" s="86" t="s">
        <v>208</v>
      </c>
      <c r="H321" s="86" t="s">
        <v>16</v>
      </c>
      <c r="I321" s="51">
        <v>46.59</v>
      </c>
      <c r="J321" s="10">
        <v>33.17</v>
      </c>
      <c r="K321" s="12">
        <v>39.799999999999997</v>
      </c>
    </row>
    <row r="322" spans="1:16" s="3" customFormat="1" ht="17.25" customHeight="1" x14ac:dyDescent="0.25">
      <c r="A322" s="112"/>
      <c r="B322" s="95"/>
      <c r="C322" s="85"/>
      <c r="D322" s="9" t="s">
        <v>390</v>
      </c>
      <c r="E322" s="87"/>
      <c r="F322" s="87"/>
      <c r="G322" s="87"/>
      <c r="H322" s="87"/>
      <c r="I322" s="51">
        <v>48.73</v>
      </c>
      <c r="J322" s="10">
        <v>33.83</v>
      </c>
      <c r="K322" s="12">
        <v>40.6</v>
      </c>
      <c r="P322" s="2">
        <f t="shared" si="18"/>
        <v>104.59326035629961</v>
      </c>
    </row>
    <row r="323" spans="1:16" s="3" customFormat="1" ht="19.5" customHeight="1" x14ac:dyDescent="0.25">
      <c r="A323" s="120" t="s">
        <v>265</v>
      </c>
      <c r="B323" s="121"/>
      <c r="C323" s="121"/>
      <c r="D323" s="121"/>
      <c r="E323" s="121"/>
      <c r="F323" s="121"/>
      <c r="G323" s="121"/>
      <c r="H323" s="121"/>
      <c r="I323" s="121"/>
      <c r="J323" s="121"/>
      <c r="K323" s="122"/>
      <c r="P323" s="2"/>
    </row>
    <row r="324" spans="1:16" s="3" customFormat="1" ht="30" customHeight="1" x14ac:dyDescent="0.25">
      <c r="A324" s="111" t="e">
        <f>A321+1</f>
        <v>#REF!</v>
      </c>
      <c r="B324" s="100" t="s">
        <v>408</v>
      </c>
      <c r="C324" s="104" t="s">
        <v>534</v>
      </c>
      <c r="D324" s="16" t="s">
        <v>389</v>
      </c>
      <c r="E324" s="91" t="s">
        <v>320</v>
      </c>
      <c r="F324" s="127" t="s">
        <v>132</v>
      </c>
      <c r="G324" s="91" t="s">
        <v>142</v>
      </c>
      <c r="H324" s="92" t="s">
        <v>16</v>
      </c>
      <c r="I324" s="32">
        <v>44.11</v>
      </c>
      <c r="J324" s="32">
        <v>27.78</v>
      </c>
      <c r="K324" s="38">
        <v>33.340000000000003</v>
      </c>
      <c r="P324" s="2"/>
    </row>
    <row r="325" spans="1:16" s="3" customFormat="1" ht="25.5" customHeight="1" x14ac:dyDescent="0.25">
      <c r="A325" s="112"/>
      <c r="B325" s="101"/>
      <c r="C325" s="106"/>
      <c r="D325" s="9" t="s">
        <v>390</v>
      </c>
      <c r="E325" s="91"/>
      <c r="F325" s="128"/>
      <c r="G325" s="91"/>
      <c r="H325" s="93"/>
      <c r="I325" s="32">
        <v>45.65</v>
      </c>
      <c r="J325" s="32">
        <v>28.34</v>
      </c>
      <c r="K325" s="38">
        <v>34.01</v>
      </c>
      <c r="P325" s="2">
        <f t="shared" si="18"/>
        <v>103.49127182044889</v>
      </c>
    </row>
    <row r="326" spans="1:16" ht="22.9" customHeight="1" x14ac:dyDescent="0.25">
      <c r="A326" s="111" t="e">
        <f>A324+1</f>
        <v>#REF!</v>
      </c>
      <c r="B326" s="94" t="s">
        <v>405</v>
      </c>
      <c r="C326" s="84" t="s">
        <v>535</v>
      </c>
      <c r="D326" s="16" t="s">
        <v>389</v>
      </c>
      <c r="E326" s="98" t="s">
        <v>133</v>
      </c>
      <c r="F326" s="86" t="s">
        <v>132</v>
      </c>
      <c r="G326" s="86" t="s">
        <v>134</v>
      </c>
      <c r="H326" s="86" t="s">
        <v>16</v>
      </c>
      <c r="I326" s="10">
        <v>19.03</v>
      </c>
      <c r="J326" s="10">
        <v>18.989999999999998</v>
      </c>
      <c r="K326" s="12">
        <v>22.79</v>
      </c>
    </row>
    <row r="327" spans="1:16" s="3" customFormat="1" ht="24.6" customHeight="1" x14ac:dyDescent="0.25">
      <c r="A327" s="112"/>
      <c r="B327" s="95"/>
      <c r="C327" s="85"/>
      <c r="D327" s="9" t="s">
        <v>390</v>
      </c>
      <c r="E327" s="98"/>
      <c r="F327" s="87"/>
      <c r="G327" s="87"/>
      <c r="H327" s="87"/>
      <c r="I327" s="10">
        <v>19.440000000000001</v>
      </c>
      <c r="J327" s="10">
        <v>19.37</v>
      </c>
      <c r="K327" s="12">
        <v>23.24</v>
      </c>
      <c r="P327" s="2">
        <f t="shared" si="18"/>
        <v>102.15449290593799</v>
      </c>
    </row>
    <row r="328" spans="1:16" s="3" customFormat="1" ht="22.5" customHeight="1" x14ac:dyDescent="0.25">
      <c r="A328" s="111" t="e">
        <f>A326+1</f>
        <v>#REF!</v>
      </c>
      <c r="B328" s="100">
        <v>43463</v>
      </c>
      <c r="C328" s="104" t="s">
        <v>536</v>
      </c>
      <c r="D328" s="16" t="s">
        <v>389</v>
      </c>
      <c r="E328" s="138" t="s">
        <v>537</v>
      </c>
      <c r="F328" s="102" t="s">
        <v>132</v>
      </c>
      <c r="G328" s="92" t="s">
        <v>538</v>
      </c>
      <c r="H328" s="92" t="s">
        <v>16</v>
      </c>
      <c r="I328" s="10">
        <v>20.149999999999999</v>
      </c>
      <c r="J328" s="10">
        <v>18.73</v>
      </c>
      <c r="K328" s="12">
        <v>22.48</v>
      </c>
      <c r="P328" s="2"/>
    </row>
    <row r="329" spans="1:16" s="3" customFormat="1" ht="22.5" customHeight="1" x14ac:dyDescent="0.25">
      <c r="A329" s="112"/>
      <c r="B329" s="101"/>
      <c r="C329" s="106"/>
      <c r="D329" s="9" t="s">
        <v>390</v>
      </c>
      <c r="E329" s="138"/>
      <c r="F329" s="103"/>
      <c r="G329" s="93"/>
      <c r="H329" s="93"/>
      <c r="I329" s="10">
        <v>20.149999999999999</v>
      </c>
      <c r="J329" s="10">
        <v>19.100000000000001</v>
      </c>
      <c r="K329" s="12">
        <v>22.92</v>
      </c>
      <c r="P329" s="2">
        <f t="shared" si="18"/>
        <v>100</v>
      </c>
    </row>
    <row r="330" spans="1:16" s="3" customFormat="1" ht="22.5" customHeight="1" x14ac:dyDescent="0.25">
      <c r="A330" s="111" t="e">
        <f>A328+1</f>
        <v>#REF!</v>
      </c>
      <c r="B330" s="100">
        <v>43463</v>
      </c>
      <c r="C330" s="104" t="s">
        <v>541</v>
      </c>
      <c r="D330" s="9" t="s">
        <v>389</v>
      </c>
      <c r="E330" s="107" t="s">
        <v>542</v>
      </c>
      <c r="F330" s="107" t="s">
        <v>132</v>
      </c>
      <c r="G330" s="91" t="s">
        <v>138</v>
      </c>
      <c r="H330" s="91" t="s">
        <v>16</v>
      </c>
      <c r="I330" s="32">
        <v>25.33</v>
      </c>
      <c r="J330" s="32">
        <v>20.190000000000001</v>
      </c>
      <c r="K330" s="32">
        <v>24.23</v>
      </c>
      <c r="P330" s="2"/>
    </row>
    <row r="331" spans="1:16" s="3" customFormat="1" ht="22.5" customHeight="1" x14ac:dyDescent="0.25">
      <c r="A331" s="112"/>
      <c r="B331" s="101"/>
      <c r="C331" s="106"/>
      <c r="D331" s="9" t="s">
        <v>390</v>
      </c>
      <c r="E331" s="108"/>
      <c r="F331" s="108"/>
      <c r="G331" s="91"/>
      <c r="H331" s="91"/>
      <c r="I331" s="32">
        <v>25.33</v>
      </c>
      <c r="J331" s="32">
        <v>20.59</v>
      </c>
      <c r="K331" s="32">
        <v>24.71</v>
      </c>
      <c r="P331" s="2">
        <f t="shared" si="18"/>
        <v>100</v>
      </c>
    </row>
    <row r="332" spans="1:16" s="3" customFormat="1" ht="22.5" customHeight="1" x14ac:dyDescent="0.25">
      <c r="A332" s="111" t="e">
        <f>A330+1</f>
        <v>#REF!</v>
      </c>
      <c r="B332" s="100">
        <v>43463</v>
      </c>
      <c r="C332" s="104" t="s">
        <v>539</v>
      </c>
      <c r="D332" s="9" t="s">
        <v>389</v>
      </c>
      <c r="E332" s="107" t="s">
        <v>540</v>
      </c>
      <c r="F332" s="107" t="s">
        <v>132</v>
      </c>
      <c r="G332" s="91" t="s">
        <v>139</v>
      </c>
      <c r="H332" s="91" t="s">
        <v>16</v>
      </c>
      <c r="I332" s="32">
        <v>23.52</v>
      </c>
      <c r="J332" s="32">
        <v>22.09</v>
      </c>
      <c r="K332" s="32">
        <v>26.51</v>
      </c>
      <c r="P332" s="2"/>
    </row>
    <row r="333" spans="1:16" s="3" customFormat="1" ht="22.5" customHeight="1" x14ac:dyDescent="0.25">
      <c r="A333" s="112"/>
      <c r="B333" s="101"/>
      <c r="C333" s="106"/>
      <c r="D333" s="9" t="s">
        <v>390</v>
      </c>
      <c r="E333" s="108"/>
      <c r="F333" s="108"/>
      <c r="G333" s="91"/>
      <c r="H333" s="91"/>
      <c r="I333" s="32">
        <v>23.52</v>
      </c>
      <c r="J333" s="32">
        <v>22.53</v>
      </c>
      <c r="K333" s="32">
        <v>27.04</v>
      </c>
      <c r="P333" s="2">
        <f t="shared" si="18"/>
        <v>100</v>
      </c>
    </row>
    <row r="334" spans="1:16" s="3" customFormat="1" ht="22.5" customHeight="1" x14ac:dyDescent="0.25">
      <c r="A334" s="111" t="e">
        <f>A332+1</f>
        <v>#REF!</v>
      </c>
      <c r="B334" s="100">
        <v>43463</v>
      </c>
      <c r="C334" s="104" t="s">
        <v>543</v>
      </c>
      <c r="D334" s="9" t="s">
        <v>389</v>
      </c>
      <c r="E334" s="107" t="s">
        <v>544</v>
      </c>
      <c r="F334" s="107" t="s">
        <v>132</v>
      </c>
      <c r="G334" s="91" t="s">
        <v>141</v>
      </c>
      <c r="H334" s="91" t="s">
        <v>87</v>
      </c>
      <c r="I334" s="32">
        <v>69.36</v>
      </c>
      <c r="J334" s="32">
        <v>26.89</v>
      </c>
      <c r="K334" s="32">
        <v>32.270000000000003</v>
      </c>
      <c r="P334" s="2"/>
    </row>
    <row r="335" spans="1:16" s="3" customFormat="1" ht="22.5" customHeight="1" x14ac:dyDescent="0.25">
      <c r="A335" s="135"/>
      <c r="B335" s="101"/>
      <c r="C335" s="106"/>
      <c r="D335" s="9" t="s">
        <v>390</v>
      </c>
      <c r="E335" s="108"/>
      <c r="F335" s="108"/>
      <c r="G335" s="91"/>
      <c r="H335" s="91"/>
      <c r="I335" s="32">
        <v>69.36</v>
      </c>
      <c r="J335" s="32">
        <v>27.43</v>
      </c>
      <c r="K335" s="32">
        <v>32.92</v>
      </c>
      <c r="P335" s="2">
        <f t="shared" si="18"/>
        <v>100</v>
      </c>
    </row>
    <row r="336" spans="1:16" s="3" customFormat="1" ht="22.5" customHeight="1" x14ac:dyDescent="0.25">
      <c r="A336" s="135"/>
      <c r="B336" s="100">
        <v>43463</v>
      </c>
      <c r="C336" s="104" t="s">
        <v>546</v>
      </c>
      <c r="D336" s="9" t="s">
        <v>389</v>
      </c>
      <c r="E336" s="107" t="s">
        <v>547</v>
      </c>
      <c r="F336" s="107" t="s">
        <v>132</v>
      </c>
      <c r="G336" s="92" t="s">
        <v>374</v>
      </c>
      <c r="H336" s="91" t="s">
        <v>16</v>
      </c>
      <c r="I336" s="32">
        <v>38.15</v>
      </c>
      <c r="J336" s="32">
        <v>23.28</v>
      </c>
      <c r="K336" s="32">
        <v>27.94</v>
      </c>
      <c r="P336" s="2"/>
    </row>
    <row r="337" spans="1:16" s="3" customFormat="1" ht="22.5" customHeight="1" x14ac:dyDescent="0.25">
      <c r="A337" s="112"/>
      <c r="B337" s="101"/>
      <c r="C337" s="106"/>
      <c r="D337" s="9" t="s">
        <v>390</v>
      </c>
      <c r="E337" s="108"/>
      <c r="F337" s="108"/>
      <c r="G337" s="93"/>
      <c r="H337" s="91"/>
      <c r="I337" s="32">
        <v>38.15</v>
      </c>
      <c r="J337" s="32">
        <v>23.75</v>
      </c>
      <c r="K337" s="32">
        <v>28.5</v>
      </c>
      <c r="P337" s="2">
        <f t="shared" si="18"/>
        <v>100</v>
      </c>
    </row>
    <row r="338" spans="1:16" s="3" customFormat="1" ht="22.5" customHeight="1" x14ac:dyDescent="0.25">
      <c r="A338" s="111" t="e">
        <f>A334+1</f>
        <v>#REF!</v>
      </c>
      <c r="B338" s="100">
        <v>43463</v>
      </c>
      <c r="C338" s="104" t="s">
        <v>548</v>
      </c>
      <c r="D338" s="9" t="s">
        <v>389</v>
      </c>
      <c r="E338" s="92" t="s">
        <v>549</v>
      </c>
      <c r="F338" s="92" t="s">
        <v>132</v>
      </c>
      <c r="G338" s="123" t="s">
        <v>550</v>
      </c>
      <c r="H338" s="91" t="s">
        <v>87</v>
      </c>
      <c r="I338" s="32">
        <v>39.619999999999997</v>
      </c>
      <c r="J338" s="32">
        <v>18.73</v>
      </c>
      <c r="K338" s="32">
        <v>22.48</v>
      </c>
      <c r="P338" s="2"/>
    </row>
    <row r="339" spans="1:16" s="3" customFormat="1" ht="22.5" customHeight="1" x14ac:dyDescent="0.25">
      <c r="A339" s="135"/>
      <c r="B339" s="125"/>
      <c r="C339" s="105"/>
      <c r="D339" s="9" t="s">
        <v>390</v>
      </c>
      <c r="E339" s="126"/>
      <c r="F339" s="126"/>
      <c r="G339" s="124"/>
      <c r="H339" s="91"/>
      <c r="I339" s="32">
        <v>39.619999999999997</v>
      </c>
      <c r="J339" s="32">
        <v>19.100000000000001</v>
      </c>
      <c r="K339" s="32">
        <v>22.92</v>
      </c>
      <c r="P339" s="2">
        <f t="shared" si="18"/>
        <v>100</v>
      </c>
    </row>
    <row r="340" spans="1:16" s="3" customFormat="1" ht="22.5" customHeight="1" x14ac:dyDescent="0.25">
      <c r="A340" s="135"/>
      <c r="B340" s="125"/>
      <c r="C340" s="105"/>
      <c r="D340" s="9" t="s">
        <v>389</v>
      </c>
      <c r="E340" s="126"/>
      <c r="F340" s="126"/>
      <c r="G340" s="92" t="s">
        <v>134</v>
      </c>
      <c r="H340" s="91" t="s">
        <v>87</v>
      </c>
      <c r="I340" s="32">
        <v>39.619999999999997</v>
      </c>
      <c r="J340" s="32">
        <v>24.75</v>
      </c>
      <c r="K340" s="32">
        <v>29.7</v>
      </c>
      <c r="P340" s="2"/>
    </row>
    <row r="341" spans="1:16" s="3" customFormat="1" ht="22.5" customHeight="1" x14ac:dyDescent="0.25">
      <c r="A341" s="135"/>
      <c r="B341" s="101"/>
      <c r="C341" s="106"/>
      <c r="D341" s="9" t="s">
        <v>390</v>
      </c>
      <c r="E341" s="93"/>
      <c r="F341" s="93"/>
      <c r="G341" s="93"/>
      <c r="H341" s="91"/>
      <c r="I341" s="32">
        <v>39.619999999999997</v>
      </c>
      <c r="J341" s="32">
        <v>25.25</v>
      </c>
      <c r="K341" s="32">
        <v>30.3</v>
      </c>
      <c r="P341" s="2"/>
    </row>
    <row r="342" spans="1:16" s="3" customFormat="1" ht="22.5" customHeight="1" x14ac:dyDescent="0.25">
      <c r="A342" s="135"/>
      <c r="B342" s="100">
        <v>43463</v>
      </c>
      <c r="C342" s="104" t="s">
        <v>552</v>
      </c>
      <c r="D342" s="9" t="s">
        <v>389</v>
      </c>
      <c r="E342" s="92" t="s">
        <v>553</v>
      </c>
      <c r="F342" s="92" t="s">
        <v>132</v>
      </c>
      <c r="G342" s="91" t="s">
        <v>143</v>
      </c>
      <c r="H342" s="91" t="s">
        <v>87</v>
      </c>
      <c r="I342" s="32">
        <v>57.15</v>
      </c>
      <c r="J342" s="32">
        <v>24.95</v>
      </c>
      <c r="K342" s="32">
        <v>29.94</v>
      </c>
      <c r="P342" s="2"/>
    </row>
    <row r="343" spans="1:16" s="3" customFormat="1" ht="22.5" customHeight="1" x14ac:dyDescent="0.25">
      <c r="A343" s="135"/>
      <c r="B343" s="101"/>
      <c r="C343" s="106"/>
      <c r="D343" s="9" t="s">
        <v>390</v>
      </c>
      <c r="E343" s="93"/>
      <c r="F343" s="93"/>
      <c r="G343" s="91"/>
      <c r="H343" s="91"/>
      <c r="I343" s="32">
        <v>57.15</v>
      </c>
      <c r="J343" s="32">
        <v>25.45</v>
      </c>
      <c r="K343" s="32">
        <v>30.54</v>
      </c>
      <c r="P343" s="2">
        <f t="shared" si="18"/>
        <v>100</v>
      </c>
    </row>
    <row r="344" spans="1:16" s="3" customFormat="1" ht="22.5" customHeight="1" x14ac:dyDescent="0.25">
      <c r="A344" s="135"/>
      <c r="B344" s="100">
        <v>43463</v>
      </c>
      <c r="C344" s="104" t="s">
        <v>554</v>
      </c>
      <c r="D344" s="9" t="s">
        <v>389</v>
      </c>
      <c r="E344" s="92" t="s">
        <v>555</v>
      </c>
      <c r="F344" s="92" t="s">
        <v>132</v>
      </c>
      <c r="G344" s="91" t="s">
        <v>545</v>
      </c>
      <c r="H344" s="91" t="s">
        <v>16</v>
      </c>
      <c r="I344" s="32">
        <v>31.63</v>
      </c>
      <c r="J344" s="32">
        <v>16.71</v>
      </c>
      <c r="K344" s="32">
        <v>20.05</v>
      </c>
      <c r="P344" s="2"/>
    </row>
    <row r="345" spans="1:16" s="3" customFormat="1" ht="22.5" customHeight="1" x14ac:dyDescent="0.25">
      <c r="A345" s="135"/>
      <c r="B345" s="101"/>
      <c r="C345" s="106"/>
      <c r="D345" s="9" t="s">
        <v>390</v>
      </c>
      <c r="E345" s="93"/>
      <c r="F345" s="93"/>
      <c r="G345" s="91"/>
      <c r="H345" s="91"/>
      <c r="I345" s="32">
        <v>31.63</v>
      </c>
      <c r="J345" s="32">
        <v>17.04</v>
      </c>
      <c r="K345" s="32">
        <v>20.45</v>
      </c>
      <c r="P345" s="2">
        <f t="shared" si="18"/>
        <v>100</v>
      </c>
    </row>
    <row r="346" spans="1:16" s="3" customFormat="1" ht="22.5" customHeight="1" x14ac:dyDescent="0.25">
      <c r="A346" s="135"/>
      <c r="B346" s="100">
        <v>43454</v>
      </c>
      <c r="C346" s="104" t="s">
        <v>556</v>
      </c>
      <c r="D346" s="16" t="s">
        <v>389</v>
      </c>
      <c r="E346" s="91" t="s">
        <v>144</v>
      </c>
      <c r="F346" s="127" t="s">
        <v>132</v>
      </c>
      <c r="G346" s="92" t="s">
        <v>145</v>
      </c>
      <c r="H346" s="92" t="s">
        <v>16</v>
      </c>
      <c r="I346" s="32">
        <v>49.78</v>
      </c>
      <c r="J346" s="32">
        <v>24.72</v>
      </c>
      <c r="K346" s="38">
        <v>29.66</v>
      </c>
      <c r="P346" s="2"/>
    </row>
    <row r="347" spans="1:16" s="3" customFormat="1" ht="22.5" customHeight="1" x14ac:dyDescent="0.25">
      <c r="A347" s="135"/>
      <c r="B347" s="101"/>
      <c r="C347" s="106"/>
      <c r="D347" s="9" t="s">
        <v>390</v>
      </c>
      <c r="E347" s="91"/>
      <c r="F347" s="128"/>
      <c r="G347" s="93"/>
      <c r="H347" s="93"/>
      <c r="I347" s="32">
        <v>51.13</v>
      </c>
      <c r="J347" s="32">
        <v>25.21</v>
      </c>
      <c r="K347" s="38">
        <v>30.25</v>
      </c>
      <c r="P347" s="2">
        <f t="shared" si="18"/>
        <v>102.71193250301327</v>
      </c>
    </row>
    <row r="348" spans="1:16" s="3" customFormat="1" ht="22.5" customHeight="1" x14ac:dyDescent="0.25">
      <c r="A348" s="135"/>
      <c r="B348" s="100">
        <v>43454</v>
      </c>
      <c r="C348" s="104" t="s">
        <v>560</v>
      </c>
      <c r="D348" s="16" t="s">
        <v>389</v>
      </c>
      <c r="E348" s="91" t="s">
        <v>561</v>
      </c>
      <c r="F348" s="92" t="s">
        <v>132</v>
      </c>
      <c r="G348" s="92" t="s">
        <v>146</v>
      </c>
      <c r="H348" s="92" t="s">
        <v>16</v>
      </c>
      <c r="I348" s="32">
        <v>44.22</v>
      </c>
      <c r="J348" s="32">
        <v>23.39</v>
      </c>
      <c r="K348" s="32">
        <v>28.07</v>
      </c>
      <c r="P348" s="2"/>
    </row>
    <row r="349" spans="1:16" s="3" customFormat="1" ht="22.5" customHeight="1" x14ac:dyDescent="0.25">
      <c r="A349" s="112"/>
      <c r="B349" s="101"/>
      <c r="C349" s="106"/>
      <c r="D349" s="9" t="s">
        <v>390</v>
      </c>
      <c r="E349" s="91"/>
      <c r="F349" s="93"/>
      <c r="G349" s="93"/>
      <c r="H349" s="93"/>
      <c r="I349" s="32">
        <v>44.89</v>
      </c>
      <c r="J349" s="32">
        <v>23.86</v>
      </c>
      <c r="K349" s="32">
        <v>28.63</v>
      </c>
      <c r="P349" s="2">
        <f t="shared" si="18"/>
        <v>101.51515151515152</v>
      </c>
    </row>
    <row r="350" spans="1:16" s="3" customFormat="1" ht="22.5" customHeight="1" x14ac:dyDescent="0.25">
      <c r="A350" s="111" t="e">
        <f>A338+1</f>
        <v>#REF!</v>
      </c>
      <c r="B350" s="94">
        <v>43454</v>
      </c>
      <c r="C350" s="84" t="s">
        <v>562</v>
      </c>
      <c r="D350" s="16" t="s">
        <v>389</v>
      </c>
      <c r="E350" s="98" t="s">
        <v>563</v>
      </c>
      <c r="F350" s="86" t="s">
        <v>132</v>
      </c>
      <c r="G350" s="86" t="s">
        <v>147</v>
      </c>
      <c r="H350" s="86" t="s">
        <v>16</v>
      </c>
      <c r="I350" s="10">
        <v>23.24</v>
      </c>
      <c r="J350" s="10">
        <v>19.36</v>
      </c>
      <c r="K350" s="10">
        <v>23.23</v>
      </c>
      <c r="P350" s="2"/>
    </row>
    <row r="351" spans="1:16" s="3" customFormat="1" ht="22.5" customHeight="1" x14ac:dyDescent="0.25">
      <c r="A351" s="135"/>
      <c r="B351" s="95"/>
      <c r="C351" s="85"/>
      <c r="D351" s="9" t="s">
        <v>390</v>
      </c>
      <c r="E351" s="98"/>
      <c r="F351" s="87"/>
      <c r="G351" s="87"/>
      <c r="H351" s="87"/>
      <c r="I351" s="10">
        <v>23.82</v>
      </c>
      <c r="J351" s="10">
        <v>19.75</v>
      </c>
      <c r="K351" s="10">
        <v>23.7</v>
      </c>
      <c r="P351" s="2">
        <f t="shared" si="18"/>
        <v>102.49569707401034</v>
      </c>
    </row>
    <row r="352" spans="1:16" s="3" customFormat="1" ht="22.5" customHeight="1" x14ac:dyDescent="0.25">
      <c r="A352" s="135"/>
      <c r="B352" s="100">
        <v>43463</v>
      </c>
      <c r="C352" s="104" t="s">
        <v>558</v>
      </c>
      <c r="D352" s="16" t="s">
        <v>389</v>
      </c>
      <c r="E352" s="91" t="s">
        <v>559</v>
      </c>
      <c r="F352" s="92" t="s">
        <v>132</v>
      </c>
      <c r="G352" s="92" t="s">
        <v>148</v>
      </c>
      <c r="H352" s="92" t="s">
        <v>16</v>
      </c>
      <c r="I352" s="32">
        <v>19.14</v>
      </c>
      <c r="J352" s="32">
        <v>18.010000000000002</v>
      </c>
      <c r="K352" s="32">
        <v>21.61</v>
      </c>
      <c r="P352" s="2"/>
    </row>
    <row r="353" spans="1:16" s="3" customFormat="1" ht="22.5" customHeight="1" x14ac:dyDescent="0.25">
      <c r="A353" s="112"/>
      <c r="B353" s="101"/>
      <c r="C353" s="106"/>
      <c r="D353" s="9" t="s">
        <v>390</v>
      </c>
      <c r="E353" s="91"/>
      <c r="F353" s="93"/>
      <c r="G353" s="93"/>
      <c r="H353" s="93"/>
      <c r="I353" s="32">
        <v>19.14</v>
      </c>
      <c r="J353" s="32">
        <v>18.37</v>
      </c>
      <c r="K353" s="32">
        <v>22.04</v>
      </c>
      <c r="P353" s="2">
        <f t="shared" si="18"/>
        <v>100</v>
      </c>
    </row>
    <row r="354" spans="1:16" s="3" customFormat="1" ht="22.5" customHeight="1" x14ac:dyDescent="0.25">
      <c r="A354" s="111" t="e">
        <f>A350+1</f>
        <v>#REF!</v>
      </c>
      <c r="B354" s="129" t="s">
        <v>405</v>
      </c>
      <c r="C354" s="96" t="s">
        <v>557</v>
      </c>
      <c r="D354" s="16" t="s">
        <v>389</v>
      </c>
      <c r="E354" s="136" t="s">
        <v>258</v>
      </c>
      <c r="F354" s="132" t="s">
        <v>132</v>
      </c>
      <c r="G354" s="96" t="s">
        <v>137</v>
      </c>
      <c r="H354" s="96" t="s">
        <v>16</v>
      </c>
      <c r="I354" s="29">
        <v>41.59</v>
      </c>
      <c r="J354" s="29">
        <v>27.29</v>
      </c>
      <c r="K354" s="30">
        <v>32.75</v>
      </c>
      <c r="P354" s="2"/>
    </row>
    <row r="355" spans="1:16" s="3" customFormat="1" ht="22.5" customHeight="1" x14ac:dyDescent="0.25">
      <c r="A355" s="112"/>
      <c r="B355" s="130"/>
      <c r="C355" s="113"/>
      <c r="D355" s="9" t="s">
        <v>390</v>
      </c>
      <c r="E355" s="136"/>
      <c r="F355" s="133"/>
      <c r="G355" s="113"/>
      <c r="H355" s="97"/>
      <c r="I355" s="29">
        <v>42.6</v>
      </c>
      <c r="J355" s="29">
        <v>27.84</v>
      </c>
      <c r="K355" s="30">
        <v>33.409999999999997</v>
      </c>
      <c r="P355" s="2">
        <f t="shared" si="18"/>
        <v>102.42846838182255</v>
      </c>
    </row>
    <row r="356" spans="1:16" s="3" customFormat="1" ht="22.5" customHeight="1" x14ac:dyDescent="0.25">
      <c r="A356" s="111" t="e">
        <f>A354+1</f>
        <v>#REF!</v>
      </c>
      <c r="B356" s="130"/>
      <c r="C356" s="113"/>
      <c r="D356" s="16" t="s">
        <v>389</v>
      </c>
      <c r="E356" s="136"/>
      <c r="F356" s="133"/>
      <c r="G356" s="113"/>
      <c r="H356" s="96" t="s">
        <v>15</v>
      </c>
      <c r="I356" s="29">
        <v>6.99</v>
      </c>
      <c r="J356" s="10" t="s">
        <v>270</v>
      </c>
      <c r="K356" s="10" t="s">
        <v>270</v>
      </c>
      <c r="P356" s="2"/>
    </row>
    <row r="357" spans="1:16" s="3" customFormat="1" ht="22.5" customHeight="1" x14ac:dyDescent="0.25">
      <c r="A357" s="112"/>
      <c r="B357" s="131"/>
      <c r="C357" s="97"/>
      <c r="D357" s="9" t="s">
        <v>390</v>
      </c>
      <c r="E357" s="136"/>
      <c r="F357" s="134"/>
      <c r="G357" s="97"/>
      <c r="H357" s="97"/>
      <c r="I357" s="29">
        <v>7.16</v>
      </c>
      <c r="J357" s="10" t="s">
        <v>270</v>
      </c>
      <c r="K357" s="10" t="s">
        <v>270</v>
      </c>
      <c r="P357" s="2">
        <f t="shared" si="18"/>
        <v>102.43204577968525</v>
      </c>
    </row>
    <row r="358" spans="1:16" ht="20.45" customHeight="1" x14ac:dyDescent="0.25">
      <c r="A358" s="120" t="s">
        <v>327</v>
      </c>
      <c r="B358" s="121"/>
      <c r="C358" s="121"/>
      <c r="D358" s="121"/>
      <c r="E358" s="121"/>
      <c r="F358" s="121"/>
      <c r="G358" s="121"/>
      <c r="H358" s="121"/>
      <c r="I358" s="121"/>
      <c r="J358" s="121"/>
      <c r="K358" s="122"/>
    </row>
    <row r="359" spans="1:16" ht="22.5" customHeight="1" x14ac:dyDescent="0.25">
      <c r="A359" s="111" t="e">
        <f>#REF!+1</f>
        <v>#REF!</v>
      </c>
      <c r="B359" s="94">
        <v>43398</v>
      </c>
      <c r="C359" s="84" t="s">
        <v>457</v>
      </c>
      <c r="D359" s="16" t="s">
        <v>389</v>
      </c>
      <c r="E359" s="98" t="s">
        <v>149</v>
      </c>
      <c r="F359" s="86" t="s">
        <v>150</v>
      </c>
      <c r="G359" s="86" t="s">
        <v>151</v>
      </c>
      <c r="H359" s="86" t="s">
        <v>15</v>
      </c>
      <c r="I359" s="10">
        <v>10.78</v>
      </c>
      <c r="J359" s="12" t="s">
        <v>270</v>
      </c>
      <c r="K359" s="12" t="s">
        <v>270</v>
      </c>
    </row>
    <row r="360" spans="1:16" ht="22.5" customHeight="1" x14ac:dyDescent="0.25">
      <c r="A360" s="112"/>
      <c r="B360" s="95"/>
      <c r="C360" s="85"/>
      <c r="D360" s="9" t="s">
        <v>390</v>
      </c>
      <c r="E360" s="98"/>
      <c r="F360" s="87"/>
      <c r="G360" s="87"/>
      <c r="H360" s="87"/>
      <c r="I360" s="10">
        <v>11.03</v>
      </c>
      <c r="J360" s="12" t="s">
        <v>270</v>
      </c>
      <c r="K360" s="12" t="s">
        <v>270</v>
      </c>
      <c r="P360" s="13">
        <f t="shared" si="18"/>
        <v>102.3191094619666</v>
      </c>
    </row>
    <row r="361" spans="1:16" ht="22.5" customHeight="1" x14ac:dyDescent="0.25">
      <c r="A361" s="22"/>
      <c r="B361" s="94">
        <v>43454</v>
      </c>
      <c r="C361" s="84" t="s">
        <v>458</v>
      </c>
      <c r="D361" s="9" t="s">
        <v>389</v>
      </c>
      <c r="E361" s="86" t="s">
        <v>351</v>
      </c>
      <c r="F361" s="86" t="s">
        <v>150</v>
      </c>
      <c r="G361" s="86" t="s">
        <v>152</v>
      </c>
      <c r="H361" s="86" t="s">
        <v>16</v>
      </c>
      <c r="I361" s="10">
        <v>40.96</v>
      </c>
      <c r="J361" s="12">
        <v>20.49</v>
      </c>
      <c r="K361" s="12">
        <v>24.59</v>
      </c>
    </row>
    <row r="362" spans="1:16" s="3" customFormat="1" ht="22.5" customHeight="1" x14ac:dyDescent="0.25">
      <c r="A362" s="22"/>
      <c r="B362" s="110"/>
      <c r="C362" s="109"/>
      <c r="D362" s="9" t="s">
        <v>390</v>
      </c>
      <c r="E362" s="99"/>
      <c r="F362" s="99"/>
      <c r="G362" s="87"/>
      <c r="H362" s="87"/>
      <c r="I362" s="10">
        <v>41.68</v>
      </c>
      <c r="J362" s="10">
        <v>20.9</v>
      </c>
      <c r="K362" s="12">
        <v>25.08</v>
      </c>
      <c r="P362" s="2"/>
    </row>
    <row r="363" spans="1:16" s="3" customFormat="1" ht="22.5" customHeight="1" x14ac:dyDescent="0.25">
      <c r="A363" s="55"/>
      <c r="B363" s="110"/>
      <c r="C363" s="109"/>
      <c r="D363" s="9" t="s">
        <v>389</v>
      </c>
      <c r="E363" s="99"/>
      <c r="F363" s="99"/>
      <c r="G363" s="86" t="s">
        <v>153</v>
      </c>
      <c r="H363" s="94" t="s">
        <v>16</v>
      </c>
      <c r="I363" s="10">
        <v>40.96</v>
      </c>
      <c r="J363" s="10">
        <v>30.31</v>
      </c>
      <c r="K363" s="12">
        <v>36.369999999999997</v>
      </c>
      <c r="P363" s="2" t="e">
        <f>I363/#REF!*100</f>
        <v>#REF!</v>
      </c>
    </row>
    <row r="364" spans="1:16" s="3" customFormat="1" ht="22.5" customHeight="1" x14ac:dyDescent="0.25">
      <c r="A364" s="55"/>
      <c r="B364" s="110"/>
      <c r="C364" s="109"/>
      <c r="D364" s="9" t="s">
        <v>390</v>
      </c>
      <c r="E364" s="99"/>
      <c r="F364" s="99"/>
      <c r="G364" s="87"/>
      <c r="H364" s="95"/>
      <c r="I364" s="10">
        <v>41.68</v>
      </c>
      <c r="J364" s="10">
        <v>30.92</v>
      </c>
      <c r="K364" s="12">
        <v>37.1</v>
      </c>
      <c r="P364" s="2" t="e">
        <f>I364/#REF!*100</f>
        <v>#REF!</v>
      </c>
    </row>
    <row r="365" spans="1:16" s="3" customFormat="1" ht="22.5" customHeight="1" x14ac:dyDescent="0.25">
      <c r="A365" s="22"/>
      <c r="B365" s="110"/>
      <c r="C365" s="109"/>
      <c r="D365" s="9" t="s">
        <v>389</v>
      </c>
      <c r="E365" s="99"/>
      <c r="F365" s="99"/>
      <c r="G365" s="86" t="s">
        <v>151</v>
      </c>
      <c r="H365" s="86" t="s">
        <v>16</v>
      </c>
      <c r="I365" s="10">
        <v>40.96</v>
      </c>
      <c r="J365" s="10">
        <v>28.93</v>
      </c>
      <c r="K365" s="12">
        <v>34.72</v>
      </c>
      <c r="P365" s="2" t="e">
        <f>I365/#REF!*100</f>
        <v>#REF!</v>
      </c>
    </row>
    <row r="366" spans="1:16" s="3" customFormat="1" ht="22.5" customHeight="1" x14ac:dyDescent="0.25">
      <c r="A366" s="22"/>
      <c r="B366" s="110"/>
      <c r="C366" s="109"/>
      <c r="D366" s="9" t="s">
        <v>390</v>
      </c>
      <c r="E366" s="99"/>
      <c r="F366" s="99"/>
      <c r="G366" s="87"/>
      <c r="H366" s="87"/>
      <c r="I366" s="10">
        <v>41.68</v>
      </c>
      <c r="J366" s="10">
        <v>29.51</v>
      </c>
      <c r="K366" s="12">
        <v>35.409999999999997</v>
      </c>
      <c r="P366" s="2"/>
    </row>
    <row r="367" spans="1:16" s="3" customFormat="1" ht="22.5" customHeight="1" x14ac:dyDescent="0.25">
      <c r="A367" s="22"/>
      <c r="B367" s="110"/>
      <c r="C367" s="109"/>
      <c r="D367" s="9" t="s">
        <v>389</v>
      </c>
      <c r="E367" s="99"/>
      <c r="F367" s="99"/>
      <c r="G367" s="86" t="s">
        <v>154</v>
      </c>
      <c r="H367" s="86" t="s">
        <v>16</v>
      </c>
      <c r="I367" s="10">
        <v>40.96</v>
      </c>
      <c r="J367" s="10">
        <v>33.82</v>
      </c>
      <c r="K367" s="12">
        <v>40.58</v>
      </c>
      <c r="P367" s="2" t="e">
        <f>I367/#REF!*100</f>
        <v>#REF!</v>
      </c>
    </row>
    <row r="368" spans="1:16" s="3" customFormat="1" ht="22.5" customHeight="1" x14ac:dyDescent="0.25">
      <c r="A368" s="22"/>
      <c r="B368" s="110"/>
      <c r="C368" s="109"/>
      <c r="D368" s="9" t="s">
        <v>390</v>
      </c>
      <c r="E368" s="99"/>
      <c r="F368" s="99"/>
      <c r="G368" s="87"/>
      <c r="H368" s="87"/>
      <c r="I368" s="10">
        <v>41.68</v>
      </c>
      <c r="J368" s="10">
        <v>34.5</v>
      </c>
      <c r="K368" s="12">
        <v>41.4</v>
      </c>
      <c r="P368" s="2"/>
    </row>
    <row r="369" spans="1:16" s="3" customFormat="1" ht="22.5" customHeight="1" x14ac:dyDescent="0.25">
      <c r="A369" s="135"/>
      <c r="B369" s="110"/>
      <c r="C369" s="109"/>
      <c r="D369" s="35" t="s">
        <v>389</v>
      </c>
      <c r="E369" s="99"/>
      <c r="F369" s="99"/>
      <c r="G369" s="86" t="s">
        <v>209</v>
      </c>
      <c r="H369" s="86" t="s">
        <v>16</v>
      </c>
      <c r="I369" s="24">
        <v>40.96</v>
      </c>
      <c r="J369" s="24">
        <v>29.43</v>
      </c>
      <c r="K369" s="25">
        <v>35.32</v>
      </c>
      <c r="P369" s="2" t="e">
        <f>I369/#REF!*100</f>
        <v>#REF!</v>
      </c>
    </row>
    <row r="370" spans="1:16" s="3" customFormat="1" ht="22.5" customHeight="1" x14ac:dyDescent="0.25">
      <c r="A370" s="135"/>
      <c r="B370" s="110"/>
      <c r="C370" s="109"/>
      <c r="D370" s="9" t="s">
        <v>390</v>
      </c>
      <c r="E370" s="99"/>
      <c r="F370" s="99"/>
      <c r="G370" s="87"/>
      <c r="H370" s="87"/>
      <c r="I370" s="10">
        <v>41.68</v>
      </c>
      <c r="J370" s="10">
        <v>30.02</v>
      </c>
      <c r="K370" s="12">
        <v>36.020000000000003</v>
      </c>
      <c r="P370" s="2"/>
    </row>
    <row r="371" spans="1:16" s="3" customFormat="1" ht="31.5" customHeight="1" x14ac:dyDescent="0.25">
      <c r="A371" s="112"/>
      <c r="B371" s="110"/>
      <c r="C371" s="109"/>
      <c r="D371" s="9" t="s">
        <v>389</v>
      </c>
      <c r="E371" s="99"/>
      <c r="F371" s="99"/>
      <c r="G371" s="86" t="s">
        <v>219</v>
      </c>
      <c r="H371" s="86" t="s">
        <v>16</v>
      </c>
      <c r="I371" s="10">
        <v>40.96</v>
      </c>
      <c r="J371" s="10">
        <v>29.43</v>
      </c>
      <c r="K371" s="12">
        <v>35.32</v>
      </c>
      <c r="P371" s="2" t="e">
        <f>I371/#REF!*100</f>
        <v>#REF!</v>
      </c>
    </row>
    <row r="372" spans="1:16" s="3" customFormat="1" ht="22.5" customHeight="1" x14ac:dyDescent="0.25">
      <c r="A372" s="28"/>
      <c r="B372" s="110"/>
      <c r="C372" s="109"/>
      <c r="D372" s="9" t="s">
        <v>390</v>
      </c>
      <c r="E372" s="99"/>
      <c r="F372" s="99"/>
      <c r="G372" s="87"/>
      <c r="H372" s="87"/>
      <c r="I372" s="10">
        <v>41.68</v>
      </c>
      <c r="J372" s="10">
        <v>30.02</v>
      </c>
      <c r="K372" s="12">
        <v>36.020000000000003</v>
      </c>
      <c r="P372" s="2"/>
    </row>
    <row r="373" spans="1:16" s="3" customFormat="1" ht="22.5" customHeight="1" x14ac:dyDescent="0.25">
      <c r="A373" s="111"/>
      <c r="B373" s="110"/>
      <c r="C373" s="109"/>
      <c r="D373" s="9" t="s">
        <v>389</v>
      </c>
      <c r="E373" s="99"/>
      <c r="F373" s="99"/>
      <c r="G373" s="86" t="s">
        <v>386</v>
      </c>
      <c r="H373" s="86" t="s">
        <v>16</v>
      </c>
      <c r="I373" s="10">
        <v>40.96</v>
      </c>
      <c r="J373" s="10">
        <v>40.96</v>
      </c>
      <c r="K373" s="12">
        <v>49.15</v>
      </c>
      <c r="P373" s="2"/>
    </row>
    <row r="374" spans="1:16" s="3" customFormat="1" ht="22.5" customHeight="1" x14ac:dyDescent="0.25">
      <c r="A374" s="135"/>
      <c r="B374" s="95"/>
      <c r="C374" s="85"/>
      <c r="D374" s="9" t="s">
        <v>390</v>
      </c>
      <c r="E374" s="87"/>
      <c r="F374" s="87"/>
      <c r="G374" s="87"/>
      <c r="H374" s="87"/>
      <c r="I374" s="10">
        <v>41.68</v>
      </c>
      <c r="J374" s="10">
        <v>41.68</v>
      </c>
      <c r="K374" s="12">
        <v>50.02</v>
      </c>
      <c r="P374" s="2"/>
    </row>
    <row r="375" spans="1:16" s="3" customFormat="1" ht="20.25" customHeight="1" x14ac:dyDescent="0.25">
      <c r="A375" s="120" t="s">
        <v>304</v>
      </c>
      <c r="B375" s="121"/>
      <c r="C375" s="121"/>
      <c r="D375" s="121"/>
      <c r="E375" s="121"/>
      <c r="F375" s="121"/>
      <c r="G375" s="121"/>
      <c r="H375" s="121"/>
      <c r="I375" s="121"/>
      <c r="J375" s="121"/>
      <c r="K375" s="122"/>
      <c r="P375" s="2"/>
    </row>
    <row r="376" spans="1:16" s="3" customFormat="1" ht="24" customHeight="1" x14ac:dyDescent="0.25">
      <c r="A376" s="111"/>
      <c r="B376" s="94">
        <v>43448</v>
      </c>
      <c r="C376" s="84" t="s">
        <v>511</v>
      </c>
      <c r="D376" s="16" t="s">
        <v>389</v>
      </c>
      <c r="E376" s="86" t="s">
        <v>155</v>
      </c>
      <c r="F376" s="86" t="s">
        <v>156</v>
      </c>
      <c r="G376" s="86" t="s">
        <v>157</v>
      </c>
      <c r="H376" s="86" t="s">
        <v>16</v>
      </c>
      <c r="I376" s="10">
        <v>53.42</v>
      </c>
      <c r="J376" s="10" t="s">
        <v>270</v>
      </c>
      <c r="K376" s="12" t="s">
        <v>270</v>
      </c>
      <c r="P376" s="2"/>
    </row>
    <row r="377" spans="1:16" s="3" customFormat="1" ht="21.75" customHeight="1" x14ac:dyDescent="0.25">
      <c r="A377" s="112"/>
      <c r="B377" s="95"/>
      <c r="C377" s="85"/>
      <c r="D377" s="9" t="s">
        <v>390</v>
      </c>
      <c r="E377" s="87"/>
      <c r="F377" s="87"/>
      <c r="G377" s="87"/>
      <c r="H377" s="87"/>
      <c r="I377" s="10">
        <v>55.88</v>
      </c>
      <c r="J377" s="10" t="s">
        <v>270</v>
      </c>
      <c r="K377" s="12" t="s">
        <v>270</v>
      </c>
      <c r="P377" s="2">
        <f t="shared" si="18"/>
        <v>104.60501684762262</v>
      </c>
    </row>
    <row r="378" spans="1:16" x14ac:dyDescent="0.25">
      <c r="A378" s="111"/>
      <c r="B378" s="94" t="s">
        <v>449</v>
      </c>
      <c r="C378" s="84" t="s">
        <v>605</v>
      </c>
      <c r="D378" s="16" t="s">
        <v>389</v>
      </c>
      <c r="E378" s="86" t="s">
        <v>359</v>
      </c>
      <c r="F378" s="86" t="s">
        <v>156</v>
      </c>
      <c r="G378" s="86" t="s">
        <v>157</v>
      </c>
      <c r="H378" s="86" t="s">
        <v>16</v>
      </c>
      <c r="I378" s="10">
        <v>35.75</v>
      </c>
      <c r="J378" s="10">
        <v>35.75</v>
      </c>
      <c r="K378" s="12">
        <v>42.9</v>
      </c>
    </row>
    <row r="379" spans="1:16" s="3" customFormat="1" ht="22.5" customHeight="1" x14ac:dyDescent="0.25">
      <c r="A379" s="112"/>
      <c r="B379" s="95"/>
      <c r="C379" s="85"/>
      <c r="D379" s="9" t="s">
        <v>390</v>
      </c>
      <c r="E379" s="87"/>
      <c r="F379" s="87"/>
      <c r="G379" s="87"/>
      <c r="H379" s="87"/>
      <c r="I379" s="10">
        <v>36.72</v>
      </c>
      <c r="J379" s="10">
        <v>36.72</v>
      </c>
      <c r="K379" s="12">
        <v>44.06</v>
      </c>
      <c r="P379" s="2">
        <f t="shared" si="18"/>
        <v>102.71328671328671</v>
      </c>
    </row>
    <row r="380" spans="1:16" s="3" customFormat="1" ht="22.5" customHeight="1" x14ac:dyDescent="0.25">
      <c r="A380" s="111"/>
      <c r="B380" s="94">
        <v>43448</v>
      </c>
      <c r="C380" s="84" t="s">
        <v>513</v>
      </c>
      <c r="D380" s="16" t="s">
        <v>389</v>
      </c>
      <c r="E380" s="86" t="s">
        <v>158</v>
      </c>
      <c r="F380" s="86" t="s">
        <v>156</v>
      </c>
      <c r="G380" s="86" t="s">
        <v>157</v>
      </c>
      <c r="H380" s="86" t="s">
        <v>16</v>
      </c>
      <c r="I380" s="10">
        <v>21.39</v>
      </c>
      <c r="J380" s="10" t="s">
        <v>270</v>
      </c>
      <c r="K380" s="12" t="s">
        <v>270</v>
      </c>
      <c r="P380" s="2"/>
    </row>
    <row r="381" spans="1:16" s="3" customFormat="1" ht="22.5" customHeight="1" x14ac:dyDescent="0.25">
      <c r="A381" s="112"/>
      <c r="B381" s="95"/>
      <c r="C381" s="85"/>
      <c r="D381" s="9" t="s">
        <v>390</v>
      </c>
      <c r="E381" s="87"/>
      <c r="F381" s="87"/>
      <c r="G381" s="87"/>
      <c r="H381" s="87"/>
      <c r="I381" s="10">
        <v>23.21</v>
      </c>
      <c r="J381" s="10" t="s">
        <v>270</v>
      </c>
      <c r="K381" s="12" t="s">
        <v>270</v>
      </c>
      <c r="P381" s="2">
        <f t="shared" si="18"/>
        <v>108.50864890135577</v>
      </c>
    </row>
    <row r="382" spans="1:16" s="3" customFormat="1" ht="18" customHeight="1" x14ac:dyDescent="0.25">
      <c r="A382" s="120" t="s">
        <v>266</v>
      </c>
      <c r="B382" s="121"/>
      <c r="C382" s="121"/>
      <c r="D382" s="121"/>
      <c r="E382" s="121"/>
      <c r="F382" s="121"/>
      <c r="G382" s="121"/>
      <c r="H382" s="121"/>
      <c r="I382" s="121"/>
      <c r="J382" s="121"/>
      <c r="K382" s="122"/>
      <c r="P382" s="2"/>
    </row>
    <row r="383" spans="1:16" ht="13.9" customHeight="1" x14ac:dyDescent="0.25">
      <c r="A383" s="111"/>
      <c r="B383" s="94">
        <v>43454</v>
      </c>
      <c r="C383" s="84" t="s">
        <v>580</v>
      </c>
      <c r="D383" s="16" t="s">
        <v>389</v>
      </c>
      <c r="E383" s="86" t="s">
        <v>351</v>
      </c>
      <c r="F383" s="86" t="s">
        <v>159</v>
      </c>
      <c r="G383" s="86" t="s">
        <v>161</v>
      </c>
      <c r="H383" s="86" t="s">
        <v>16</v>
      </c>
      <c r="I383" s="10">
        <v>30.33</v>
      </c>
      <c r="J383" s="10">
        <v>30.33</v>
      </c>
      <c r="K383" s="12">
        <v>36.4</v>
      </c>
    </row>
    <row r="384" spans="1:16" s="3" customFormat="1" x14ac:dyDescent="0.25">
      <c r="A384" s="112"/>
      <c r="B384" s="110"/>
      <c r="C384" s="109"/>
      <c r="D384" s="9" t="s">
        <v>390</v>
      </c>
      <c r="E384" s="99"/>
      <c r="F384" s="99"/>
      <c r="G384" s="87"/>
      <c r="H384" s="99"/>
      <c r="I384" s="10">
        <v>31.42</v>
      </c>
      <c r="J384" s="10">
        <v>30.94</v>
      </c>
      <c r="K384" s="12">
        <v>37.130000000000003</v>
      </c>
      <c r="P384" s="2">
        <f t="shared" ref="P384:P430" si="19">I384/I383*100</f>
        <v>103.59380151665019</v>
      </c>
    </row>
    <row r="385" spans="1:16" s="3" customFormat="1" ht="30" customHeight="1" x14ac:dyDescent="0.25">
      <c r="A385" s="111"/>
      <c r="B385" s="110"/>
      <c r="C385" s="109"/>
      <c r="D385" s="16" t="s">
        <v>389</v>
      </c>
      <c r="E385" s="99"/>
      <c r="F385" s="99"/>
      <c r="G385" s="84" t="s">
        <v>162</v>
      </c>
      <c r="H385" s="99"/>
      <c r="I385" s="10">
        <v>30.33</v>
      </c>
      <c r="J385" s="10">
        <v>30.33</v>
      </c>
      <c r="K385" s="12">
        <v>36.4</v>
      </c>
      <c r="P385" s="2"/>
    </row>
    <row r="386" spans="1:16" s="3" customFormat="1" ht="24" customHeight="1" x14ac:dyDescent="0.25">
      <c r="A386" s="112"/>
      <c r="B386" s="110"/>
      <c r="C386" s="109"/>
      <c r="D386" s="9" t="s">
        <v>390</v>
      </c>
      <c r="E386" s="99"/>
      <c r="F386" s="99"/>
      <c r="G386" s="85"/>
      <c r="H386" s="99"/>
      <c r="I386" s="10">
        <v>31.42</v>
      </c>
      <c r="J386" s="10">
        <v>30.94</v>
      </c>
      <c r="K386" s="12">
        <v>37.130000000000003</v>
      </c>
      <c r="P386" s="2">
        <f t="shared" si="19"/>
        <v>103.59380151665019</v>
      </c>
    </row>
    <row r="387" spans="1:16" s="3" customFormat="1" ht="24" customHeight="1" x14ac:dyDescent="0.25">
      <c r="A387" s="22"/>
      <c r="B387" s="110"/>
      <c r="C387" s="109"/>
      <c r="D387" s="16" t="s">
        <v>389</v>
      </c>
      <c r="E387" s="99"/>
      <c r="F387" s="99"/>
      <c r="G387" s="84" t="s">
        <v>163</v>
      </c>
      <c r="H387" s="99"/>
      <c r="I387" s="10">
        <v>30.33</v>
      </c>
      <c r="J387" s="10">
        <v>30.33</v>
      </c>
      <c r="K387" s="12">
        <v>36.4</v>
      </c>
      <c r="P387" s="2"/>
    </row>
    <row r="388" spans="1:16" s="3" customFormat="1" ht="24" customHeight="1" x14ac:dyDescent="0.25">
      <c r="A388" s="22"/>
      <c r="B388" s="110"/>
      <c r="C388" s="109"/>
      <c r="D388" s="9" t="s">
        <v>390</v>
      </c>
      <c r="E388" s="99"/>
      <c r="F388" s="99"/>
      <c r="G388" s="85"/>
      <c r="H388" s="99"/>
      <c r="I388" s="10">
        <v>31.42</v>
      </c>
      <c r="J388" s="10">
        <v>30.94</v>
      </c>
      <c r="K388" s="12">
        <v>37.130000000000003</v>
      </c>
      <c r="P388" s="2">
        <f t="shared" si="19"/>
        <v>103.59380151665019</v>
      </c>
    </row>
    <row r="389" spans="1:16" s="3" customFormat="1" ht="24" customHeight="1" x14ac:dyDescent="0.25">
      <c r="A389" s="22"/>
      <c r="B389" s="110"/>
      <c r="C389" s="109"/>
      <c r="D389" s="16" t="s">
        <v>389</v>
      </c>
      <c r="E389" s="99"/>
      <c r="F389" s="99"/>
      <c r="G389" s="84" t="s">
        <v>164</v>
      </c>
      <c r="H389" s="99"/>
      <c r="I389" s="10">
        <v>30.33</v>
      </c>
      <c r="J389" s="10">
        <v>30.33</v>
      </c>
      <c r="K389" s="12">
        <v>36.4</v>
      </c>
      <c r="P389" s="2"/>
    </row>
    <row r="390" spans="1:16" s="3" customFormat="1" ht="24" customHeight="1" x14ac:dyDescent="0.25">
      <c r="A390" s="22"/>
      <c r="B390" s="110"/>
      <c r="C390" s="109"/>
      <c r="D390" s="9" t="s">
        <v>390</v>
      </c>
      <c r="E390" s="99"/>
      <c r="F390" s="99"/>
      <c r="G390" s="85"/>
      <c r="H390" s="99"/>
      <c r="I390" s="10">
        <v>31.42</v>
      </c>
      <c r="J390" s="10">
        <v>30.94</v>
      </c>
      <c r="K390" s="12">
        <v>37.130000000000003</v>
      </c>
      <c r="P390" s="2">
        <f t="shared" si="19"/>
        <v>103.59380151665019</v>
      </c>
    </row>
    <row r="391" spans="1:16" s="3" customFormat="1" ht="24" customHeight="1" x14ac:dyDescent="0.25">
      <c r="A391" s="22"/>
      <c r="B391" s="110"/>
      <c r="C391" s="109"/>
      <c r="D391" s="16" t="s">
        <v>389</v>
      </c>
      <c r="E391" s="99"/>
      <c r="F391" s="99"/>
      <c r="G391" s="84" t="s">
        <v>167</v>
      </c>
      <c r="H391" s="99"/>
      <c r="I391" s="10">
        <v>30.33</v>
      </c>
      <c r="J391" s="10">
        <v>16.91</v>
      </c>
      <c r="K391" s="12">
        <v>20.29</v>
      </c>
      <c r="P391" s="2"/>
    </row>
    <row r="392" spans="1:16" s="3" customFormat="1" ht="24" customHeight="1" x14ac:dyDescent="0.25">
      <c r="A392" s="22"/>
      <c r="B392" s="110"/>
      <c r="C392" s="109"/>
      <c r="D392" s="9" t="s">
        <v>390</v>
      </c>
      <c r="E392" s="99"/>
      <c r="F392" s="99"/>
      <c r="G392" s="85"/>
      <c r="H392" s="99"/>
      <c r="I392" s="10">
        <v>31.42</v>
      </c>
      <c r="J392" s="10">
        <v>17.25</v>
      </c>
      <c r="K392" s="12">
        <v>20.7</v>
      </c>
      <c r="P392" s="2">
        <f t="shared" si="19"/>
        <v>103.59380151665019</v>
      </c>
    </row>
    <row r="393" spans="1:16" s="3" customFormat="1" ht="24" customHeight="1" x14ac:dyDescent="0.25">
      <c r="A393" s="22"/>
      <c r="B393" s="110"/>
      <c r="C393" s="109"/>
      <c r="D393" s="16" t="s">
        <v>389</v>
      </c>
      <c r="E393" s="99"/>
      <c r="F393" s="99"/>
      <c r="G393" s="84" t="s">
        <v>160</v>
      </c>
      <c r="H393" s="99"/>
      <c r="I393" s="10">
        <v>30.33</v>
      </c>
      <c r="J393" s="10">
        <v>21.8</v>
      </c>
      <c r="K393" s="12">
        <v>26.16</v>
      </c>
      <c r="P393" s="2"/>
    </row>
    <row r="394" spans="1:16" s="3" customFormat="1" ht="24" customHeight="1" x14ac:dyDescent="0.25">
      <c r="A394" s="22"/>
      <c r="B394" s="110"/>
      <c r="C394" s="109"/>
      <c r="D394" s="9" t="s">
        <v>390</v>
      </c>
      <c r="E394" s="99"/>
      <c r="F394" s="99"/>
      <c r="G394" s="85"/>
      <c r="H394" s="99"/>
      <c r="I394" s="10">
        <v>31.42</v>
      </c>
      <c r="J394" s="10">
        <v>22.24</v>
      </c>
      <c r="K394" s="12">
        <v>26.69</v>
      </c>
      <c r="P394" s="2">
        <f t="shared" si="19"/>
        <v>103.59380151665019</v>
      </c>
    </row>
    <row r="395" spans="1:16" s="3" customFormat="1" ht="24" customHeight="1" x14ac:dyDescent="0.25">
      <c r="A395" s="22"/>
      <c r="B395" s="110"/>
      <c r="C395" s="109"/>
      <c r="D395" s="16" t="s">
        <v>389</v>
      </c>
      <c r="E395" s="99"/>
      <c r="F395" s="99"/>
      <c r="G395" s="84" t="s">
        <v>376</v>
      </c>
      <c r="H395" s="99"/>
      <c r="I395" s="10">
        <v>30.33</v>
      </c>
      <c r="J395" s="10">
        <v>19.75</v>
      </c>
      <c r="K395" s="12">
        <v>23.7</v>
      </c>
      <c r="P395" s="2"/>
    </row>
    <row r="396" spans="1:16" s="3" customFormat="1" ht="24" customHeight="1" x14ac:dyDescent="0.25">
      <c r="A396" s="22"/>
      <c r="B396" s="110"/>
      <c r="C396" s="109"/>
      <c r="D396" s="9" t="s">
        <v>390</v>
      </c>
      <c r="E396" s="99"/>
      <c r="F396" s="99"/>
      <c r="G396" s="85"/>
      <c r="H396" s="99"/>
      <c r="I396" s="10">
        <v>31.42</v>
      </c>
      <c r="J396" s="10">
        <v>20.149999999999999</v>
      </c>
      <c r="K396" s="12">
        <v>24.18</v>
      </c>
      <c r="P396" s="2">
        <f t="shared" si="19"/>
        <v>103.59380151665019</v>
      </c>
    </row>
    <row r="397" spans="1:16" s="3" customFormat="1" ht="24" customHeight="1" x14ac:dyDescent="0.25">
      <c r="A397" s="22"/>
      <c r="B397" s="110"/>
      <c r="C397" s="109"/>
      <c r="D397" s="16" t="s">
        <v>389</v>
      </c>
      <c r="E397" s="99"/>
      <c r="F397" s="99"/>
      <c r="G397" s="84" t="s">
        <v>165</v>
      </c>
      <c r="H397" s="99"/>
      <c r="I397" s="10">
        <v>30.33</v>
      </c>
      <c r="J397" s="10">
        <v>28.53</v>
      </c>
      <c r="K397" s="12">
        <v>34.24</v>
      </c>
      <c r="P397" s="2"/>
    </row>
    <row r="398" spans="1:16" s="3" customFormat="1" ht="24" customHeight="1" x14ac:dyDescent="0.25">
      <c r="A398" s="22"/>
      <c r="B398" s="110"/>
      <c r="C398" s="109"/>
      <c r="D398" s="9" t="s">
        <v>390</v>
      </c>
      <c r="E398" s="99"/>
      <c r="F398" s="99"/>
      <c r="G398" s="85"/>
      <c r="H398" s="99"/>
      <c r="I398" s="10">
        <v>31.42</v>
      </c>
      <c r="J398" s="10">
        <v>29.1</v>
      </c>
      <c r="K398" s="12">
        <v>34.92</v>
      </c>
      <c r="P398" s="2">
        <f t="shared" si="19"/>
        <v>103.59380151665019</v>
      </c>
    </row>
    <row r="399" spans="1:16" s="3" customFormat="1" ht="24" customHeight="1" x14ac:dyDescent="0.25">
      <c r="A399" s="22"/>
      <c r="B399" s="110"/>
      <c r="C399" s="109"/>
      <c r="D399" s="16" t="s">
        <v>389</v>
      </c>
      <c r="E399" s="99"/>
      <c r="F399" s="99"/>
      <c r="G399" s="84" t="s">
        <v>377</v>
      </c>
      <c r="H399" s="99"/>
      <c r="I399" s="10">
        <v>30.33</v>
      </c>
      <c r="J399" s="10">
        <v>30.33</v>
      </c>
      <c r="K399" s="12">
        <v>36.4</v>
      </c>
      <c r="P399" s="2"/>
    </row>
    <row r="400" spans="1:16" s="3" customFormat="1" ht="24" customHeight="1" x14ac:dyDescent="0.25">
      <c r="A400" s="22"/>
      <c r="B400" s="110"/>
      <c r="C400" s="109"/>
      <c r="D400" s="9" t="s">
        <v>390</v>
      </c>
      <c r="E400" s="99"/>
      <c r="F400" s="99"/>
      <c r="G400" s="85"/>
      <c r="H400" s="99"/>
      <c r="I400" s="10">
        <v>31.42</v>
      </c>
      <c r="J400" s="10">
        <v>30.94</v>
      </c>
      <c r="K400" s="12">
        <v>37.130000000000003</v>
      </c>
      <c r="P400" s="2">
        <f t="shared" si="19"/>
        <v>103.59380151665019</v>
      </c>
    </row>
    <row r="401" spans="1:16" s="3" customFormat="1" ht="24" customHeight="1" x14ac:dyDescent="0.25">
      <c r="A401" s="22"/>
      <c r="B401" s="110"/>
      <c r="C401" s="109"/>
      <c r="D401" s="16" t="s">
        <v>389</v>
      </c>
      <c r="E401" s="99"/>
      <c r="F401" s="99"/>
      <c r="G401" s="84" t="s">
        <v>166</v>
      </c>
      <c r="H401" s="99"/>
      <c r="I401" s="10">
        <v>30.33</v>
      </c>
      <c r="J401" s="10">
        <v>30.33</v>
      </c>
      <c r="K401" s="12">
        <v>36.4</v>
      </c>
      <c r="P401" s="2"/>
    </row>
    <row r="402" spans="1:16" s="3" customFormat="1" ht="24" customHeight="1" x14ac:dyDescent="0.25">
      <c r="A402" s="22"/>
      <c r="B402" s="95"/>
      <c r="C402" s="85"/>
      <c r="D402" s="9" t="s">
        <v>390</v>
      </c>
      <c r="E402" s="87"/>
      <c r="F402" s="87"/>
      <c r="G402" s="85"/>
      <c r="H402" s="87"/>
      <c r="I402" s="10">
        <v>31.42</v>
      </c>
      <c r="J402" s="10">
        <v>30.94</v>
      </c>
      <c r="K402" s="12">
        <v>37.130000000000003</v>
      </c>
      <c r="P402" s="2">
        <f t="shared" si="19"/>
        <v>103.59380151665019</v>
      </c>
    </row>
    <row r="403" spans="1:16" s="3" customFormat="1" x14ac:dyDescent="0.25">
      <c r="A403" s="120" t="s">
        <v>267</v>
      </c>
      <c r="B403" s="121"/>
      <c r="C403" s="121"/>
      <c r="D403" s="121"/>
      <c r="E403" s="121"/>
      <c r="F403" s="121"/>
      <c r="G403" s="121"/>
      <c r="H403" s="121"/>
      <c r="I403" s="121"/>
      <c r="J403" s="121"/>
      <c r="K403" s="122"/>
      <c r="P403" s="2"/>
    </row>
    <row r="404" spans="1:16" s="3" customFormat="1" ht="27" customHeight="1" x14ac:dyDescent="0.25">
      <c r="A404" s="111" t="e">
        <f>#REF!+1</f>
        <v>#REF!</v>
      </c>
      <c r="B404" s="94" t="s">
        <v>643</v>
      </c>
      <c r="C404" s="84" t="s">
        <v>644</v>
      </c>
      <c r="D404" s="16" t="s">
        <v>389</v>
      </c>
      <c r="E404" s="86" t="s">
        <v>168</v>
      </c>
      <c r="F404" s="86" t="s">
        <v>169</v>
      </c>
      <c r="G404" s="86" t="s">
        <v>170</v>
      </c>
      <c r="H404" s="86" t="s">
        <v>16</v>
      </c>
      <c r="I404" s="10">
        <v>28.96</v>
      </c>
      <c r="J404" s="10">
        <v>28.96</v>
      </c>
      <c r="K404" s="12">
        <v>34.75</v>
      </c>
      <c r="P404" s="2"/>
    </row>
    <row r="405" spans="1:16" s="3" customFormat="1" ht="24" customHeight="1" x14ac:dyDescent="0.25">
      <c r="A405" s="112"/>
      <c r="B405" s="95"/>
      <c r="C405" s="85"/>
      <c r="D405" s="9" t="s">
        <v>390</v>
      </c>
      <c r="E405" s="87"/>
      <c r="F405" s="87"/>
      <c r="G405" s="87"/>
      <c r="H405" s="87"/>
      <c r="I405" s="10">
        <v>33.31</v>
      </c>
      <c r="J405" s="10">
        <v>29.54</v>
      </c>
      <c r="K405" s="12">
        <v>35.450000000000003</v>
      </c>
      <c r="P405" s="2">
        <f t="shared" si="19"/>
        <v>115.0207182320442</v>
      </c>
    </row>
    <row r="406" spans="1:16" x14ac:dyDescent="0.25">
      <c r="A406" s="111" t="e">
        <f>A404+1</f>
        <v>#REF!</v>
      </c>
      <c r="B406" s="94" t="s">
        <v>408</v>
      </c>
      <c r="C406" s="84" t="s">
        <v>519</v>
      </c>
      <c r="D406" s="16" t="s">
        <v>389</v>
      </c>
      <c r="E406" s="86" t="s">
        <v>360</v>
      </c>
      <c r="F406" s="86" t="s">
        <v>169</v>
      </c>
      <c r="G406" s="86" t="s">
        <v>171</v>
      </c>
      <c r="H406" s="86" t="s">
        <v>16</v>
      </c>
      <c r="I406" s="10">
        <v>34.130000000000003</v>
      </c>
      <c r="J406" s="10">
        <v>32.6</v>
      </c>
      <c r="K406" s="12" t="s">
        <v>270</v>
      </c>
    </row>
    <row r="407" spans="1:16" s="3" customFormat="1" ht="22.5" customHeight="1" x14ac:dyDescent="0.25">
      <c r="A407" s="112"/>
      <c r="B407" s="95"/>
      <c r="C407" s="85"/>
      <c r="D407" s="9" t="s">
        <v>390</v>
      </c>
      <c r="E407" s="87"/>
      <c r="F407" s="87"/>
      <c r="G407" s="87"/>
      <c r="H407" s="87"/>
      <c r="I407" s="10">
        <v>34.130000000000003</v>
      </c>
      <c r="J407" s="10">
        <v>33.25</v>
      </c>
      <c r="K407" s="12" t="s">
        <v>270</v>
      </c>
      <c r="P407" s="2">
        <f t="shared" si="19"/>
        <v>100</v>
      </c>
    </row>
    <row r="408" spans="1:16" s="3" customFormat="1" ht="22.5" customHeight="1" x14ac:dyDescent="0.25">
      <c r="A408" s="111" t="e">
        <f>A406+1</f>
        <v>#REF!</v>
      </c>
      <c r="B408" s="94" t="s">
        <v>405</v>
      </c>
      <c r="C408" s="84" t="s">
        <v>522</v>
      </c>
      <c r="D408" s="16" t="s">
        <v>389</v>
      </c>
      <c r="E408" s="86" t="s">
        <v>173</v>
      </c>
      <c r="F408" s="86" t="s">
        <v>169</v>
      </c>
      <c r="G408" s="86" t="s">
        <v>174</v>
      </c>
      <c r="H408" s="86" t="s">
        <v>16</v>
      </c>
      <c r="I408" s="10">
        <v>18.87</v>
      </c>
      <c r="J408" s="10">
        <f>I408</f>
        <v>18.87</v>
      </c>
      <c r="K408" s="12">
        <v>22.64</v>
      </c>
      <c r="P408" s="2"/>
    </row>
    <row r="409" spans="1:16" s="3" customFormat="1" ht="22.5" customHeight="1" x14ac:dyDescent="0.25">
      <c r="A409" s="112"/>
      <c r="B409" s="95"/>
      <c r="C409" s="85"/>
      <c r="D409" s="9" t="s">
        <v>390</v>
      </c>
      <c r="E409" s="87"/>
      <c r="F409" s="87"/>
      <c r="G409" s="87"/>
      <c r="H409" s="87"/>
      <c r="I409" s="10">
        <v>19.21</v>
      </c>
      <c r="J409" s="10">
        <f>I409</f>
        <v>19.21</v>
      </c>
      <c r="K409" s="12">
        <v>23.05</v>
      </c>
      <c r="P409" s="2">
        <f t="shared" si="19"/>
        <v>101.8018018018018</v>
      </c>
    </row>
    <row r="410" spans="1:16" s="3" customFormat="1" ht="32.25" customHeight="1" x14ac:dyDescent="0.25">
      <c r="A410" s="111" t="e">
        <f t="shared" ref="A410" si="20">A408+1</f>
        <v>#REF!</v>
      </c>
      <c r="B410" s="94" t="s">
        <v>516</v>
      </c>
      <c r="C410" s="84" t="s">
        <v>517</v>
      </c>
      <c r="D410" s="16" t="s">
        <v>389</v>
      </c>
      <c r="E410" s="86" t="s">
        <v>515</v>
      </c>
      <c r="F410" s="86" t="s">
        <v>169</v>
      </c>
      <c r="G410" s="86" t="s">
        <v>175</v>
      </c>
      <c r="H410" s="86" t="s">
        <v>16</v>
      </c>
      <c r="I410" s="10">
        <v>14.79</v>
      </c>
      <c r="J410" s="10">
        <v>14.79</v>
      </c>
      <c r="K410" s="12">
        <v>17.75</v>
      </c>
      <c r="P410" s="2"/>
    </row>
    <row r="411" spans="1:16" s="3" customFormat="1" ht="27" customHeight="1" x14ac:dyDescent="0.25">
      <c r="A411" s="112"/>
      <c r="B411" s="95"/>
      <c r="C411" s="85"/>
      <c r="D411" s="9" t="s">
        <v>390</v>
      </c>
      <c r="E411" s="87"/>
      <c r="F411" s="87"/>
      <c r="G411" s="87"/>
      <c r="H411" s="87"/>
      <c r="I411" s="10">
        <v>15.14</v>
      </c>
      <c r="J411" s="10">
        <v>15.09</v>
      </c>
      <c r="K411" s="12">
        <v>18.11</v>
      </c>
      <c r="P411" s="2">
        <f t="shared" si="19"/>
        <v>102.36646382691008</v>
      </c>
    </row>
    <row r="412" spans="1:16" s="3" customFormat="1" ht="50.25" customHeight="1" x14ac:dyDescent="0.25">
      <c r="A412" s="111" t="e">
        <f>#REF!+1</f>
        <v>#REF!</v>
      </c>
      <c r="B412" s="94" t="s">
        <v>520</v>
      </c>
      <c r="C412" s="84" t="s">
        <v>521</v>
      </c>
      <c r="D412" s="16" t="s">
        <v>389</v>
      </c>
      <c r="E412" s="86" t="s">
        <v>176</v>
      </c>
      <c r="F412" s="86" t="s">
        <v>169</v>
      </c>
      <c r="G412" s="86" t="s">
        <v>177</v>
      </c>
      <c r="H412" s="86" t="s">
        <v>16</v>
      </c>
      <c r="I412" s="10">
        <v>6.05</v>
      </c>
      <c r="J412" s="10">
        <v>6.05</v>
      </c>
      <c r="K412" s="10">
        <v>7.26</v>
      </c>
      <c r="P412" s="2"/>
    </row>
    <row r="413" spans="1:16" s="3" customFormat="1" ht="33.75" customHeight="1" x14ac:dyDescent="0.25">
      <c r="A413" s="112"/>
      <c r="B413" s="95"/>
      <c r="C413" s="85"/>
      <c r="D413" s="9" t="s">
        <v>390</v>
      </c>
      <c r="E413" s="87"/>
      <c r="F413" s="87"/>
      <c r="G413" s="87"/>
      <c r="H413" s="87"/>
      <c r="I413" s="10">
        <v>6.05</v>
      </c>
      <c r="J413" s="10">
        <v>6.05</v>
      </c>
      <c r="K413" s="10">
        <v>7.26</v>
      </c>
      <c r="P413" s="2">
        <f t="shared" si="19"/>
        <v>100</v>
      </c>
    </row>
    <row r="414" spans="1:16" s="3" customFormat="1" ht="22.5" customHeight="1" x14ac:dyDescent="0.25">
      <c r="A414" s="111" t="e">
        <f t="shared" ref="A414" si="21">A412+1</f>
        <v>#REF!</v>
      </c>
      <c r="B414" s="94" t="s">
        <v>408</v>
      </c>
      <c r="C414" s="84" t="s">
        <v>523</v>
      </c>
      <c r="D414" s="16" t="s">
        <v>389</v>
      </c>
      <c r="E414" s="86" t="s">
        <v>178</v>
      </c>
      <c r="F414" s="86" t="s">
        <v>169</v>
      </c>
      <c r="G414" s="86" t="s">
        <v>179</v>
      </c>
      <c r="H414" s="86" t="s">
        <v>16</v>
      </c>
      <c r="I414" s="10">
        <v>46.75</v>
      </c>
      <c r="J414" s="10">
        <v>44.94</v>
      </c>
      <c r="K414" s="12">
        <v>53.93</v>
      </c>
      <c r="P414" s="2"/>
    </row>
    <row r="415" spans="1:16" s="3" customFormat="1" ht="22.5" customHeight="1" x14ac:dyDescent="0.25">
      <c r="A415" s="112"/>
      <c r="B415" s="95"/>
      <c r="C415" s="85"/>
      <c r="D415" s="9" t="s">
        <v>390</v>
      </c>
      <c r="E415" s="87"/>
      <c r="F415" s="87"/>
      <c r="G415" s="87"/>
      <c r="H415" s="87"/>
      <c r="I415" s="10">
        <v>51.48</v>
      </c>
      <c r="J415" s="10">
        <v>45.83</v>
      </c>
      <c r="K415" s="12">
        <v>55</v>
      </c>
      <c r="P415" s="2">
        <f t="shared" si="19"/>
        <v>110.11764705882352</v>
      </c>
    </row>
    <row r="416" spans="1:16" s="3" customFormat="1" ht="49.5" customHeight="1" x14ac:dyDescent="0.25">
      <c r="A416" s="111" t="e">
        <f t="shared" ref="A416" si="22">A414+1</f>
        <v>#REF!</v>
      </c>
      <c r="B416" s="94" t="s">
        <v>398</v>
      </c>
      <c r="C416" s="84" t="s">
        <v>604</v>
      </c>
      <c r="D416" s="16" t="s">
        <v>389</v>
      </c>
      <c r="E416" s="86" t="s">
        <v>180</v>
      </c>
      <c r="F416" s="86" t="s">
        <v>169</v>
      </c>
      <c r="G416" s="86" t="s">
        <v>305</v>
      </c>
      <c r="H416" s="86" t="s">
        <v>16</v>
      </c>
      <c r="I416" s="10">
        <v>33.17</v>
      </c>
      <c r="J416" s="10">
        <v>29.33</v>
      </c>
      <c r="K416" s="12">
        <v>35.200000000000003</v>
      </c>
      <c r="P416" s="2"/>
    </row>
    <row r="417" spans="1:16" s="3" customFormat="1" ht="48.75" customHeight="1" x14ac:dyDescent="0.25">
      <c r="A417" s="112"/>
      <c r="B417" s="95"/>
      <c r="C417" s="85"/>
      <c r="D417" s="9" t="s">
        <v>390</v>
      </c>
      <c r="E417" s="87"/>
      <c r="F417" s="87"/>
      <c r="G417" s="87"/>
      <c r="H417" s="87"/>
      <c r="I417" s="10">
        <v>35.49</v>
      </c>
      <c r="J417" s="10">
        <v>29.92</v>
      </c>
      <c r="K417" s="12">
        <v>35.9</v>
      </c>
      <c r="P417" s="2">
        <f t="shared" si="19"/>
        <v>106.9942719324691</v>
      </c>
    </row>
    <row r="418" spans="1:16" s="3" customFormat="1" ht="16.5" customHeight="1" x14ac:dyDescent="0.25">
      <c r="A418" s="120" t="s">
        <v>268</v>
      </c>
      <c r="B418" s="121"/>
      <c r="C418" s="121"/>
      <c r="D418" s="121"/>
      <c r="E418" s="121"/>
      <c r="F418" s="121"/>
      <c r="G418" s="121"/>
      <c r="H418" s="121"/>
      <c r="I418" s="121"/>
      <c r="J418" s="121"/>
      <c r="K418" s="122"/>
      <c r="P418" s="2"/>
    </row>
    <row r="419" spans="1:16" s="3" customFormat="1" ht="20.25" customHeight="1" x14ac:dyDescent="0.25">
      <c r="A419" s="111" t="e">
        <f>#REF!+1</f>
        <v>#REF!</v>
      </c>
      <c r="B419" s="94" t="s">
        <v>646</v>
      </c>
      <c r="C419" s="84" t="s">
        <v>647</v>
      </c>
      <c r="D419" s="16" t="s">
        <v>389</v>
      </c>
      <c r="E419" s="86" t="s">
        <v>302</v>
      </c>
      <c r="F419" s="86" t="s">
        <v>79</v>
      </c>
      <c r="G419" s="86" t="s">
        <v>79</v>
      </c>
      <c r="H419" s="86" t="s">
        <v>16</v>
      </c>
      <c r="I419" s="10">
        <v>15.18</v>
      </c>
      <c r="J419" s="10" t="s">
        <v>270</v>
      </c>
      <c r="K419" s="12" t="s">
        <v>270</v>
      </c>
      <c r="P419" s="2"/>
    </row>
    <row r="420" spans="1:16" s="3" customFormat="1" ht="16.5" customHeight="1" x14ac:dyDescent="0.25">
      <c r="A420" s="112"/>
      <c r="B420" s="95"/>
      <c r="C420" s="85"/>
      <c r="D420" s="9" t="s">
        <v>390</v>
      </c>
      <c r="E420" s="87"/>
      <c r="F420" s="87"/>
      <c r="G420" s="87"/>
      <c r="H420" s="87"/>
      <c r="I420" s="10">
        <v>16.66</v>
      </c>
      <c r="J420" s="10" t="s">
        <v>270</v>
      </c>
      <c r="K420" s="12" t="s">
        <v>270</v>
      </c>
      <c r="P420" s="2">
        <f t="shared" si="19"/>
        <v>109.74967061923584</v>
      </c>
    </row>
    <row r="421" spans="1:16" s="3" customFormat="1" ht="22.5" customHeight="1" x14ac:dyDescent="0.25">
      <c r="A421" s="111" t="e">
        <f>A419+1</f>
        <v>#REF!</v>
      </c>
      <c r="B421" s="94">
        <v>43427</v>
      </c>
      <c r="C421" s="84" t="s">
        <v>602</v>
      </c>
      <c r="D421" s="16" t="s">
        <v>389</v>
      </c>
      <c r="E421" s="86" t="s">
        <v>181</v>
      </c>
      <c r="F421" s="116" t="s">
        <v>343</v>
      </c>
      <c r="G421" s="117"/>
      <c r="H421" s="86" t="s">
        <v>15</v>
      </c>
      <c r="I421" s="10">
        <v>48.2</v>
      </c>
      <c r="J421" s="12" t="s">
        <v>273</v>
      </c>
      <c r="K421" s="12" t="s">
        <v>273</v>
      </c>
      <c r="M421" s="56"/>
      <c r="P421" s="139">
        <f t="shared" si="19"/>
        <v>289.31572629051618</v>
      </c>
    </row>
    <row r="422" spans="1:16" s="3" customFormat="1" ht="22.5" customHeight="1" x14ac:dyDescent="0.25">
      <c r="A422" s="135"/>
      <c r="B422" s="95"/>
      <c r="C422" s="85"/>
      <c r="D422" s="9" t="s">
        <v>390</v>
      </c>
      <c r="E422" s="99"/>
      <c r="F422" s="118"/>
      <c r="G422" s="119"/>
      <c r="H422" s="87"/>
      <c r="I422" s="10">
        <v>49.57</v>
      </c>
      <c r="J422" s="12" t="s">
        <v>273</v>
      </c>
      <c r="K422" s="12" t="s">
        <v>273</v>
      </c>
      <c r="M422" s="56"/>
      <c r="P422" s="139">
        <f t="shared" si="19"/>
        <v>102.84232365145228</v>
      </c>
    </row>
    <row r="423" spans="1:16" s="3" customFormat="1" ht="22.5" customHeight="1" x14ac:dyDescent="0.25">
      <c r="A423" s="135"/>
      <c r="B423" s="94" t="s">
        <v>408</v>
      </c>
      <c r="C423" s="84" t="s">
        <v>591</v>
      </c>
      <c r="D423" s="16" t="s">
        <v>389</v>
      </c>
      <c r="E423" s="99"/>
      <c r="F423" s="116" t="s">
        <v>440</v>
      </c>
      <c r="G423" s="117"/>
      <c r="H423" s="86" t="s">
        <v>16</v>
      </c>
      <c r="I423" s="10">
        <v>58.31</v>
      </c>
      <c r="J423" s="12">
        <v>58.31</v>
      </c>
      <c r="K423" s="12">
        <f>J423*1.2</f>
        <v>69.971999999999994</v>
      </c>
      <c r="M423" s="56"/>
      <c r="P423" s="2"/>
    </row>
    <row r="424" spans="1:16" s="3" customFormat="1" ht="22.5" customHeight="1" x14ac:dyDescent="0.25">
      <c r="A424" s="135"/>
      <c r="B424" s="95"/>
      <c r="C424" s="109"/>
      <c r="D424" s="9" t="s">
        <v>390</v>
      </c>
      <c r="E424" s="99"/>
      <c r="F424" s="118"/>
      <c r="G424" s="119"/>
      <c r="H424" s="87"/>
      <c r="I424" s="10">
        <v>59.66</v>
      </c>
      <c r="J424" s="12">
        <v>59.48</v>
      </c>
      <c r="K424" s="12">
        <f>J424*1.2</f>
        <v>71.375999999999991</v>
      </c>
      <c r="M424" s="56"/>
      <c r="P424" s="2">
        <f t="shared" si="19"/>
        <v>102.31521179900531</v>
      </c>
    </row>
    <row r="425" spans="1:16" s="3" customFormat="1" ht="22.5" customHeight="1" x14ac:dyDescent="0.25">
      <c r="A425" s="135"/>
      <c r="B425" s="94" t="s">
        <v>408</v>
      </c>
      <c r="C425" s="115" t="s">
        <v>602</v>
      </c>
      <c r="D425" s="16" t="s">
        <v>389</v>
      </c>
      <c r="E425" s="99"/>
      <c r="F425" s="116" t="s">
        <v>284</v>
      </c>
      <c r="G425" s="117"/>
      <c r="H425" s="86" t="s">
        <v>16</v>
      </c>
      <c r="I425" s="10">
        <v>26.48</v>
      </c>
      <c r="J425" s="12" t="s">
        <v>273</v>
      </c>
      <c r="K425" s="12" t="s">
        <v>273</v>
      </c>
      <c r="M425" s="56" t="s">
        <v>228</v>
      </c>
      <c r="P425" s="2"/>
    </row>
    <row r="426" spans="1:16" s="3" customFormat="1" ht="22.5" customHeight="1" x14ac:dyDescent="0.25">
      <c r="A426" s="135"/>
      <c r="B426" s="95"/>
      <c r="C426" s="115"/>
      <c r="D426" s="9" t="s">
        <v>390</v>
      </c>
      <c r="E426" s="99"/>
      <c r="F426" s="118"/>
      <c r="G426" s="119"/>
      <c r="H426" s="99"/>
      <c r="I426" s="10">
        <v>27.69</v>
      </c>
      <c r="J426" s="12" t="s">
        <v>273</v>
      </c>
      <c r="K426" s="12" t="s">
        <v>273</v>
      </c>
      <c r="M426" s="56" t="s">
        <v>228</v>
      </c>
      <c r="P426" s="2">
        <f t="shared" si="19"/>
        <v>104.56948640483384</v>
      </c>
    </row>
    <row r="427" spans="1:16" s="3" customFormat="1" ht="22.5" customHeight="1" x14ac:dyDescent="0.25">
      <c r="A427" s="135"/>
      <c r="B427" s="114">
        <v>43463</v>
      </c>
      <c r="C427" s="115" t="s">
        <v>603</v>
      </c>
      <c r="D427" s="16" t="s">
        <v>389</v>
      </c>
      <c r="E427" s="99"/>
      <c r="F427" s="116" t="s">
        <v>441</v>
      </c>
      <c r="G427" s="117"/>
      <c r="H427" s="98" t="s">
        <v>14</v>
      </c>
      <c r="I427" s="10">
        <v>56.19</v>
      </c>
      <c r="J427" s="12" t="s">
        <v>273</v>
      </c>
      <c r="K427" s="12" t="s">
        <v>273</v>
      </c>
      <c r="M427" s="56"/>
      <c r="P427" s="2"/>
    </row>
    <row r="428" spans="1:16" s="3" customFormat="1" ht="22.5" customHeight="1" x14ac:dyDescent="0.25">
      <c r="A428" s="135"/>
      <c r="B428" s="114"/>
      <c r="C428" s="115"/>
      <c r="D428" s="9" t="s">
        <v>390</v>
      </c>
      <c r="E428" s="99"/>
      <c r="F428" s="118"/>
      <c r="G428" s="119"/>
      <c r="H428" s="98"/>
      <c r="I428" s="10">
        <v>58.78</v>
      </c>
      <c r="J428" s="12" t="s">
        <v>273</v>
      </c>
      <c r="K428" s="12" t="s">
        <v>273</v>
      </c>
      <c r="M428" s="56"/>
      <c r="P428" s="2"/>
    </row>
    <row r="429" spans="1:16" s="3" customFormat="1" ht="22.5" customHeight="1" x14ac:dyDescent="0.25">
      <c r="A429" s="135"/>
      <c r="B429" s="114" t="s">
        <v>408</v>
      </c>
      <c r="C429" s="115" t="s">
        <v>592</v>
      </c>
      <c r="D429" s="16" t="s">
        <v>389</v>
      </c>
      <c r="E429" s="99"/>
      <c r="F429" s="116" t="s">
        <v>439</v>
      </c>
      <c r="G429" s="117"/>
      <c r="H429" s="86" t="s">
        <v>16</v>
      </c>
      <c r="I429" s="10">
        <v>40.94</v>
      </c>
      <c r="J429" s="10">
        <v>33.369999999999997</v>
      </c>
      <c r="K429" s="12">
        <f>J429*1.2</f>
        <v>40.043999999999997</v>
      </c>
      <c r="M429" s="56" t="s">
        <v>228</v>
      </c>
      <c r="P429" s="2"/>
    </row>
    <row r="430" spans="1:16" s="3" customFormat="1" ht="22.5" customHeight="1" x14ac:dyDescent="0.25">
      <c r="A430" s="112"/>
      <c r="B430" s="114"/>
      <c r="C430" s="115"/>
      <c r="D430" s="9" t="s">
        <v>390</v>
      </c>
      <c r="E430" s="87"/>
      <c r="F430" s="118"/>
      <c r="G430" s="119"/>
      <c r="H430" s="87"/>
      <c r="I430" s="10">
        <v>42.37</v>
      </c>
      <c r="J430" s="10">
        <v>34.04</v>
      </c>
      <c r="K430" s="12">
        <f>J430*1.2</f>
        <v>40.847999999999999</v>
      </c>
      <c r="M430" s="56"/>
      <c r="P430" s="2">
        <f t="shared" si="19"/>
        <v>103.49291646311676</v>
      </c>
    </row>
    <row r="431" spans="1:16" s="3" customFormat="1" x14ac:dyDescent="0.25">
      <c r="A431" s="41"/>
      <c r="B431" s="114" t="s">
        <v>398</v>
      </c>
      <c r="C431" s="115" t="s">
        <v>437</v>
      </c>
      <c r="D431" s="16" t="s">
        <v>389</v>
      </c>
      <c r="E431" s="98" t="s">
        <v>336</v>
      </c>
      <c r="F431" s="98" t="s">
        <v>21</v>
      </c>
      <c r="G431" s="98"/>
      <c r="H431" s="98" t="s">
        <v>16</v>
      </c>
      <c r="I431" s="10">
        <v>47.24</v>
      </c>
      <c r="J431" s="10">
        <v>18.25</v>
      </c>
      <c r="K431" s="10">
        <f>J431*1.2</f>
        <v>21.9</v>
      </c>
      <c r="L431" s="57"/>
      <c r="P431" s="2"/>
    </row>
    <row r="432" spans="1:16" s="3" customFormat="1" x14ac:dyDescent="0.25">
      <c r="A432" s="41"/>
      <c r="B432" s="114"/>
      <c r="C432" s="115"/>
      <c r="D432" s="9" t="s">
        <v>390</v>
      </c>
      <c r="E432" s="98"/>
      <c r="F432" s="98"/>
      <c r="G432" s="98"/>
      <c r="H432" s="98"/>
      <c r="I432" s="10">
        <v>49.05</v>
      </c>
      <c r="J432" s="10">
        <v>18.62</v>
      </c>
      <c r="K432" s="10">
        <f>J432*1.2</f>
        <v>22.344000000000001</v>
      </c>
      <c r="L432" s="57"/>
      <c r="P432" s="2"/>
    </row>
    <row r="433" spans="1:17" s="3" customFormat="1" x14ac:dyDescent="0.25">
      <c r="A433" s="41"/>
      <c r="B433" s="114"/>
      <c r="C433" s="115"/>
      <c r="D433" s="16" t="s">
        <v>389</v>
      </c>
      <c r="E433" s="98"/>
      <c r="F433" s="98" t="s">
        <v>29</v>
      </c>
      <c r="G433" s="98" t="s">
        <v>182</v>
      </c>
      <c r="H433" s="98" t="s">
        <v>16</v>
      </c>
      <c r="I433" s="10">
        <v>56.57</v>
      </c>
      <c r="J433" s="10">
        <v>56.55</v>
      </c>
      <c r="K433" s="10">
        <f t="shared" ref="K433:K454" si="23">J433*1.2</f>
        <v>67.86</v>
      </c>
      <c r="L433" s="57"/>
      <c r="P433" s="2"/>
    </row>
    <row r="434" spans="1:17" s="3" customFormat="1" x14ac:dyDescent="0.25">
      <c r="A434" s="41"/>
      <c r="B434" s="114"/>
      <c r="C434" s="115"/>
      <c r="D434" s="9" t="s">
        <v>390</v>
      </c>
      <c r="E434" s="98"/>
      <c r="F434" s="98"/>
      <c r="G434" s="98"/>
      <c r="H434" s="98"/>
      <c r="I434" s="10">
        <v>59.87</v>
      </c>
      <c r="J434" s="10">
        <v>57.68</v>
      </c>
      <c r="K434" s="10">
        <f t="shared" si="23"/>
        <v>69.215999999999994</v>
      </c>
      <c r="L434" s="57"/>
      <c r="P434" s="2"/>
    </row>
    <row r="435" spans="1:17" s="3" customFormat="1" ht="16.5" customHeight="1" x14ac:dyDescent="0.25">
      <c r="A435" s="41"/>
      <c r="B435" s="114"/>
      <c r="C435" s="115"/>
      <c r="D435" s="16" t="s">
        <v>389</v>
      </c>
      <c r="E435" s="98"/>
      <c r="F435" s="98" t="s">
        <v>29</v>
      </c>
      <c r="G435" s="98" t="s">
        <v>344</v>
      </c>
      <c r="H435" s="98" t="s">
        <v>16</v>
      </c>
      <c r="I435" s="10">
        <v>29.96</v>
      </c>
      <c r="J435" s="10">
        <v>27.06</v>
      </c>
      <c r="K435" s="10">
        <f t="shared" si="23"/>
        <v>32.471999999999994</v>
      </c>
      <c r="L435" s="57"/>
      <c r="P435" s="2"/>
    </row>
    <row r="436" spans="1:17" s="3" customFormat="1" x14ac:dyDescent="0.25">
      <c r="A436" s="41"/>
      <c r="B436" s="114"/>
      <c r="C436" s="115"/>
      <c r="D436" s="9" t="s">
        <v>390</v>
      </c>
      <c r="E436" s="98"/>
      <c r="F436" s="98"/>
      <c r="G436" s="98"/>
      <c r="H436" s="98"/>
      <c r="I436" s="10">
        <v>33.44</v>
      </c>
      <c r="J436" s="10">
        <v>27.6</v>
      </c>
      <c r="K436" s="10">
        <f t="shared" si="23"/>
        <v>33.119999999999997</v>
      </c>
      <c r="L436" s="57"/>
      <c r="P436" s="2"/>
    </row>
    <row r="437" spans="1:17" s="3" customFormat="1" x14ac:dyDescent="0.25">
      <c r="A437" s="41"/>
      <c r="B437" s="114"/>
      <c r="C437" s="115"/>
      <c r="D437" s="16" t="s">
        <v>389</v>
      </c>
      <c r="E437" s="98"/>
      <c r="F437" s="98" t="s">
        <v>59</v>
      </c>
      <c r="G437" s="98"/>
      <c r="H437" s="98" t="s">
        <v>16</v>
      </c>
      <c r="I437" s="10">
        <v>26.49</v>
      </c>
      <c r="J437" s="10">
        <v>25</v>
      </c>
      <c r="K437" s="10">
        <f t="shared" si="23"/>
        <v>30</v>
      </c>
      <c r="L437" s="57"/>
      <c r="P437" s="2"/>
    </row>
    <row r="438" spans="1:17" s="3" customFormat="1" x14ac:dyDescent="0.25">
      <c r="A438" s="41"/>
      <c r="B438" s="114"/>
      <c r="C438" s="115"/>
      <c r="D438" s="9" t="s">
        <v>390</v>
      </c>
      <c r="E438" s="98"/>
      <c r="F438" s="98"/>
      <c r="G438" s="98"/>
      <c r="H438" s="98"/>
      <c r="I438" s="10">
        <v>27.96</v>
      </c>
      <c r="J438" s="10">
        <v>25.5</v>
      </c>
      <c r="K438" s="10">
        <f t="shared" si="23"/>
        <v>30.599999999999998</v>
      </c>
      <c r="L438" s="57"/>
      <c r="P438" s="2"/>
    </row>
    <row r="439" spans="1:17" s="3" customFormat="1" x14ac:dyDescent="0.25">
      <c r="A439" s="41"/>
      <c r="B439" s="114"/>
      <c r="C439" s="115"/>
      <c r="D439" s="16" t="s">
        <v>389</v>
      </c>
      <c r="E439" s="98"/>
      <c r="F439" s="98" t="s">
        <v>72</v>
      </c>
      <c r="G439" s="98"/>
      <c r="H439" s="98" t="s">
        <v>16</v>
      </c>
      <c r="I439" s="10">
        <v>20.18</v>
      </c>
      <c r="J439" s="10">
        <v>20.04</v>
      </c>
      <c r="K439" s="10">
        <f t="shared" si="23"/>
        <v>24.047999999999998</v>
      </c>
      <c r="L439" s="57"/>
      <c r="P439" s="2"/>
    </row>
    <row r="440" spans="1:17" s="3" customFormat="1" x14ac:dyDescent="0.25">
      <c r="A440" s="41"/>
      <c r="B440" s="114"/>
      <c r="C440" s="115"/>
      <c r="D440" s="9" t="s">
        <v>390</v>
      </c>
      <c r="E440" s="98"/>
      <c r="F440" s="98"/>
      <c r="G440" s="98"/>
      <c r="H440" s="98"/>
      <c r="I440" s="10">
        <v>20.6</v>
      </c>
      <c r="J440" s="10">
        <v>20.440000000000001</v>
      </c>
      <c r="K440" s="10">
        <f t="shared" si="23"/>
        <v>24.528000000000002</v>
      </c>
      <c r="L440" s="57"/>
      <c r="P440" s="2"/>
    </row>
    <row r="441" spans="1:17" s="3" customFormat="1" x14ac:dyDescent="0.25">
      <c r="A441" s="41"/>
      <c r="B441" s="114"/>
      <c r="C441" s="115"/>
      <c r="D441" s="16" t="s">
        <v>389</v>
      </c>
      <c r="E441" s="98"/>
      <c r="F441" s="98" t="s">
        <v>82</v>
      </c>
      <c r="G441" s="98"/>
      <c r="H441" s="98" t="s">
        <v>16</v>
      </c>
      <c r="I441" s="10">
        <v>29.57</v>
      </c>
      <c r="J441" s="10">
        <v>29.3</v>
      </c>
      <c r="K441" s="10">
        <f t="shared" si="23"/>
        <v>35.159999999999997</v>
      </c>
      <c r="L441" s="57"/>
      <c r="P441" s="2"/>
    </row>
    <row r="442" spans="1:17" s="3" customFormat="1" x14ac:dyDescent="0.25">
      <c r="A442" s="41"/>
      <c r="B442" s="114"/>
      <c r="C442" s="115"/>
      <c r="D442" s="9" t="s">
        <v>390</v>
      </c>
      <c r="E442" s="98"/>
      <c r="F442" s="98"/>
      <c r="G442" s="98"/>
      <c r="H442" s="98"/>
      <c r="I442" s="10">
        <v>31.03</v>
      </c>
      <c r="J442" s="10">
        <v>29.89</v>
      </c>
      <c r="K442" s="10">
        <f t="shared" si="23"/>
        <v>35.868000000000002</v>
      </c>
      <c r="L442" s="57"/>
      <c r="P442" s="2"/>
    </row>
    <row r="443" spans="1:17" s="3" customFormat="1" x14ac:dyDescent="0.25">
      <c r="A443" s="41"/>
      <c r="B443" s="114"/>
      <c r="C443" s="115"/>
      <c r="D443" s="16" t="s">
        <v>389</v>
      </c>
      <c r="E443" s="98"/>
      <c r="F443" s="98" t="s">
        <v>102</v>
      </c>
      <c r="G443" s="98"/>
      <c r="H443" s="98" t="s">
        <v>16</v>
      </c>
      <c r="I443" s="10">
        <v>25.5</v>
      </c>
      <c r="J443" s="10">
        <v>15.33</v>
      </c>
      <c r="K443" s="10">
        <f t="shared" si="23"/>
        <v>18.396000000000001</v>
      </c>
      <c r="L443" s="57"/>
      <c r="P443" s="2"/>
    </row>
    <row r="444" spans="1:17" s="3" customFormat="1" x14ac:dyDescent="0.25">
      <c r="A444" s="41"/>
      <c r="B444" s="114"/>
      <c r="C444" s="115"/>
      <c r="D444" s="9" t="s">
        <v>390</v>
      </c>
      <c r="E444" s="98"/>
      <c r="F444" s="98"/>
      <c r="G444" s="98"/>
      <c r="H444" s="98"/>
      <c r="I444" s="10">
        <v>26.33</v>
      </c>
      <c r="J444" s="10">
        <v>15.64</v>
      </c>
      <c r="K444" s="10">
        <f t="shared" si="23"/>
        <v>18.768000000000001</v>
      </c>
      <c r="L444" s="57"/>
      <c r="P444" s="2"/>
    </row>
    <row r="445" spans="1:17" x14ac:dyDescent="0.25">
      <c r="B445" s="114"/>
      <c r="C445" s="115"/>
      <c r="D445" s="16" t="s">
        <v>389</v>
      </c>
      <c r="E445" s="98"/>
      <c r="F445" s="98" t="s">
        <v>118</v>
      </c>
      <c r="G445" s="98"/>
      <c r="H445" s="98" t="s">
        <v>16</v>
      </c>
      <c r="I445" s="10">
        <v>33.75</v>
      </c>
      <c r="J445" s="10">
        <v>33.5</v>
      </c>
      <c r="K445" s="10">
        <f t="shared" si="23"/>
        <v>40.199999999999996</v>
      </c>
      <c r="L445" s="58"/>
      <c r="M445" s="59"/>
      <c r="N445" s="58"/>
      <c r="O445" s="58"/>
      <c r="P445" s="60"/>
      <c r="Q445" s="58"/>
    </row>
    <row r="446" spans="1:17" x14ac:dyDescent="0.25">
      <c r="B446" s="114"/>
      <c r="C446" s="115"/>
      <c r="D446" s="9" t="s">
        <v>390</v>
      </c>
      <c r="E446" s="98"/>
      <c r="F446" s="98"/>
      <c r="G446" s="98"/>
      <c r="H446" s="98"/>
      <c r="I446" s="10">
        <v>35.67</v>
      </c>
      <c r="J446" s="10">
        <v>34.17</v>
      </c>
      <c r="K446" s="10">
        <f t="shared" si="23"/>
        <v>41.003999999999998</v>
      </c>
      <c r="L446" s="58"/>
      <c r="M446" s="59"/>
      <c r="N446" s="58"/>
      <c r="O446" s="58"/>
      <c r="P446" s="60"/>
      <c r="Q446" s="58"/>
    </row>
    <row r="447" spans="1:17" x14ac:dyDescent="0.25">
      <c r="B447" s="114"/>
      <c r="C447" s="115"/>
      <c r="D447" s="16" t="s">
        <v>389</v>
      </c>
      <c r="E447" s="98"/>
      <c r="F447" s="98" t="s">
        <v>132</v>
      </c>
      <c r="G447" s="98"/>
      <c r="H447" s="98" t="s">
        <v>16</v>
      </c>
      <c r="I447" s="10">
        <v>27.31</v>
      </c>
      <c r="J447" s="10">
        <v>23.96</v>
      </c>
      <c r="K447" s="10">
        <f t="shared" si="23"/>
        <v>28.751999999999999</v>
      </c>
      <c r="L447" s="58"/>
      <c r="M447" s="58"/>
      <c r="N447" s="58"/>
      <c r="O447" s="58"/>
      <c r="P447" s="60"/>
      <c r="Q447" s="58"/>
    </row>
    <row r="448" spans="1:17" x14ac:dyDescent="0.25">
      <c r="B448" s="114"/>
      <c r="C448" s="115"/>
      <c r="D448" s="9" t="s">
        <v>390</v>
      </c>
      <c r="E448" s="98"/>
      <c r="F448" s="98"/>
      <c r="G448" s="98"/>
      <c r="H448" s="98"/>
      <c r="I448" s="10">
        <v>29</v>
      </c>
      <c r="J448" s="10">
        <v>24.44</v>
      </c>
      <c r="K448" s="10">
        <f t="shared" si="23"/>
        <v>29.327999999999999</v>
      </c>
      <c r="L448" s="58"/>
      <c r="M448" s="58"/>
      <c r="N448" s="58"/>
      <c r="O448" s="58"/>
      <c r="P448" s="60"/>
      <c r="Q448" s="58"/>
    </row>
    <row r="449" spans="2:11" x14ac:dyDescent="0.25">
      <c r="B449" s="114"/>
      <c r="C449" s="115"/>
      <c r="D449" s="16" t="s">
        <v>389</v>
      </c>
      <c r="E449" s="98"/>
      <c r="F449" s="98" t="s">
        <v>169</v>
      </c>
      <c r="G449" s="98"/>
      <c r="H449" s="98" t="s">
        <v>16</v>
      </c>
      <c r="I449" s="10">
        <v>18.88</v>
      </c>
      <c r="J449" s="10">
        <v>18.88</v>
      </c>
      <c r="K449" s="10">
        <f t="shared" si="23"/>
        <v>22.655999999999999</v>
      </c>
    </row>
    <row r="450" spans="2:11" x14ac:dyDescent="0.25">
      <c r="B450" s="114"/>
      <c r="C450" s="115"/>
      <c r="D450" s="9" t="s">
        <v>390</v>
      </c>
      <c r="E450" s="98"/>
      <c r="F450" s="98"/>
      <c r="G450" s="98"/>
      <c r="H450" s="98"/>
      <c r="I450" s="10">
        <v>19.18</v>
      </c>
      <c r="J450" s="10">
        <v>19.18</v>
      </c>
      <c r="K450" s="10">
        <f t="shared" si="23"/>
        <v>23.015999999999998</v>
      </c>
    </row>
    <row r="451" spans="2:11" x14ac:dyDescent="0.25">
      <c r="B451" s="114"/>
      <c r="C451" s="115"/>
      <c r="D451" s="16" t="s">
        <v>389</v>
      </c>
      <c r="E451" s="98"/>
      <c r="F451" s="98" t="s">
        <v>129</v>
      </c>
      <c r="G451" s="98"/>
      <c r="H451" s="98" t="s">
        <v>16</v>
      </c>
      <c r="I451" s="10">
        <v>34.96</v>
      </c>
      <c r="J451" s="10">
        <v>22.01</v>
      </c>
      <c r="K451" s="10">
        <f t="shared" si="23"/>
        <v>26.412000000000003</v>
      </c>
    </row>
    <row r="452" spans="2:11" x14ac:dyDescent="0.25">
      <c r="B452" s="114"/>
      <c r="C452" s="115"/>
      <c r="D452" s="9" t="s">
        <v>390</v>
      </c>
      <c r="E452" s="98"/>
      <c r="F452" s="98"/>
      <c r="G452" s="98"/>
      <c r="H452" s="98"/>
      <c r="I452" s="10">
        <v>36.979999999999997</v>
      </c>
      <c r="J452" s="10">
        <v>22.45</v>
      </c>
      <c r="K452" s="10">
        <f t="shared" si="23"/>
        <v>26.939999999999998</v>
      </c>
    </row>
    <row r="453" spans="2:11" x14ac:dyDescent="0.25">
      <c r="B453" s="114" t="s">
        <v>398</v>
      </c>
      <c r="C453" s="115" t="s">
        <v>438</v>
      </c>
      <c r="D453" s="16" t="s">
        <v>389</v>
      </c>
      <c r="E453" s="98" t="s">
        <v>336</v>
      </c>
      <c r="F453" s="98" t="s">
        <v>29</v>
      </c>
      <c r="G453" s="98" t="s">
        <v>346</v>
      </c>
      <c r="H453" s="98" t="s">
        <v>16</v>
      </c>
      <c r="I453" s="10">
        <v>71.25</v>
      </c>
      <c r="J453" s="10">
        <v>27.06</v>
      </c>
      <c r="K453" s="10">
        <f t="shared" si="23"/>
        <v>32.471999999999994</v>
      </c>
    </row>
    <row r="454" spans="2:11" x14ac:dyDescent="0.25">
      <c r="B454" s="114"/>
      <c r="C454" s="115"/>
      <c r="D454" s="9" t="s">
        <v>390</v>
      </c>
      <c r="E454" s="98"/>
      <c r="F454" s="98"/>
      <c r="G454" s="98"/>
      <c r="H454" s="98"/>
      <c r="I454" s="10">
        <v>72.989999999999995</v>
      </c>
      <c r="J454" s="10">
        <v>27.06</v>
      </c>
      <c r="K454" s="10">
        <f t="shared" si="23"/>
        <v>32.471999999999994</v>
      </c>
    </row>
    <row r="455" spans="2:11" x14ac:dyDescent="0.25">
      <c r="I455" s="44"/>
      <c r="J455" s="44"/>
      <c r="K455" s="45"/>
    </row>
    <row r="456" spans="2:11" x14ac:dyDescent="0.25">
      <c r="I456" s="44"/>
      <c r="J456" s="44"/>
      <c r="K456" s="45"/>
    </row>
    <row r="457" spans="2:11" x14ac:dyDescent="0.25">
      <c r="I457" s="44"/>
      <c r="J457" s="44"/>
      <c r="K457" s="45"/>
    </row>
    <row r="458" spans="2:11" x14ac:dyDescent="0.25">
      <c r="I458" s="44"/>
      <c r="J458" s="44"/>
      <c r="K458" s="45"/>
    </row>
    <row r="459" spans="2:11" x14ac:dyDescent="0.25">
      <c r="I459" s="44"/>
      <c r="J459" s="44"/>
      <c r="K459" s="45"/>
    </row>
    <row r="460" spans="2:11" x14ac:dyDescent="0.25">
      <c r="I460" s="44"/>
      <c r="J460" s="44"/>
      <c r="K460" s="45"/>
    </row>
    <row r="461" spans="2:11" x14ac:dyDescent="0.25">
      <c r="I461" s="44"/>
      <c r="J461" s="44"/>
      <c r="K461" s="45"/>
    </row>
    <row r="462" spans="2:11" x14ac:dyDescent="0.25">
      <c r="I462" s="44"/>
      <c r="J462" s="44"/>
      <c r="K462" s="45"/>
    </row>
    <row r="463" spans="2:11" x14ac:dyDescent="0.25">
      <c r="I463" s="44"/>
      <c r="J463" s="44"/>
      <c r="K463" s="45"/>
    </row>
    <row r="464" spans="2:11" x14ac:dyDescent="0.25">
      <c r="I464" s="44"/>
      <c r="J464" s="44"/>
      <c r="K464" s="45"/>
    </row>
    <row r="465" spans="2:11" x14ac:dyDescent="0.25">
      <c r="I465" s="44"/>
      <c r="J465" s="44"/>
      <c r="K465" s="45"/>
    </row>
    <row r="466" spans="2:11" x14ac:dyDescent="0.25">
      <c r="I466" s="44"/>
      <c r="J466" s="44"/>
      <c r="K466" s="45"/>
    </row>
    <row r="467" spans="2:11" x14ac:dyDescent="0.25">
      <c r="I467" s="44"/>
      <c r="J467" s="44"/>
      <c r="K467" s="45"/>
    </row>
    <row r="468" spans="2:11" x14ac:dyDescent="0.25">
      <c r="I468" s="44"/>
      <c r="J468" s="44"/>
      <c r="K468" s="45"/>
    </row>
    <row r="469" spans="2:11" x14ac:dyDescent="0.25">
      <c r="I469" s="44"/>
      <c r="J469" s="44"/>
      <c r="K469" s="45"/>
    </row>
    <row r="470" spans="2:11" x14ac:dyDescent="0.25">
      <c r="I470" s="44"/>
      <c r="J470" s="44"/>
      <c r="K470" s="45"/>
    </row>
    <row r="471" spans="2:11" x14ac:dyDescent="0.25">
      <c r="I471" s="44"/>
      <c r="J471" s="44"/>
      <c r="K471" s="45"/>
    </row>
    <row r="472" spans="2:11" x14ac:dyDescent="0.25">
      <c r="I472" s="44"/>
      <c r="J472" s="44"/>
      <c r="K472" s="45"/>
    </row>
    <row r="473" spans="2:11" x14ac:dyDescent="0.25">
      <c r="B473" s="42" t="s">
        <v>183</v>
      </c>
      <c r="C473" s="20" t="s">
        <v>184</v>
      </c>
      <c r="I473" s="44"/>
      <c r="J473" s="44"/>
      <c r="K473" s="45"/>
    </row>
    <row r="474" spans="2:11" x14ac:dyDescent="0.25">
      <c r="I474" s="44"/>
      <c r="J474" s="44"/>
      <c r="K474" s="45"/>
    </row>
    <row r="475" spans="2:11" x14ac:dyDescent="0.25">
      <c r="I475" s="44"/>
      <c r="J475" s="44"/>
      <c r="K475" s="45"/>
    </row>
    <row r="476" spans="2:11" x14ac:dyDescent="0.25">
      <c r="I476" s="44"/>
      <c r="J476" s="44"/>
      <c r="K476" s="45"/>
    </row>
    <row r="477" spans="2:11" x14ac:dyDescent="0.25">
      <c r="I477" s="44"/>
      <c r="J477" s="44"/>
      <c r="K477" s="45"/>
    </row>
    <row r="478" spans="2:11" x14ac:dyDescent="0.25">
      <c r="I478" s="44"/>
      <c r="J478" s="44"/>
      <c r="K478" s="45"/>
    </row>
    <row r="479" spans="2:11" x14ac:dyDescent="0.25">
      <c r="I479" s="44"/>
      <c r="J479" s="44"/>
      <c r="K479" s="45"/>
    </row>
    <row r="480" spans="2:11" x14ac:dyDescent="0.25">
      <c r="I480" s="44"/>
      <c r="J480" s="44"/>
      <c r="K480" s="45"/>
    </row>
    <row r="481" spans="9:11" x14ac:dyDescent="0.25">
      <c r="I481" s="44"/>
      <c r="J481" s="44"/>
      <c r="K481" s="45"/>
    </row>
    <row r="482" spans="9:11" x14ac:dyDescent="0.25">
      <c r="I482" s="44"/>
      <c r="J482" s="44"/>
      <c r="K482" s="45"/>
    </row>
    <row r="483" spans="9:11" x14ac:dyDescent="0.25">
      <c r="I483" s="44"/>
      <c r="J483" s="44"/>
      <c r="K483" s="45"/>
    </row>
    <row r="484" spans="9:11" x14ac:dyDescent="0.25">
      <c r="I484" s="44"/>
      <c r="J484" s="44"/>
      <c r="K484" s="45"/>
    </row>
    <row r="485" spans="9:11" x14ac:dyDescent="0.25">
      <c r="I485" s="44"/>
      <c r="J485" s="44"/>
      <c r="K485" s="45"/>
    </row>
    <row r="486" spans="9:11" x14ac:dyDescent="0.25">
      <c r="I486" s="44"/>
      <c r="J486" s="44"/>
      <c r="K486" s="45"/>
    </row>
    <row r="487" spans="9:11" x14ac:dyDescent="0.25">
      <c r="I487" s="44"/>
      <c r="J487" s="44"/>
      <c r="K487" s="45"/>
    </row>
    <row r="488" spans="9:11" x14ac:dyDescent="0.25">
      <c r="I488" s="44"/>
      <c r="J488" s="44"/>
      <c r="K488" s="45"/>
    </row>
    <row r="489" spans="9:11" x14ac:dyDescent="0.25">
      <c r="I489" s="44"/>
      <c r="J489" s="44"/>
      <c r="K489" s="45"/>
    </row>
    <row r="490" spans="9:11" x14ac:dyDescent="0.25">
      <c r="I490" s="44"/>
      <c r="J490" s="44"/>
      <c r="K490" s="45"/>
    </row>
    <row r="491" spans="9:11" x14ac:dyDescent="0.25">
      <c r="I491" s="44"/>
      <c r="J491" s="44"/>
      <c r="K491" s="45"/>
    </row>
    <row r="492" spans="9:11" x14ac:dyDescent="0.25">
      <c r="I492" s="44"/>
      <c r="J492" s="44"/>
      <c r="K492" s="45"/>
    </row>
    <row r="493" spans="9:11" x14ac:dyDescent="0.25">
      <c r="I493" s="44"/>
      <c r="J493" s="44"/>
      <c r="K493" s="45"/>
    </row>
    <row r="494" spans="9:11" x14ac:dyDescent="0.25">
      <c r="I494" s="44"/>
      <c r="J494" s="44"/>
      <c r="K494" s="45"/>
    </row>
    <row r="495" spans="9:11" x14ac:dyDescent="0.25">
      <c r="I495" s="44"/>
      <c r="J495" s="44"/>
      <c r="K495" s="45"/>
    </row>
    <row r="496" spans="9:11" x14ac:dyDescent="0.25">
      <c r="I496" s="44"/>
      <c r="J496" s="44"/>
      <c r="K496" s="45"/>
    </row>
    <row r="497" spans="9:11" x14ac:dyDescent="0.25">
      <c r="I497" s="44"/>
      <c r="J497" s="44"/>
      <c r="K497" s="45"/>
    </row>
    <row r="498" spans="9:11" x14ac:dyDescent="0.25">
      <c r="I498" s="44"/>
      <c r="J498" s="44"/>
      <c r="K498" s="45"/>
    </row>
    <row r="499" spans="9:11" x14ac:dyDescent="0.25">
      <c r="I499" s="44"/>
      <c r="J499" s="44"/>
      <c r="K499" s="45"/>
    </row>
    <row r="500" spans="9:11" x14ac:dyDescent="0.25">
      <c r="I500" s="44"/>
      <c r="J500" s="44"/>
      <c r="K500" s="45"/>
    </row>
    <row r="501" spans="9:11" x14ac:dyDescent="0.25">
      <c r="I501" s="44"/>
      <c r="J501" s="44"/>
      <c r="K501" s="45"/>
    </row>
    <row r="502" spans="9:11" x14ac:dyDescent="0.25">
      <c r="I502" s="44"/>
      <c r="J502" s="44"/>
      <c r="K502" s="45"/>
    </row>
    <row r="503" spans="9:11" x14ac:dyDescent="0.25">
      <c r="I503" s="44"/>
      <c r="J503" s="44"/>
      <c r="K503" s="45"/>
    </row>
    <row r="504" spans="9:11" x14ac:dyDescent="0.25">
      <c r="I504" s="44"/>
      <c r="J504" s="44"/>
      <c r="K504" s="45"/>
    </row>
    <row r="505" spans="9:11" x14ac:dyDescent="0.25">
      <c r="I505" s="44"/>
      <c r="J505" s="44"/>
      <c r="K505" s="45"/>
    </row>
    <row r="506" spans="9:11" x14ac:dyDescent="0.25">
      <c r="I506" s="44"/>
      <c r="J506" s="44"/>
      <c r="K506" s="45"/>
    </row>
    <row r="507" spans="9:11" x14ac:dyDescent="0.25">
      <c r="I507" s="44"/>
      <c r="J507" s="44"/>
      <c r="K507" s="45"/>
    </row>
    <row r="508" spans="9:11" x14ac:dyDescent="0.25">
      <c r="I508" s="44"/>
      <c r="J508" s="44"/>
      <c r="K508" s="45"/>
    </row>
    <row r="509" spans="9:11" x14ac:dyDescent="0.25">
      <c r="I509" s="44"/>
      <c r="J509" s="44"/>
      <c r="K509" s="45"/>
    </row>
    <row r="510" spans="9:11" x14ac:dyDescent="0.25">
      <c r="I510" s="44"/>
      <c r="J510" s="44"/>
      <c r="K510" s="45"/>
    </row>
    <row r="511" spans="9:11" x14ac:dyDescent="0.25">
      <c r="I511" s="44"/>
      <c r="J511" s="44"/>
      <c r="K511" s="45"/>
    </row>
    <row r="512" spans="9:11" x14ac:dyDescent="0.25">
      <c r="I512" s="44"/>
      <c r="J512" s="44"/>
      <c r="K512" s="45"/>
    </row>
    <row r="513" spans="9:11" x14ac:dyDescent="0.25">
      <c r="I513" s="44"/>
      <c r="J513" s="44"/>
      <c r="K513" s="45"/>
    </row>
    <row r="514" spans="9:11" x14ac:dyDescent="0.25">
      <c r="I514" s="44"/>
      <c r="J514" s="44"/>
      <c r="K514" s="45"/>
    </row>
    <row r="515" spans="9:11" x14ac:dyDescent="0.25">
      <c r="I515" s="44"/>
      <c r="J515" s="44"/>
      <c r="K515" s="45"/>
    </row>
    <row r="516" spans="9:11" x14ac:dyDescent="0.25">
      <c r="I516" s="44"/>
      <c r="J516" s="44"/>
      <c r="K516" s="45"/>
    </row>
    <row r="517" spans="9:11" x14ac:dyDescent="0.25">
      <c r="I517" s="44"/>
      <c r="J517" s="44"/>
      <c r="K517" s="45"/>
    </row>
    <row r="518" spans="9:11" x14ac:dyDescent="0.25">
      <c r="I518" s="44"/>
      <c r="J518" s="44"/>
      <c r="K518" s="45"/>
    </row>
    <row r="519" spans="9:11" x14ac:dyDescent="0.25">
      <c r="I519" s="44"/>
      <c r="J519" s="44"/>
      <c r="K519" s="45"/>
    </row>
    <row r="520" spans="9:11" x14ac:dyDescent="0.25">
      <c r="I520" s="44"/>
      <c r="J520" s="44"/>
      <c r="K520" s="45"/>
    </row>
    <row r="521" spans="9:11" x14ac:dyDescent="0.25">
      <c r="I521" s="44"/>
      <c r="J521" s="44"/>
      <c r="K521" s="45"/>
    </row>
    <row r="522" spans="9:11" x14ac:dyDescent="0.25">
      <c r="I522" s="44"/>
      <c r="J522" s="44"/>
      <c r="K522" s="45"/>
    </row>
    <row r="523" spans="9:11" x14ac:dyDescent="0.25">
      <c r="I523" s="44"/>
      <c r="J523" s="44"/>
      <c r="K523" s="45"/>
    </row>
    <row r="524" spans="9:11" x14ac:dyDescent="0.25">
      <c r="I524" s="44"/>
      <c r="J524" s="44"/>
      <c r="K524" s="45"/>
    </row>
    <row r="525" spans="9:11" x14ac:dyDescent="0.25">
      <c r="I525" s="44"/>
      <c r="J525" s="44"/>
      <c r="K525" s="45"/>
    </row>
    <row r="526" spans="9:11" x14ac:dyDescent="0.25">
      <c r="I526" s="44"/>
      <c r="J526" s="44"/>
      <c r="K526" s="45"/>
    </row>
    <row r="527" spans="9:11" x14ac:dyDescent="0.25">
      <c r="I527" s="44"/>
      <c r="J527" s="44"/>
      <c r="K527" s="45"/>
    </row>
    <row r="528" spans="9:11" x14ac:dyDescent="0.25">
      <c r="I528" s="44"/>
      <c r="J528" s="44"/>
      <c r="K528" s="45"/>
    </row>
    <row r="529" spans="9:11" x14ac:dyDescent="0.25">
      <c r="I529" s="44"/>
      <c r="J529" s="44"/>
      <c r="K529" s="45"/>
    </row>
    <row r="530" spans="9:11" x14ac:dyDescent="0.25">
      <c r="I530" s="44"/>
      <c r="J530" s="44"/>
      <c r="K530" s="45"/>
    </row>
    <row r="531" spans="9:11" x14ac:dyDescent="0.25">
      <c r="I531" s="44"/>
      <c r="J531" s="44"/>
      <c r="K531" s="45"/>
    </row>
    <row r="532" spans="9:11" x14ac:dyDescent="0.25">
      <c r="I532" s="44"/>
      <c r="J532" s="44"/>
      <c r="K532" s="45"/>
    </row>
    <row r="533" spans="9:11" x14ac:dyDescent="0.25">
      <c r="I533" s="44"/>
      <c r="J533" s="44"/>
      <c r="K533" s="45"/>
    </row>
    <row r="534" spans="9:11" x14ac:dyDescent="0.25">
      <c r="I534" s="44"/>
      <c r="J534" s="44"/>
      <c r="K534" s="45"/>
    </row>
    <row r="535" spans="9:11" x14ac:dyDescent="0.25">
      <c r="I535" s="44"/>
      <c r="J535" s="44"/>
      <c r="K535" s="45"/>
    </row>
    <row r="536" spans="9:11" x14ac:dyDescent="0.25">
      <c r="I536" s="44"/>
      <c r="J536" s="44"/>
      <c r="K536" s="45"/>
    </row>
    <row r="537" spans="9:11" x14ac:dyDescent="0.25">
      <c r="I537" s="44"/>
      <c r="J537" s="44"/>
      <c r="K537" s="45"/>
    </row>
    <row r="538" spans="9:11" x14ac:dyDescent="0.25">
      <c r="I538" s="44"/>
      <c r="J538" s="44"/>
      <c r="K538" s="45"/>
    </row>
    <row r="539" spans="9:11" x14ac:dyDescent="0.25">
      <c r="I539" s="44"/>
      <c r="J539" s="44"/>
      <c r="K539" s="45"/>
    </row>
    <row r="540" spans="9:11" x14ac:dyDescent="0.25">
      <c r="I540" s="44"/>
      <c r="J540" s="44"/>
      <c r="K540" s="45"/>
    </row>
    <row r="541" spans="9:11" x14ac:dyDescent="0.25">
      <c r="I541" s="44"/>
      <c r="J541" s="44"/>
      <c r="K541" s="45"/>
    </row>
    <row r="542" spans="9:11" x14ac:dyDescent="0.25">
      <c r="I542" s="44"/>
      <c r="J542" s="44"/>
      <c r="K542" s="45"/>
    </row>
    <row r="543" spans="9:11" x14ac:dyDescent="0.25">
      <c r="I543" s="44"/>
      <c r="J543" s="44"/>
      <c r="K543" s="45"/>
    </row>
    <row r="544" spans="9:11" x14ac:dyDescent="0.25">
      <c r="I544" s="44"/>
      <c r="J544" s="44"/>
      <c r="K544" s="45"/>
    </row>
    <row r="545" spans="9:11" x14ac:dyDescent="0.25">
      <c r="I545" s="44"/>
      <c r="J545" s="44"/>
      <c r="K545" s="45"/>
    </row>
    <row r="546" spans="9:11" x14ac:dyDescent="0.25">
      <c r="I546" s="44"/>
      <c r="J546" s="44"/>
      <c r="K546" s="45"/>
    </row>
    <row r="547" spans="9:11" x14ac:dyDescent="0.25">
      <c r="I547" s="44"/>
      <c r="J547" s="44"/>
      <c r="K547" s="45"/>
    </row>
    <row r="548" spans="9:11" x14ac:dyDescent="0.25">
      <c r="I548" s="44"/>
      <c r="J548" s="44"/>
      <c r="K548" s="45"/>
    </row>
    <row r="549" spans="9:11" x14ac:dyDescent="0.25">
      <c r="I549" s="44"/>
      <c r="J549" s="44"/>
      <c r="K549" s="45"/>
    </row>
    <row r="550" spans="9:11" x14ac:dyDescent="0.25">
      <c r="I550" s="44"/>
      <c r="J550" s="44"/>
      <c r="K550" s="45"/>
    </row>
    <row r="551" spans="9:11" x14ac:dyDescent="0.25">
      <c r="I551" s="44"/>
      <c r="J551" s="44"/>
      <c r="K551" s="45"/>
    </row>
    <row r="552" spans="9:11" x14ac:dyDescent="0.25">
      <c r="I552" s="44"/>
      <c r="J552" s="44"/>
      <c r="K552" s="45"/>
    </row>
    <row r="553" spans="9:11" x14ac:dyDescent="0.25">
      <c r="I553" s="44"/>
      <c r="J553" s="44"/>
      <c r="K553" s="45"/>
    </row>
    <row r="554" spans="9:11" x14ac:dyDescent="0.25">
      <c r="I554" s="44"/>
      <c r="J554" s="44"/>
      <c r="K554" s="45"/>
    </row>
    <row r="555" spans="9:11" x14ac:dyDescent="0.25">
      <c r="I555" s="44"/>
      <c r="J555" s="44"/>
      <c r="K555" s="45"/>
    </row>
    <row r="556" spans="9:11" x14ac:dyDescent="0.25">
      <c r="I556" s="44"/>
      <c r="J556" s="44"/>
      <c r="K556" s="45"/>
    </row>
    <row r="557" spans="9:11" x14ac:dyDescent="0.25">
      <c r="I557" s="44"/>
      <c r="J557" s="44"/>
      <c r="K557" s="45"/>
    </row>
    <row r="558" spans="9:11" x14ac:dyDescent="0.25">
      <c r="I558" s="44"/>
      <c r="J558" s="44"/>
      <c r="K558" s="45"/>
    </row>
    <row r="559" spans="9:11" x14ac:dyDescent="0.25">
      <c r="I559" s="44"/>
      <c r="J559" s="44"/>
      <c r="K559" s="45"/>
    </row>
    <row r="560" spans="9:11" x14ac:dyDescent="0.25">
      <c r="I560" s="44"/>
      <c r="J560" s="44"/>
      <c r="K560" s="45"/>
    </row>
    <row r="561" spans="9:11" x14ac:dyDescent="0.25">
      <c r="I561" s="44"/>
      <c r="J561" s="44"/>
      <c r="K561" s="45"/>
    </row>
    <row r="562" spans="9:11" x14ac:dyDescent="0.25">
      <c r="I562" s="44"/>
      <c r="J562" s="44"/>
      <c r="K562" s="45"/>
    </row>
    <row r="563" spans="9:11" x14ac:dyDescent="0.25">
      <c r="I563" s="44"/>
      <c r="J563" s="44"/>
      <c r="K563" s="45"/>
    </row>
    <row r="564" spans="9:11" x14ac:dyDescent="0.25">
      <c r="I564" s="44"/>
      <c r="J564" s="44"/>
      <c r="K564" s="45"/>
    </row>
    <row r="565" spans="9:11" x14ac:dyDescent="0.25">
      <c r="I565" s="44"/>
      <c r="J565" s="44"/>
      <c r="K565" s="45"/>
    </row>
    <row r="566" spans="9:11" x14ac:dyDescent="0.25">
      <c r="I566" s="44"/>
      <c r="J566" s="44"/>
      <c r="K566" s="45"/>
    </row>
    <row r="567" spans="9:11" x14ac:dyDescent="0.25">
      <c r="I567" s="44"/>
      <c r="J567" s="44"/>
      <c r="K567" s="45"/>
    </row>
    <row r="568" spans="9:11" x14ac:dyDescent="0.25">
      <c r="I568" s="44"/>
      <c r="J568" s="44"/>
      <c r="K568" s="45"/>
    </row>
    <row r="569" spans="9:11" x14ac:dyDescent="0.25">
      <c r="I569" s="44"/>
      <c r="J569" s="44"/>
      <c r="K569" s="45"/>
    </row>
    <row r="570" spans="9:11" x14ac:dyDescent="0.25">
      <c r="I570" s="44"/>
      <c r="J570" s="44"/>
      <c r="K570" s="45"/>
    </row>
    <row r="571" spans="9:11" x14ac:dyDescent="0.25">
      <c r="I571" s="44"/>
      <c r="J571" s="44"/>
      <c r="K571" s="45"/>
    </row>
    <row r="572" spans="9:11" x14ac:dyDescent="0.25">
      <c r="I572" s="44"/>
      <c r="J572" s="44"/>
      <c r="K572" s="45"/>
    </row>
    <row r="573" spans="9:11" x14ac:dyDescent="0.25">
      <c r="I573" s="44"/>
      <c r="J573" s="44"/>
      <c r="K573" s="45"/>
    </row>
    <row r="574" spans="9:11" x14ac:dyDescent="0.25">
      <c r="I574" s="44"/>
      <c r="J574" s="44"/>
      <c r="K574" s="45"/>
    </row>
    <row r="575" spans="9:11" x14ac:dyDescent="0.25">
      <c r="I575" s="44"/>
      <c r="J575" s="44"/>
      <c r="K575" s="45"/>
    </row>
    <row r="576" spans="9:11" x14ac:dyDescent="0.25">
      <c r="I576" s="44"/>
      <c r="J576" s="44"/>
      <c r="K576" s="45"/>
    </row>
    <row r="577" spans="9:11" x14ac:dyDescent="0.25">
      <c r="I577" s="44"/>
      <c r="J577" s="44"/>
      <c r="K577" s="45"/>
    </row>
    <row r="578" spans="9:11" x14ac:dyDescent="0.25">
      <c r="I578" s="44"/>
      <c r="J578" s="44"/>
      <c r="K578" s="45"/>
    </row>
    <row r="579" spans="9:11" x14ac:dyDescent="0.25">
      <c r="I579" s="44"/>
      <c r="J579" s="44"/>
      <c r="K579" s="45"/>
    </row>
    <row r="580" spans="9:11" x14ac:dyDescent="0.25">
      <c r="I580" s="44"/>
      <c r="J580" s="44"/>
      <c r="K580" s="45"/>
    </row>
    <row r="581" spans="9:11" x14ac:dyDescent="0.25">
      <c r="I581" s="44"/>
      <c r="J581" s="44"/>
      <c r="K581" s="45"/>
    </row>
    <row r="582" spans="9:11" x14ac:dyDescent="0.25">
      <c r="I582" s="44"/>
      <c r="J582" s="44"/>
      <c r="K582" s="45"/>
    </row>
    <row r="583" spans="9:11" x14ac:dyDescent="0.25">
      <c r="I583" s="44"/>
      <c r="J583" s="44"/>
      <c r="K583" s="45"/>
    </row>
    <row r="584" spans="9:11" x14ac:dyDescent="0.25">
      <c r="I584" s="44"/>
      <c r="J584" s="44"/>
      <c r="K584" s="45"/>
    </row>
    <row r="585" spans="9:11" x14ac:dyDescent="0.25">
      <c r="I585" s="44"/>
      <c r="J585" s="44"/>
      <c r="K585" s="45"/>
    </row>
    <row r="586" spans="9:11" x14ac:dyDescent="0.25">
      <c r="I586" s="44"/>
      <c r="J586" s="44"/>
      <c r="K586" s="45"/>
    </row>
    <row r="587" spans="9:11" x14ac:dyDescent="0.25">
      <c r="I587" s="44"/>
      <c r="J587" s="44"/>
      <c r="K587" s="45"/>
    </row>
    <row r="588" spans="9:11" x14ac:dyDescent="0.25">
      <c r="I588" s="44"/>
      <c r="J588" s="44"/>
      <c r="K588" s="45"/>
    </row>
    <row r="589" spans="9:11" x14ac:dyDescent="0.25">
      <c r="I589" s="44"/>
      <c r="J589" s="44"/>
      <c r="K589" s="45"/>
    </row>
    <row r="590" spans="9:11" x14ac:dyDescent="0.25">
      <c r="I590" s="44"/>
      <c r="J590" s="44"/>
      <c r="K590" s="45"/>
    </row>
    <row r="591" spans="9:11" x14ac:dyDescent="0.25">
      <c r="I591" s="44"/>
      <c r="J591" s="44"/>
      <c r="K591" s="45"/>
    </row>
    <row r="592" spans="9:11" x14ac:dyDescent="0.25">
      <c r="I592" s="44"/>
      <c r="J592" s="44"/>
      <c r="K592" s="45"/>
    </row>
    <row r="593" spans="9:11" x14ac:dyDescent="0.25">
      <c r="I593" s="44"/>
      <c r="J593" s="44"/>
      <c r="K593" s="45"/>
    </row>
    <row r="594" spans="9:11" x14ac:dyDescent="0.25">
      <c r="I594" s="44"/>
      <c r="J594" s="44"/>
      <c r="K594" s="45"/>
    </row>
    <row r="595" spans="9:11" x14ac:dyDescent="0.25">
      <c r="I595" s="44"/>
      <c r="J595" s="44"/>
      <c r="K595" s="45"/>
    </row>
    <row r="596" spans="9:11" x14ac:dyDescent="0.25">
      <c r="I596" s="44"/>
      <c r="J596" s="44"/>
      <c r="K596" s="45"/>
    </row>
    <row r="597" spans="9:11" x14ac:dyDescent="0.25">
      <c r="I597" s="44"/>
      <c r="J597" s="44"/>
      <c r="K597" s="45"/>
    </row>
    <row r="598" spans="9:11" x14ac:dyDescent="0.25">
      <c r="I598" s="44"/>
      <c r="J598" s="44"/>
      <c r="K598" s="45"/>
    </row>
    <row r="599" spans="9:11" x14ac:dyDescent="0.25">
      <c r="I599" s="44"/>
      <c r="J599" s="44"/>
      <c r="K599" s="45"/>
    </row>
    <row r="600" spans="9:11" x14ac:dyDescent="0.25">
      <c r="I600" s="44"/>
      <c r="J600" s="44"/>
      <c r="K600" s="45"/>
    </row>
    <row r="601" spans="9:11" x14ac:dyDescent="0.25">
      <c r="I601" s="44"/>
      <c r="J601" s="44"/>
      <c r="K601" s="45"/>
    </row>
    <row r="602" spans="9:11" x14ac:dyDescent="0.25">
      <c r="I602" s="44"/>
      <c r="J602" s="44"/>
      <c r="K602" s="45"/>
    </row>
    <row r="603" spans="9:11" x14ac:dyDescent="0.25">
      <c r="I603" s="44"/>
      <c r="J603" s="44"/>
      <c r="K603" s="45"/>
    </row>
  </sheetData>
  <mergeCells count="1087">
    <mergeCell ref="A196:A197"/>
    <mergeCell ref="A198:A199"/>
    <mergeCell ref="E200:E201"/>
    <mergeCell ref="F160:F161"/>
    <mergeCell ref="G88:G89"/>
    <mergeCell ref="H88:H89"/>
    <mergeCell ref="C84:C85"/>
    <mergeCell ref="B84:B85"/>
    <mergeCell ref="E84:E85"/>
    <mergeCell ref="F84:F85"/>
    <mergeCell ref="A104:A107"/>
    <mergeCell ref="B104:B107"/>
    <mergeCell ref="C104:C107"/>
    <mergeCell ref="E104:E107"/>
    <mergeCell ref="F104:F107"/>
    <mergeCell ref="G104:G105"/>
    <mergeCell ref="H104:H105"/>
    <mergeCell ref="G106:G107"/>
    <mergeCell ref="H106:H107"/>
    <mergeCell ref="D102:D103"/>
    <mergeCell ref="D84:D85"/>
    <mergeCell ref="A86:A87"/>
    <mergeCell ref="B86:B89"/>
    <mergeCell ref="C86:C89"/>
    <mergeCell ref="E86:E89"/>
    <mergeCell ref="F86:F89"/>
    <mergeCell ref="G86:G87"/>
    <mergeCell ref="H86:H87"/>
    <mergeCell ref="A88:A89"/>
    <mergeCell ref="H90:H91"/>
    <mergeCell ref="B150:B153"/>
    <mergeCell ref="C150:C153"/>
    <mergeCell ref="H206:H207"/>
    <mergeCell ref="B202:B203"/>
    <mergeCell ref="F198:F199"/>
    <mergeCell ref="H198:H199"/>
    <mergeCell ref="E154:E155"/>
    <mergeCell ref="B118:B119"/>
    <mergeCell ref="E98:E101"/>
    <mergeCell ref="B134:B135"/>
    <mergeCell ref="E116:E117"/>
    <mergeCell ref="C156:C157"/>
    <mergeCell ref="B116:B117"/>
    <mergeCell ref="C136:C137"/>
    <mergeCell ref="C134:C135"/>
    <mergeCell ref="E114:E115"/>
    <mergeCell ref="B198:B199"/>
    <mergeCell ref="C198:C199"/>
    <mergeCell ref="B94:B95"/>
    <mergeCell ref="C94:C95"/>
    <mergeCell ref="F94:F95"/>
    <mergeCell ref="G130:G131"/>
    <mergeCell ref="H130:H131"/>
    <mergeCell ref="G138:G139"/>
    <mergeCell ref="F128:F129"/>
    <mergeCell ref="B162:B163"/>
    <mergeCell ref="C162:C163"/>
    <mergeCell ref="E162:E163"/>
    <mergeCell ref="F162:F163"/>
    <mergeCell ref="G162:G163"/>
    <mergeCell ref="H162:H163"/>
    <mergeCell ref="C196:C197"/>
    <mergeCell ref="F150:F153"/>
    <mergeCell ref="B177:B178"/>
    <mergeCell ref="G169:G170"/>
    <mergeCell ref="H118:H119"/>
    <mergeCell ref="G118:G119"/>
    <mergeCell ref="H134:H135"/>
    <mergeCell ref="F169:F170"/>
    <mergeCell ref="F167:F168"/>
    <mergeCell ref="F158:F159"/>
    <mergeCell ref="E142:E143"/>
    <mergeCell ref="H148:H149"/>
    <mergeCell ref="F142:F143"/>
    <mergeCell ref="H156:H157"/>
    <mergeCell ref="G134:G135"/>
    <mergeCell ref="B114:B115"/>
    <mergeCell ref="F138:F141"/>
    <mergeCell ref="B196:B197"/>
    <mergeCell ref="G187:G188"/>
    <mergeCell ref="E175:E176"/>
    <mergeCell ref="F175:F176"/>
    <mergeCell ref="H126:H127"/>
    <mergeCell ref="C126:C127"/>
    <mergeCell ref="F194:F195"/>
    <mergeCell ref="C189:C190"/>
    <mergeCell ref="E189:E190"/>
    <mergeCell ref="B138:B141"/>
    <mergeCell ref="C138:C141"/>
    <mergeCell ref="C132:C133"/>
    <mergeCell ref="E132:E133"/>
    <mergeCell ref="C120:C125"/>
    <mergeCell ref="E120:E125"/>
    <mergeCell ref="H128:H129"/>
    <mergeCell ref="G142:G143"/>
    <mergeCell ref="E138:E141"/>
    <mergeCell ref="A29:A30"/>
    <mergeCell ref="B29:B30"/>
    <mergeCell ref="C29:C30"/>
    <mergeCell ref="E29:E30"/>
    <mergeCell ref="F29:F30"/>
    <mergeCell ref="G122:G123"/>
    <mergeCell ref="H122:H123"/>
    <mergeCell ref="F78:F79"/>
    <mergeCell ref="G68:G69"/>
    <mergeCell ref="F82:F83"/>
    <mergeCell ref="G82:G83"/>
    <mergeCell ref="H82:H83"/>
    <mergeCell ref="H68:H69"/>
    <mergeCell ref="E37:E40"/>
    <mergeCell ref="E35:E36"/>
    <mergeCell ref="G72:G73"/>
    <mergeCell ref="A102:A103"/>
    <mergeCell ref="H49:H50"/>
    <mergeCell ref="G120:G121"/>
    <mergeCell ref="H120:H121"/>
    <mergeCell ref="E102:E103"/>
    <mergeCell ref="F102:F103"/>
    <mergeCell ref="H116:H117"/>
    <mergeCell ref="F116:F117"/>
    <mergeCell ref="E41:E62"/>
    <mergeCell ref="F41:F62"/>
    <mergeCell ref="H57:H58"/>
    <mergeCell ref="C90:C93"/>
    <mergeCell ref="G43:G44"/>
    <mergeCell ref="F68:F69"/>
    <mergeCell ref="B66:B67"/>
    <mergeCell ref="B78:B79"/>
    <mergeCell ref="A76:A77"/>
    <mergeCell ref="E112:E113"/>
    <mergeCell ref="C110:C111"/>
    <mergeCell ref="E110:E111"/>
    <mergeCell ref="A110:A111"/>
    <mergeCell ref="H61:H62"/>
    <mergeCell ref="G100:G101"/>
    <mergeCell ref="G98:G99"/>
    <mergeCell ref="H98:H99"/>
    <mergeCell ref="B74:B77"/>
    <mergeCell ref="C74:C77"/>
    <mergeCell ref="B80:B81"/>
    <mergeCell ref="C80:C81"/>
    <mergeCell ref="G94:G95"/>
    <mergeCell ref="G80:G81"/>
    <mergeCell ref="G108:G109"/>
    <mergeCell ref="B108:B109"/>
    <mergeCell ref="C64:C65"/>
    <mergeCell ref="G78:G79"/>
    <mergeCell ref="G110:G111"/>
    <mergeCell ref="B110:B111"/>
    <mergeCell ref="H78:H79"/>
    <mergeCell ref="H80:H81"/>
    <mergeCell ref="H94:H95"/>
    <mergeCell ref="B64:B65"/>
    <mergeCell ref="G66:G67"/>
    <mergeCell ref="C78:C79"/>
    <mergeCell ref="E108:E109"/>
    <mergeCell ref="C108:C109"/>
    <mergeCell ref="A112:A113"/>
    <mergeCell ref="A90:A93"/>
    <mergeCell ref="G112:G113"/>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H32:H33"/>
    <mergeCell ref="G55:G56"/>
    <mergeCell ref="H27:H28"/>
    <mergeCell ref="F9:F28"/>
    <mergeCell ref="H217:H218"/>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G25:G26"/>
    <mergeCell ref="H37:H38"/>
    <mergeCell ref="H39:H40"/>
    <mergeCell ref="G37:G40"/>
    <mergeCell ref="G35:G36"/>
    <mergeCell ref="H35:H36"/>
    <mergeCell ref="G57:G58"/>
    <mergeCell ref="B35:B36"/>
    <mergeCell ref="G53:G54"/>
    <mergeCell ref="H21:H22"/>
    <mergeCell ref="H51:H52"/>
    <mergeCell ref="C200:C201"/>
    <mergeCell ref="C171:C172"/>
    <mergeCell ref="C202:C203"/>
    <mergeCell ref="H208:H209"/>
    <mergeCell ref="G198:G199"/>
    <mergeCell ref="H273:H274"/>
    <mergeCell ref="G265:G266"/>
    <mergeCell ref="H251:H254"/>
    <mergeCell ref="H249:H250"/>
    <mergeCell ref="H271:H272"/>
    <mergeCell ref="G177:G178"/>
    <mergeCell ref="H285:H286"/>
    <mergeCell ref="H278:H279"/>
    <mergeCell ref="F275:F276"/>
    <mergeCell ref="G249:G250"/>
    <mergeCell ref="F265:F266"/>
    <mergeCell ref="H265:H266"/>
    <mergeCell ref="H275:H276"/>
    <mergeCell ref="H189:H190"/>
    <mergeCell ref="G210:G211"/>
    <mergeCell ref="H173:H174"/>
    <mergeCell ref="H194:H195"/>
    <mergeCell ref="H191:H192"/>
    <mergeCell ref="H215:H216"/>
    <mergeCell ref="H202:H203"/>
    <mergeCell ref="H183:H184"/>
    <mergeCell ref="F185:F186"/>
    <mergeCell ref="G185:G186"/>
    <mergeCell ref="G194:G195"/>
    <mergeCell ref="G179:G180"/>
    <mergeCell ref="G191:G192"/>
    <mergeCell ref="F273:F274"/>
    <mergeCell ref="A282:K282"/>
    <mergeCell ref="A283:A286"/>
    <mergeCell ref="E238:E241"/>
    <mergeCell ref="F238:F241"/>
    <mergeCell ref="G238:G241"/>
    <mergeCell ref="B251:B254"/>
    <mergeCell ref="C251:C254"/>
    <mergeCell ref="E251:E254"/>
    <mergeCell ref="E202:E203"/>
    <mergeCell ref="F204:F205"/>
    <mergeCell ref="G204:G205"/>
    <mergeCell ref="H204:H205"/>
    <mergeCell ref="H212:H213"/>
    <mergeCell ref="B206:B207"/>
    <mergeCell ref="H247:H248"/>
    <mergeCell ref="G156:G157"/>
    <mergeCell ref="H175:H176"/>
    <mergeCell ref="H171:H172"/>
    <mergeCell ref="E169:E170"/>
    <mergeCell ref="C175:C176"/>
    <mergeCell ref="E177:E178"/>
    <mergeCell ref="E158:E159"/>
    <mergeCell ref="H160:H161"/>
    <mergeCell ref="H179:H180"/>
    <mergeCell ref="H181:H182"/>
    <mergeCell ref="C177:C178"/>
    <mergeCell ref="G173:G174"/>
    <mergeCell ref="G167:G168"/>
    <mergeCell ref="F179:F184"/>
    <mergeCell ref="G181:G182"/>
    <mergeCell ref="G183:G184"/>
    <mergeCell ref="C158:C159"/>
    <mergeCell ref="H267:H268"/>
    <mergeCell ref="B293:B294"/>
    <mergeCell ref="F267:F270"/>
    <mergeCell ref="G267:G270"/>
    <mergeCell ref="G278:G279"/>
    <mergeCell ref="G273:G274"/>
    <mergeCell ref="H269:H270"/>
    <mergeCell ref="E278:E281"/>
    <mergeCell ref="A208:A209"/>
    <mergeCell ref="A212:A213"/>
    <mergeCell ref="A214:K214"/>
    <mergeCell ref="F261:F264"/>
    <mergeCell ref="E261:E264"/>
    <mergeCell ref="G261:G264"/>
    <mergeCell ref="F251:F254"/>
    <mergeCell ref="B238:B241"/>
    <mergeCell ref="A269:A270"/>
    <mergeCell ref="E267:E276"/>
    <mergeCell ref="C267:C276"/>
    <mergeCell ref="B267:B276"/>
    <mergeCell ref="H233:H234"/>
    <mergeCell ref="H219:H220"/>
    <mergeCell ref="E221:E232"/>
    <mergeCell ref="F221:F232"/>
    <mergeCell ref="G221:G222"/>
    <mergeCell ref="H221:H222"/>
    <mergeCell ref="G223:G224"/>
    <mergeCell ref="H244:H245"/>
    <mergeCell ref="E242:E245"/>
    <mergeCell ref="H225:H226"/>
    <mergeCell ref="G227:G228"/>
    <mergeCell ref="H227:H228"/>
    <mergeCell ref="H299:H300"/>
    <mergeCell ref="F283:F286"/>
    <mergeCell ref="G283:G286"/>
    <mergeCell ref="C287:C288"/>
    <mergeCell ref="C295:C296"/>
    <mergeCell ref="E295:E296"/>
    <mergeCell ref="F299:F300"/>
    <mergeCell ref="G299:G300"/>
    <mergeCell ref="A287:A288"/>
    <mergeCell ref="E287:E288"/>
    <mergeCell ref="F287:F288"/>
    <mergeCell ref="H283:H284"/>
    <mergeCell ref="A293:A294"/>
    <mergeCell ref="F293:F294"/>
    <mergeCell ref="A295:A296"/>
    <mergeCell ref="B291:B292"/>
    <mergeCell ref="E299:E300"/>
    <mergeCell ref="E293:E294"/>
    <mergeCell ref="H289:H290"/>
    <mergeCell ref="B287:B288"/>
    <mergeCell ref="C283:C286"/>
    <mergeCell ref="A299:A300"/>
    <mergeCell ref="E297:E298"/>
    <mergeCell ref="H287:H288"/>
    <mergeCell ref="C299:C300"/>
    <mergeCell ref="G287:G288"/>
    <mergeCell ref="A289:A290"/>
    <mergeCell ref="A291:A292"/>
    <mergeCell ref="C293:C294"/>
    <mergeCell ref="C289:C290"/>
    <mergeCell ref="C291:C292"/>
    <mergeCell ref="G291:G292"/>
    <mergeCell ref="A302:A305"/>
    <mergeCell ref="A321:A322"/>
    <mergeCell ref="G302:G303"/>
    <mergeCell ref="G321:G322"/>
    <mergeCell ref="A310:A311"/>
    <mergeCell ref="A332:A333"/>
    <mergeCell ref="A330:A331"/>
    <mergeCell ref="F308:F309"/>
    <mergeCell ref="B313:B322"/>
    <mergeCell ref="G328:G329"/>
    <mergeCell ref="H310:H311"/>
    <mergeCell ref="A328:A329"/>
    <mergeCell ref="B326:B327"/>
    <mergeCell ref="C326:C327"/>
    <mergeCell ref="H315:H316"/>
    <mergeCell ref="G319:G320"/>
    <mergeCell ref="H319:H320"/>
    <mergeCell ref="G304:G305"/>
    <mergeCell ref="E313:E322"/>
    <mergeCell ref="G315:G316"/>
    <mergeCell ref="B308:B309"/>
    <mergeCell ref="H328:H329"/>
    <mergeCell ref="H317:H318"/>
    <mergeCell ref="C313:C322"/>
    <mergeCell ref="G313:G314"/>
    <mergeCell ref="G317:G318"/>
    <mergeCell ref="F302:F307"/>
    <mergeCell ref="E302:E307"/>
    <mergeCell ref="G306:G307"/>
    <mergeCell ref="C302:C307"/>
    <mergeCell ref="B302:B307"/>
    <mergeCell ref="H302:H307"/>
    <mergeCell ref="F132:F133"/>
    <mergeCell ref="G132:G133"/>
    <mergeCell ref="H138:H141"/>
    <mergeCell ref="C215:C216"/>
    <mergeCell ref="E215:E216"/>
    <mergeCell ref="E208:E209"/>
    <mergeCell ref="C208:C209"/>
    <mergeCell ref="E212:E213"/>
    <mergeCell ref="F212:F213"/>
    <mergeCell ref="G212:G213"/>
    <mergeCell ref="C185:C186"/>
    <mergeCell ref="F191:F192"/>
    <mergeCell ref="H187:H188"/>
    <mergeCell ref="B235:B236"/>
    <mergeCell ref="C235:C236"/>
    <mergeCell ref="E235:E236"/>
    <mergeCell ref="F235:F236"/>
    <mergeCell ref="G189:G190"/>
    <mergeCell ref="H229:H230"/>
    <mergeCell ref="G231:G232"/>
    <mergeCell ref="B210:B211"/>
    <mergeCell ref="B219:B220"/>
    <mergeCell ref="C219:C220"/>
    <mergeCell ref="B146:B149"/>
    <mergeCell ref="E198:E199"/>
    <mergeCell ref="B185:B186"/>
    <mergeCell ref="E146:E149"/>
    <mergeCell ref="F146:F149"/>
    <mergeCell ref="F189:F190"/>
    <mergeCell ref="F202:F203"/>
    <mergeCell ref="G202:G203"/>
    <mergeCell ref="H142:H143"/>
    <mergeCell ref="A146:A147"/>
    <mergeCell ref="E185:E186"/>
    <mergeCell ref="E179:E184"/>
    <mergeCell ref="B179:B184"/>
    <mergeCell ref="C179:C184"/>
    <mergeCell ref="A210:A211"/>
    <mergeCell ref="F206:F207"/>
    <mergeCell ref="H200:H201"/>
    <mergeCell ref="C206:C207"/>
    <mergeCell ref="G206:G207"/>
    <mergeCell ref="E210:E211"/>
    <mergeCell ref="F210:F211"/>
    <mergeCell ref="H257:H258"/>
    <mergeCell ref="B212:B213"/>
    <mergeCell ref="E233:E234"/>
    <mergeCell ref="H150:H151"/>
    <mergeCell ref="H152:H153"/>
    <mergeCell ref="F255:F256"/>
    <mergeCell ref="G255:G256"/>
    <mergeCell ref="C238:C241"/>
    <mergeCell ref="B242:B245"/>
    <mergeCell ref="F247:F248"/>
    <mergeCell ref="E247:E248"/>
    <mergeCell ref="H255:H256"/>
    <mergeCell ref="G148:G149"/>
    <mergeCell ref="C154:C155"/>
    <mergeCell ref="H210:H211"/>
    <mergeCell ref="H235:H236"/>
    <mergeCell ref="F196:F197"/>
    <mergeCell ref="G196:G197"/>
    <mergeCell ref="F154:F155"/>
    <mergeCell ref="G150:G153"/>
    <mergeCell ref="E5:E8"/>
    <mergeCell ref="B5:B8"/>
    <mergeCell ref="C5:C8"/>
    <mergeCell ref="F5:F8"/>
    <mergeCell ref="G5:G8"/>
    <mergeCell ref="H5:H6"/>
    <mergeCell ref="H7:H8"/>
    <mergeCell ref="A31:K31"/>
    <mergeCell ref="H114:H115"/>
    <mergeCell ref="E9:E28"/>
    <mergeCell ref="H11:H12"/>
    <mergeCell ref="F70:F71"/>
    <mergeCell ref="G70:G71"/>
    <mergeCell ref="C41:C62"/>
    <mergeCell ref="G49:G50"/>
    <mergeCell ref="A116:A117"/>
    <mergeCell ref="A118:A119"/>
    <mergeCell ref="A94:A95"/>
    <mergeCell ref="A114:A115"/>
    <mergeCell ref="H70:H71"/>
    <mergeCell ref="H76:H77"/>
    <mergeCell ref="E80:E81"/>
    <mergeCell ref="F80:F81"/>
    <mergeCell ref="F118:F119"/>
    <mergeCell ref="G76:G77"/>
    <mergeCell ref="E74:E77"/>
    <mergeCell ref="C118:C119"/>
    <mergeCell ref="B90:B93"/>
    <mergeCell ref="C116:C117"/>
    <mergeCell ref="E118:E119"/>
    <mergeCell ref="G74:G75"/>
    <mergeCell ref="H74:H75"/>
    <mergeCell ref="A2:A3"/>
    <mergeCell ref="A4:K4"/>
    <mergeCell ref="A5:A8"/>
    <mergeCell ref="A63:K63"/>
    <mergeCell ref="G11:G12"/>
    <mergeCell ref="G13:G14"/>
    <mergeCell ref="A74:A75"/>
    <mergeCell ref="A108:A109"/>
    <mergeCell ref="H43:H44"/>
    <mergeCell ref="H112:H113"/>
    <mergeCell ref="C114:C115"/>
    <mergeCell ref="H64:H65"/>
    <mergeCell ref="B37:B40"/>
    <mergeCell ref="C37:C40"/>
    <mergeCell ref="C98:C101"/>
    <mergeCell ref="B98:B101"/>
    <mergeCell ref="C102:C103"/>
    <mergeCell ref="A72:A73"/>
    <mergeCell ref="E68:E69"/>
    <mergeCell ref="B72:B73"/>
    <mergeCell ref="G114:G115"/>
    <mergeCell ref="B2:D2"/>
    <mergeCell ref="E2:E3"/>
    <mergeCell ref="F2:G2"/>
    <mergeCell ref="H2:H3"/>
    <mergeCell ref="C35:C36"/>
    <mergeCell ref="E90:E93"/>
    <mergeCell ref="F90:F93"/>
    <mergeCell ref="G41:G42"/>
    <mergeCell ref="E64:E65"/>
    <mergeCell ref="B102:B103"/>
    <mergeCell ref="H108:H109"/>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A200:A201"/>
    <mergeCell ref="H132:H133"/>
    <mergeCell ref="H92:H93"/>
    <mergeCell ref="H72:H73"/>
    <mergeCell ref="F98:F101"/>
    <mergeCell ref="F108:F109"/>
    <mergeCell ref="B112:B113"/>
    <mergeCell ref="C112:C113"/>
    <mergeCell ref="E134:E135"/>
    <mergeCell ref="G158:G159"/>
    <mergeCell ref="C169:C170"/>
    <mergeCell ref="C142:C143"/>
    <mergeCell ref="B156:B157"/>
    <mergeCell ref="B144:B145"/>
    <mergeCell ref="C144:C145"/>
    <mergeCell ref="E144:E145"/>
    <mergeCell ref="E136:E137"/>
    <mergeCell ref="B126:B127"/>
    <mergeCell ref="B154:B155"/>
    <mergeCell ref="B187:B188"/>
    <mergeCell ref="H110:H111"/>
    <mergeCell ref="G165:G166"/>
    <mergeCell ref="C165:C166"/>
    <mergeCell ref="H154:H155"/>
    <mergeCell ref="B173:B174"/>
    <mergeCell ref="F120:F125"/>
    <mergeCell ref="G124:G125"/>
    <mergeCell ref="B136:B137"/>
    <mergeCell ref="B128:B129"/>
    <mergeCell ref="B142:B143"/>
    <mergeCell ref="A164:K164"/>
    <mergeCell ref="F156:F157"/>
    <mergeCell ref="F72:F73"/>
    <mergeCell ref="H124:H125"/>
    <mergeCell ref="H100:H101"/>
    <mergeCell ref="F74:F77"/>
    <mergeCell ref="C72:C73"/>
    <mergeCell ref="E72:E73"/>
    <mergeCell ref="G116:G117"/>
    <mergeCell ref="F110:F111"/>
    <mergeCell ref="G90:G93"/>
    <mergeCell ref="B120:B125"/>
    <mergeCell ref="H146:H147"/>
    <mergeCell ref="B169:B170"/>
    <mergeCell ref="E171:E172"/>
    <mergeCell ref="F126:F127"/>
    <mergeCell ref="G126:G127"/>
    <mergeCell ref="G146:G147"/>
    <mergeCell ref="G140:G141"/>
    <mergeCell ref="B158:B159"/>
    <mergeCell ref="E156:E157"/>
    <mergeCell ref="G128:G129"/>
    <mergeCell ref="H136:H137"/>
    <mergeCell ref="C130:C131"/>
    <mergeCell ref="F130:F131"/>
    <mergeCell ref="B96:B97"/>
    <mergeCell ref="C146:C149"/>
    <mergeCell ref="H158:H159"/>
    <mergeCell ref="H144:H145"/>
    <mergeCell ref="B160:B161"/>
    <mergeCell ref="C160:C161"/>
    <mergeCell ref="E160:E161"/>
    <mergeCell ref="B165:B166"/>
    <mergeCell ref="E150:E153"/>
    <mergeCell ref="A132:A133"/>
    <mergeCell ref="A134:A135"/>
    <mergeCell ref="A136:A137"/>
    <mergeCell ref="E128:E129"/>
    <mergeCell ref="A120:A123"/>
    <mergeCell ref="A126:A127"/>
    <mergeCell ref="A128:A129"/>
    <mergeCell ref="A130:A131"/>
    <mergeCell ref="E130:E131"/>
    <mergeCell ref="F136:F137"/>
    <mergeCell ref="G144:G145"/>
    <mergeCell ref="G136:G137"/>
    <mergeCell ref="F144:F145"/>
    <mergeCell ref="G154:G155"/>
    <mergeCell ref="A138:A141"/>
    <mergeCell ref="A142:A143"/>
    <mergeCell ref="G200:G201"/>
    <mergeCell ref="F200:F201"/>
    <mergeCell ref="B175:B176"/>
    <mergeCell ref="G160:G161"/>
    <mergeCell ref="C173:C174"/>
    <mergeCell ref="E173:E174"/>
    <mergeCell ref="E165:E166"/>
    <mergeCell ref="B191:B192"/>
    <mergeCell ref="C191:C192"/>
    <mergeCell ref="E191:E192"/>
    <mergeCell ref="F134:F135"/>
    <mergeCell ref="C167:C168"/>
    <mergeCell ref="C128:C129"/>
    <mergeCell ref="B132:B133"/>
    <mergeCell ref="B167:B168"/>
    <mergeCell ref="F177:F178"/>
    <mergeCell ref="A150:A153"/>
    <mergeCell ref="A169:A170"/>
    <mergeCell ref="A167:A168"/>
    <mergeCell ref="C187:C188"/>
    <mergeCell ref="A175:A176"/>
    <mergeCell ref="A177:A178"/>
    <mergeCell ref="A189:A190"/>
    <mergeCell ref="A171:A172"/>
    <mergeCell ref="A173:A174"/>
    <mergeCell ref="E194:E195"/>
    <mergeCell ref="E187:E188"/>
    <mergeCell ref="F187:F188"/>
    <mergeCell ref="B189:B190"/>
    <mergeCell ref="B194:B195"/>
    <mergeCell ref="A193:K193"/>
    <mergeCell ref="A194:A195"/>
    <mergeCell ref="G175:G176"/>
    <mergeCell ref="H177:H178"/>
    <mergeCell ref="E167:E168"/>
    <mergeCell ref="B171:B172"/>
    <mergeCell ref="F171:F172"/>
    <mergeCell ref="G171:G172"/>
    <mergeCell ref="F173:F174"/>
    <mergeCell ref="A191:A192"/>
    <mergeCell ref="C194:C195"/>
    <mergeCell ref="A154:A155"/>
    <mergeCell ref="F165:F166"/>
    <mergeCell ref="A165:A166"/>
    <mergeCell ref="H167:H168"/>
    <mergeCell ref="H165:H166"/>
    <mergeCell ref="H169:H170"/>
    <mergeCell ref="H185:H186"/>
    <mergeCell ref="A202:A203"/>
    <mergeCell ref="F208:F209"/>
    <mergeCell ref="B204:B205"/>
    <mergeCell ref="G242:G243"/>
    <mergeCell ref="F257:F258"/>
    <mergeCell ref="G257:G258"/>
    <mergeCell ref="A242:A245"/>
    <mergeCell ref="G229:G230"/>
    <mergeCell ref="F219:F220"/>
    <mergeCell ref="C261:C264"/>
    <mergeCell ref="F242:F245"/>
    <mergeCell ref="E249:E250"/>
    <mergeCell ref="F259:F260"/>
    <mergeCell ref="A251:A254"/>
    <mergeCell ref="A235:A236"/>
    <mergeCell ref="C259:C260"/>
    <mergeCell ref="F271:F272"/>
    <mergeCell ref="A261:A264"/>
    <mergeCell ref="A204:A205"/>
    <mergeCell ref="C212:C213"/>
    <mergeCell ref="E204:E205"/>
    <mergeCell ref="C204:C205"/>
    <mergeCell ref="A238:A241"/>
    <mergeCell ref="G225:G226"/>
    <mergeCell ref="A233:A234"/>
    <mergeCell ref="C221:C232"/>
    <mergeCell ref="G215:G216"/>
    <mergeCell ref="F233:F234"/>
    <mergeCell ref="G233:G234"/>
    <mergeCell ref="B221:B232"/>
    <mergeCell ref="B208:B209"/>
    <mergeCell ref="G208:G209"/>
    <mergeCell ref="A206:A207"/>
    <mergeCell ref="G219:G220"/>
    <mergeCell ref="B259:B260"/>
    <mergeCell ref="G259:G260"/>
    <mergeCell ref="G251:G252"/>
    <mergeCell ref="G244:G245"/>
    <mergeCell ref="B233:B234"/>
    <mergeCell ref="E217:E218"/>
    <mergeCell ref="F217:F218"/>
    <mergeCell ref="G217:G218"/>
    <mergeCell ref="C233:C234"/>
    <mergeCell ref="G253:G254"/>
    <mergeCell ref="C217:C218"/>
    <mergeCell ref="G235:G236"/>
    <mergeCell ref="F215:F216"/>
    <mergeCell ref="C278:C281"/>
    <mergeCell ref="E219:E220"/>
    <mergeCell ref="A217:A218"/>
    <mergeCell ref="A219:A220"/>
    <mergeCell ref="F278:F281"/>
    <mergeCell ref="F249:F250"/>
    <mergeCell ref="A249:A250"/>
    <mergeCell ref="B249:B250"/>
    <mergeCell ref="A273:A276"/>
    <mergeCell ref="A221:A232"/>
    <mergeCell ref="A215:A216"/>
    <mergeCell ref="C249:C250"/>
    <mergeCell ref="G247:G248"/>
    <mergeCell ref="B215:B216"/>
    <mergeCell ref="E206:E207"/>
    <mergeCell ref="C210:C211"/>
    <mergeCell ref="A267:A268"/>
    <mergeCell ref="A265:A266"/>
    <mergeCell ref="G295:G296"/>
    <mergeCell ref="B295:B296"/>
    <mergeCell ref="B278:B281"/>
    <mergeCell ref="G280:G281"/>
    <mergeCell ref="A301:K301"/>
    <mergeCell ref="F289:F290"/>
    <mergeCell ref="B247:B248"/>
    <mergeCell ref="C247:C248"/>
    <mergeCell ref="H293:H294"/>
    <mergeCell ref="A255:A256"/>
    <mergeCell ref="H223:H224"/>
    <mergeCell ref="A237:K237"/>
    <mergeCell ref="A246:K246"/>
    <mergeCell ref="A277:K277"/>
    <mergeCell ref="H238:H239"/>
    <mergeCell ref="B289:B290"/>
    <mergeCell ref="H261:H262"/>
    <mergeCell ref="H263:H264"/>
    <mergeCell ref="H240:H241"/>
    <mergeCell ref="A247:A248"/>
    <mergeCell ref="F295:F296"/>
    <mergeCell ref="B255:B256"/>
    <mergeCell ref="G289:G290"/>
    <mergeCell ref="B265:B266"/>
    <mergeCell ref="A297:A298"/>
    <mergeCell ref="C255:C256"/>
    <mergeCell ref="E255:E256"/>
    <mergeCell ref="A271:A272"/>
    <mergeCell ref="G271:G272"/>
    <mergeCell ref="E259:E260"/>
    <mergeCell ref="B261:B264"/>
    <mergeCell ref="F378:F379"/>
    <mergeCell ref="G346:G347"/>
    <mergeCell ref="H346:H347"/>
    <mergeCell ref="A334:A337"/>
    <mergeCell ref="A338:A349"/>
    <mergeCell ref="C346:C347"/>
    <mergeCell ref="E419:E420"/>
    <mergeCell ref="F419:F420"/>
    <mergeCell ref="H414:H415"/>
    <mergeCell ref="H416:H417"/>
    <mergeCell ref="E350:E351"/>
    <mergeCell ref="G350:G351"/>
    <mergeCell ref="F352:F353"/>
    <mergeCell ref="G376:G377"/>
    <mergeCell ref="G369:G370"/>
    <mergeCell ref="H369:H370"/>
    <mergeCell ref="G371:G372"/>
    <mergeCell ref="H371:H372"/>
    <mergeCell ref="G373:G374"/>
    <mergeCell ref="H373:H374"/>
    <mergeCell ref="B361:B374"/>
    <mergeCell ref="C361:C374"/>
    <mergeCell ref="E361:E374"/>
    <mergeCell ref="H361:H362"/>
    <mergeCell ref="A369:A371"/>
    <mergeCell ref="F359:F360"/>
    <mergeCell ref="F361:F374"/>
    <mergeCell ref="H359:H360"/>
    <mergeCell ref="E352:E353"/>
    <mergeCell ref="H380:H381"/>
    <mergeCell ref="E346:E347"/>
    <mergeCell ref="F346:F347"/>
    <mergeCell ref="P421:P422"/>
    <mergeCell ref="C406:C407"/>
    <mergeCell ref="E406:E407"/>
    <mergeCell ref="F406:F407"/>
    <mergeCell ref="G406:G407"/>
    <mergeCell ref="H406:H407"/>
    <mergeCell ref="G410:G411"/>
    <mergeCell ref="H410:H411"/>
    <mergeCell ref="E376:E377"/>
    <mergeCell ref="F376:F377"/>
    <mergeCell ref="B421:B422"/>
    <mergeCell ref="C421:C422"/>
    <mergeCell ref="B406:B407"/>
    <mergeCell ref="B408:B409"/>
    <mergeCell ref="H378:H379"/>
    <mergeCell ref="H376:H377"/>
    <mergeCell ref="A403:K403"/>
    <mergeCell ref="A421:A430"/>
    <mergeCell ref="A408:A409"/>
    <mergeCell ref="A410:A411"/>
    <mergeCell ref="A412:A413"/>
    <mergeCell ref="C404:C405"/>
    <mergeCell ref="A414:A415"/>
    <mergeCell ref="H429:H430"/>
    <mergeCell ref="B419:B420"/>
    <mergeCell ref="A378:A379"/>
    <mergeCell ref="A380:A381"/>
    <mergeCell ref="G380:G381"/>
    <mergeCell ref="G378:G379"/>
    <mergeCell ref="B378:B379"/>
    <mergeCell ref="C416:C417"/>
    <mergeCell ref="C419:C420"/>
    <mergeCell ref="G344:G345"/>
    <mergeCell ref="H330:H331"/>
    <mergeCell ref="H321:H322"/>
    <mergeCell ref="B310:B311"/>
    <mergeCell ref="C310:C311"/>
    <mergeCell ref="E310:E311"/>
    <mergeCell ref="F310:F311"/>
    <mergeCell ref="G310:G311"/>
    <mergeCell ref="A312:K312"/>
    <mergeCell ref="F338:F341"/>
    <mergeCell ref="G340:G341"/>
    <mergeCell ref="H340:H341"/>
    <mergeCell ref="C342:C343"/>
    <mergeCell ref="B344:B345"/>
    <mergeCell ref="C344:C345"/>
    <mergeCell ref="E342:E343"/>
    <mergeCell ref="F342:F343"/>
    <mergeCell ref="F344:F345"/>
    <mergeCell ref="E344:E345"/>
    <mergeCell ref="G330:G331"/>
    <mergeCell ref="F326:F327"/>
    <mergeCell ref="E328:E329"/>
    <mergeCell ref="G332:G333"/>
    <mergeCell ref="C328:C329"/>
    <mergeCell ref="B328:B329"/>
    <mergeCell ref="H313:H314"/>
    <mergeCell ref="A319:A320"/>
    <mergeCell ref="A406:A407"/>
    <mergeCell ref="A326:A327"/>
    <mergeCell ref="A323:K323"/>
    <mergeCell ref="A354:A355"/>
    <mergeCell ref="A356:A357"/>
    <mergeCell ref="H334:H335"/>
    <mergeCell ref="G336:G337"/>
    <mergeCell ref="H336:H337"/>
    <mergeCell ref="A373:A374"/>
    <mergeCell ref="A324:A325"/>
    <mergeCell ref="G326:G327"/>
    <mergeCell ref="C308:C309"/>
    <mergeCell ref="E308:E309"/>
    <mergeCell ref="B346:B347"/>
    <mergeCell ref="E348:E349"/>
    <mergeCell ref="F350:F351"/>
    <mergeCell ref="G359:G360"/>
    <mergeCell ref="B380:B381"/>
    <mergeCell ref="C380:C381"/>
    <mergeCell ref="E380:E381"/>
    <mergeCell ref="F380:F381"/>
    <mergeCell ref="G361:G362"/>
    <mergeCell ref="G363:G364"/>
    <mergeCell ref="H363:H364"/>
    <mergeCell ref="G365:G366"/>
    <mergeCell ref="H365:H366"/>
    <mergeCell ref="A358:K358"/>
    <mergeCell ref="G352:G353"/>
    <mergeCell ref="B348:B349"/>
    <mergeCell ref="F313:F322"/>
    <mergeCell ref="H332:H333"/>
    <mergeCell ref="H326:H327"/>
    <mergeCell ref="A416:A417"/>
    <mergeCell ref="E324:E325"/>
    <mergeCell ref="G338:G339"/>
    <mergeCell ref="C348:C349"/>
    <mergeCell ref="G334:G335"/>
    <mergeCell ref="B338:B341"/>
    <mergeCell ref="E338:E341"/>
    <mergeCell ref="F324:F325"/>
    <mergeCell ref="G385:G386"/>
    <mergeCell ref="G391:G392"/>
    <mergeCell ref="H408:H409"/>
    <mergeCell ref="F412:F413"/>
    <mergeCell ref="G412:G413"/>
    <mergeCell ref="A382:K382"/>
    <mergeCell ref="B410:B411"/>
    <mergeCell ref="B352:B353"/>
    <mergeCell ref="C352:C353"/>
    <mergeCell ref="B354:B357"/>
    <mergeCell ref="C354:C357"/>
    <mergeCell ref="B359:B360"/>
    <mergeCell ref="F354:F357"/>
    <mergeCell ref="C378:C379"/>
    <mergeCell ref="E378:E379"/>
    <mergeCell ref="C359:C360"/>
    <mergeCell ref="G393:G394"/>
    <mergeCell ref="G389:G390"/>
    <mergeCell ref="G395:G396"/>
    <mergeCell ref="A350:A353"/>
    <mergeCell ref="H352:H353"/>
    <mergeCell ref="H354:H355"/>
    <mergeCell ref="E354:E357"/>
    <mergeCell ref="E359:E360"/>
    <mergeCell ref="F416:F417"/>
    <mergeCell ref="B350:B351"/>
    <mergeCell ref="A375:K375"/>
    <mergeCell ref="A404:A405"/>
    <mergeCell ref="G383:G384"/>
    <mergeCell ref="H451:H452"/>
    <mergeCell ref="H449:H450"/>
    <mergeCell ref="H447:H448"/>
    <mergeCell ref="H435:H436"/>
    <mergeCell ref="H445:H446"/>
    <mergeCell ref="H443:H444"/>
    <mergeCell ref="H441:H442"/>
    <mergeCell ref="H439:H440"/>
    <mergeCell ref="F421:G422"/>
    <mergeCell ref="H421:H422"/>
    <mergeCell ref="G404:G405"/>
    <mergeCell ref="H404:H405"/>
    <mergeCell ref="H433:H434"/>
    <mergeCell ref="F429:G430"/>
    <mergeCell ref="H425:H426"/>
    <mergeCell ref="B425:B426"/>
    <mergeCell ref="A418:K418"/>
    <mergeCell ref="F425:G426"/>
    <mergeCell ref="H423:H424"/>
    <mergeCell ref="H431:H432"/>
    <mergeCell ref="E416:E417"/>
    <mergeCell ref="C410:C411"/>
    <mergeCell ref="E410:E411"/>
    <mergeCell ref="G416:G417"/>
    <mergeCell ref="B404:B405"/>
    <mergeCell ref="G408:G409"/>
    <mergeCell ref="F404:F405"/>
    <mergeCell ref="B429:B430"/>
    <mergeCell ref="G419:G420"/>
    <mergeCell ref="H419:H420"/>
    <mergeCell ref="F423:G424"/>
    <mergeCell ref="A419:A420"/>
    <mergeCell ref="H437:H438"/>
    <mergeCell ref="G387:G388"/>
    <mergeCell ref="C425:C426"/>
    <mergeCell ref="C429:C430"/>
    <mergeCell ref="G399:G400"/>
    <mergeCell ref="G401:G402"/>
    <mergeCell ref="C383:C402"/>
    <mergeCell ref="F383:F402"/>
    <mergeCell ref="E404:E405"/>
    <mergeCell ref="E383:E402"/>
    <mergeCell ref="H383:H402"/>
    <mergeCell ref="E453:E454"/>
    <mergeCell ref="F453:F454"/>
    <mergeCell ref="G453:G454"/>
    <mergeCell ref="H453:H454"/>
    <mergeCell ref="C423:C424"/>
    <mergeCell ref="F414:F415"/>
    <mergeCell ref="F410:F411"/>
    <mergeCell ref="G397:G398"/>
    <mergeCell ref="C412:C413"/>
    <mergeCell ref="E412:E413"/>
    <mergeCell ref="C414:C415"/>
    <mergeCell ref="E414:E415"/>
    <mergeCell ref="C408:C409"/>
    <mergeCell ref="E408:E409"/>
    <mergeCell ref="F408:F409"/>
    <mergeCell ref="G414:G415"/>
    <mergeCell ref="F451:G452"/>
    <mergeCell ref="E431:E452"/>
    <mergeCell ref="B453:B454"/>
    <mergeCell ref="C453:C454"/>
    <mergeCell ref="F431:G432"/>
    <mergeCell ref="F433:F434"/>
    <mergeCell ref="C431:C452"/>
    <mergeCell ref="B431:B452"/>
    <mergeCell ref="G433:G434"/>
    <mergeCell ref="G435:G436"/>
    <mergeCell ref="F435:F436"/>
    <mergeCell ref="F437:G438"/>
    <mergeCell ref="F439:G440"/>
    <mergeCell ref="F441:G442"/>
    <mergeCell ref="F443:G444"/>
    <mergeCell ref="F445:G446"/>
    <mergeCell ref="F447:G448"/>
    <mergeCell ref="F449:G450"/>
    <mergeCell ref="A376:A377"/>
    <mergeCell ref="G367:G368"/>
    <mergeCell ref="H367:H368"/>
    <mergeCell ref="G354:G357"/>
    <mergeCell ref="A383:A384"/>
    <mergeCell ref="A385:A386"/>
    <mergeCell ref="B383:B402"/>
    <mergeCell ref="B416:B417"/>
    <mergeCell ref="B414:B415"/>
    <mergeCell ref="B412:B413"/>
    <mergeCell ref="F348:F349"/>
    <mergeCell ref="B427:B428"/>
    <mergeCell ref="C427:C428"/>
    <mergeCell ref="H427:H428"/>
    <mergeCell ref="F427:G428"/>
    <mergeCell ref="C265:C266"/>
    <mergeCell ref="C350:C351"/>
    <mergeCell ref="B376:B377"/>
    <mergeCell ref="C376:C377"/>
    <mergeCell ref="B336:B337"/>
    <mergeCell ref="B342:B343"/>
    <mergeCell ref="C334:C335"/>
    <mergeCell ref="E334:E335"/>
    <mergeCell ref="F334:F335"/>
    <mergeCell ref="F332:F333"/>
    <mergeCell ref="C336:C337"/>
    <mergeCell ref="E336:E337"/>
    <mergeCell ref="F336:F337"/>
    <mergeCell ref="B423:B424"/>
    <mergeCell ref="A359:A360"/>
    <mergeCell ref="H412:H413"/>
    <mergeCell ref="E421:E430"/>
    <mergeCell ref="H356:H357"/>
    <mergeCell ref="E326:E327"/>
    <mergeCell ref="G324:G325"/>
    <mergeCell ref="H242:H243"/>
    <mergeCell ref="H231:H232"/>
    <mergeCell ref="B324:B325"/>
    <mergeCell ref="G308:G309"/>
    <mergeCell ref="H308:H309"/>
    <mergeCell ref="F328:F329"/>
    <mergeCell ref="H324:H325"/>
    <mergeCell ref="C338:C341"/>
    <mergeCell ref="B330:B331"/>
    <mergeCell ref="C330:C331"/>
    <mergeCell ref="E330:E331"/>
    <mergeCell ref="F330:F331"/>
    <mergeCell ref="B332:B333"/>
    <mergeCell ref="C332:C333"/>
    <mergeCell ref="E332:E333"/>
    <mergeCell ref="B334:B335"/>
    <mergeCell ref="C324:C325"/>
    <mergeCell ref="E265:E266"/>
    <mergeCell ref="H297:H298"/>
    <mergeCell ref="H280:H281"/>
    <mergeCell ref="H259:H260"/>
    <mergeCell ref="G275:G276"/>
    <mergeCell ref="C242:C245"/>
    <mergeCell ref="B257:B258"/>
    <mergeCell ref="C257:C258"/>
    <mergeCell ref="E257:E258"/>
    <mergeCell ref="E283:E286"/>
    <mergeCell ref="B283:B286"/>
    <mergeCell ref="E291:E292"/>
    <mergeCell ref="C96:C97"/>
    <mergeCell ref="E96:E97"/>
    <mergeCell ref="F96:F97"/>
    <mergeCell ref="G96:G97"/>
    <mergeCell ref="H96:H97"/>
    <mergeCell ref="B1:K1"/>
    <mergeCell ref="H344:H345"/>
    <mergeCell ref="G342:G343"/>
    <mergeCell ref="H342:H343"/>
    <mergeCell ref="H350:H351"/>
    <mergeCell ref="H338:H339"/>
    <mergeCell ref="G348:G349"/>
    <mergeCell ref="H348:H349"/>
    <mergeCell ref="G293:G294"/>
    <mergeCell ref="H291:H292"/>
    <mergeCell ref="H295:H296"/>
    <mergeCell ref="E289:E290"/>
    <mergeCell ref="F291:F292"/>
    <mergeCell ref="B217:B218"/>
    <mergeCell ref="B297:B298"/>
    <mergeCell ref="C297:C298"/>
    <mergeCell ref="F297:F298"/>
    <mergeCell ref="G297:G298"/>
    <mergeCell ref="B299:B300"/>
    <mergeCell ref="E196:E197"/>
    <mergeCell ref="H196:H197"/>
    <mergeCell ref="B200:B201"/>
    <mergeCell ref="F114:F115"/>
    <mergeCell ref="B130:B131"/>
    <mergeCell ref="F112:F113"/>
    <mergeCell ref="E94:E95"/>
    <mergeCell ref="E126:E127"/>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54"/>
  <sheetViews>
    <sheetView zoomScale="95" zoomScaleNormal="95" zoomScaleSheetLayoutView="130" workbookViewId="0">
      <pane ySplit="3" topLeftCell="A149" activePane="bottomLeft" state="frozen"/>
      <selection pane="bottomLeft" activeCell="A165" sqref="A165:K165"/>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x14ac:dyDescent="0.25">
      <c r="B1" s="173" t="s">
        <v>388</v>
      </c>
      <c r="C1" s="174"/>
      <c r="D1" s="174"/>
      <c r="E1" s="174"/>
      <c r="F1" s="174"/>
      <c r="G1" s="174"/>
      <c r="H1" s="174"/>
      <c r="I1" s="174"/>
      <c r="J1" s="174"/>
      <c r="K1" s="175"/>
    </row>
    <row r="2" spans="1:24" ht="24.6" customHeight="1" x14ac:dyDescent="0.25">
      <c r="A2" s="5"/>
      <c r="B2" s="176" t="s">
        <v>0</v>
      </c>
      <c r="C2" s="177"/>
      <c r="D2" s="177"/>
      <c r="E2" s="151" t="s">
        <v>1</v>
      </c>
      <c r="F2" s="162" t="s">
        <v>185</v>
      </c>
      <c r="G2" s="163"/>
      <c r="H2" s="151" t="s">
        <v>3</v>
      </c>
      <c r="I2" s="151" t="s">
        <v>4</v>
      </c>
      <c r="J2" s="153" t="s">
        <v>5</v>
      </c>
      <c r="K2" s="154"/>
    </row>
    <row r="3" spans="1:24" ht="71.25" customHeight="1" x14ac:dyDescent="0.25">
      <c r="A3" s="5" t="s">
        <v>298</v>
      </c>
      <c r="B3" s="6" t="s">
        <v>6</v>
      </c>
      <c r="C3" s="6" t="s">
        <v>238</v>
      </c>
      <c r="D3" s="6" t="s">
        <v>7</v>
      </c>
      <c r="E3" s="152"/>
      <c r="F3" s="7" t="s">
        <v>8</v>
      </c>
      <c r="G3" s="8" t="s">
        <v>9</v>
      </c>
      <c r="H3" s="152"/>
      <c r="I3" s="152"/>
      <c r="J3" s="8" t="s">
        <v>10</v>
      </c>
      <c r="K3" s="6" t="s">
        <v>11</v>
      </c>
    </row>
    <row r="4" spans="1:24" ht="16.5" customHeight="1" x14ac:dyDescent="0.25">
      <c r="A4" s="120" t="s">
        <v>285</v>
      </c>
      <c r="B4" s="121"/>
      <c r="C4" s="121"/>
      <c r="D4" s="121"/>
      <c r="E4" s="121"/>
      <c r="F4" s="121"/>
      <c r="G4" s="121"/>
      <c r="H4" s="121"/>
      <c r="I4" s="121"/>
      <c r="J4" s="121"/>
      <c r="K4" s="122"/>
    </row>
    <row r="5" spans="1:24" x14ac:dyDescent="0.25">
      <c r="A5" s="142">
        <v>1</v>
      </c>
      <c r="B5" s="94">
        <v>43413</v>
      </c>
      <c r="C5" s="84" t="s">
        <v>412</v>
      </c>
      <c r="D5" s="9" t="s">
        <v>389</v>
      </c>
      <c r="E5" s="86" t="s">
        <v>411</v>
      </c>
      <c r="F5" s="86" t="s">
        <v>12</v>
      </c>
      <c r="G5" s="86" t="s">
        <v>13</v>
      </c>
      <c r="H5" s="86" t="s">
        <v>186</v>
      </c>
      <c r="I5" s="10">
        <v>5.25</v>
      </c>
      <c r="J5" s="10" t="s">
        <v>273</v>
      </c>
      <c r="K5" s="10" t="s">
        <v>273</v>
      </c>
    </row>
    <row r="6" spans="1:24" x14ac:dyDescent="0.25">
      <c r="A6" s="144"/>
      <c r="B6" s="95"/>
      <c r="C6" s="85"/>
      <c r="D6" s="9" t="s">
        <v>390</v>
      </c>
      <c r="E6" s="87"/>
      <c r="F6" s="87"/>
      <c r="G6" s="87"/>
      <c r="H6" s="87"/>
      <c r="I6" s="10">
        <v>5.38</v>
      </c>
      <c r="J6" s="10" t="s">
        <v>273</v>
      </c>
      <c r="K6" s="10" t="s">
        <v>273</v>
      </c>
    </row>
    <row r="7" spans="1:24" ht="19.5" customHeight="1" x14ac:dyDescent="0.25">
      <c r="A7" s="11"/>
      <c r="B7" s="94" t="s">
        <v>414</v>
      </c>
      <c r="C7" s="84" t="s">
        <v>415</v>
      </c>
      <c r="D7" s="9" t="s">
        <v>389</v>
      </c>
      <c r="E7" s="86" t="s">
        <v>351</v>
      </c>
      <c r="F7" s="86" t="s">
        <v>12</v>
      </c>
      <c r="G7" s="86" t="s">
        <v>13</v>
      </c>
      <c r="H7" s="86" t="s">
        <v>187</v>
      </c>
      <c r="I7" s="10">
        <v>30.51</v>
      </c>
      <c r="J7" s="10">
        <v>18.71</v>
      </c>
      <c r="K7" s="12">
        <v>22.45</v>
      </c>
      <c r="L7" s="4"/>
      <c r="M7" s="4"/>
      <c r="N7" s="4"/>
      <c r="O7" s="4"/>
      <c r="P7" s="13"/>
      <c r="Q7" s="4"/>
      <c r="R7" s="4"/>
      <c r="S7" s="4"/>
      <c r="T7" s="4"/>
      <c r="U7" s="4"/>
      <c r="V7" s="4"/>
      <c r="W7" s="4"/>
      <c r="X7" s="4"/>
    </row>
    <row r="8" spans="1:24" ht="19.5" customHeight="1" x14ac:dyDescent="0.25">
      <c r="A8" s="11"/>
      <c r="B8" s="110"/>
      <c r="C8" s="109"/>
      <c r="D8" s="9" t="s">
        <v>390</v>
      </c>
      <c r="E8" s="99"/>
      <c r="F8" s="99"/>
      <c r="G8" s="87"/>
      <c r="H8" s="87"/>
      <c r="I8" s="10">
        <v>31.12</v>
      </c>
      <c r="J8" s="10">
        <v>19.079999999999998</v>
      </c>
      <c r="K8" s="12">
        <v>22.9</v>
      </c>
      <c r="L8" s="4"/>
      <c r="M8" s="4"/>
      <c r="N8" s="4"/>
      <c r="O8" s="4"/>
      <c r="P8" s="13"/>
      <c r="Q8" s="4"/>
      <c r="R8" s="4"/>
      <c r="S8" s="4"/>
      <c r="T8" s="4"/>
      <c r="U8" s="4"/>
      <c r="V8" s="4"/>
      <c r="W8" s="4"/>
      <c r="X8" s="4"/>
    </row>
    <row r="9" spans="1:24" ht="19.5" customHeight="1" x14ac:dyDescent="0.25">
      <c r="A9" s="11"/>
      <c r="B9" s="110" t="s">
        <v>406</v>
      </c>
      <c r="C9" s="109" t="s">
        <v>413</v>
      </c>
      <c r="D9" s="9" t="s">
        <v>389</v>
      </c>
      <c r="E9" s="99"/>
      <c r="F9" s="99"/>
      <c r="G9" s="86" t="s">
        <v>316</v>
      </c>
      <c r="H9" s="86" t="s">
        <v>187</v>
      </c>
      <c r="I9" s="10">
        <v>30.51</v>
      </c>
      <c r="J9" s="10">
        <v>17.73</v>
      </c>
      <c r="K9" s="12">
        <v>21.27</v>
      </c>
      <c r="L9" s="4"/>
      <c r="M9" s="4"/>
      <c r="N9" s="4"/>
      <c r="O9" s="4"/>
      <c r="P9" s="13"/>
      <c r="Q9" s="4"/>
      <c r="R9" s="4"/>
      <c r="S9" s="4"/>
      <c r="T9" s="4"/>
      <c r="U9" s="4"/>
      <c r="V9" s="4"/>
      <c r="W9" s="4"/>
      <c r="X9" s="4"/>
    </row>
    <row r="10" spans="1:24" ht="19.5" customHeight="1" x14ac:dyDescent="0.25">
      <c r="A10" s="11"/>
      <c r="B10" s="110"/>
      <c r="C10" s="109"/>
      <c r="D10" s="9" t="s">
        <v>390</v>
      </c>
      <c r="E10" s="99"/>
      <c r="F10" s="99"/>
      <c r="G10" s="87"/>
      <c r="H10" s="87"/>
      <c r="I10" s="10">
        <v>31.12</v>
      </c>
      <c r="J10" s="10">
        <v>18.079999999999998</v>
      </c>
      <c r="K10" s="12">
        <v>21.7</v>
      </c>
      <c r="L10" s="4"/>
      <c r="M10" s="4"/>
      <c r="N10" s="4"/>
      <c r="O10" s="4"/>
      <c r="P10" s="13"/>
      <c r="Q10" s="4"/>
      <c r="R10" s="4"/>
      <c r="S10" s="4"/>
      <c r="T10" s="4"/>
      <c r="U10" s="4"/>
      <c r="V10" s="4"/>
      <c r="W10" s="4"/>
      <c r="X10" s="4"/>
    </row>
    <row r="11" spans="1:24" ht="19.5" customHeight="1" x14ac:dyDescent="0.25">
      <c r="A11" s="11"/>
      <c r="B11" s="110" t="s">
        <v>406</v>
      </c>
      <c r="C11" s="109" t="s">
        <v>413</v>
      </c>
      <c r="D11" s="9" t="s">
        <v>389</v>
      </c>
      <c r="E11" s="99"/>
      <c r="F11" s="99"/>
      <c r="G11" s="86" t="s">
        <v>317</v>
      </c>
      <c r="H11" s="86" t="s">
        <v>187</v>
      </c>
      <c r="I11" s="10">
        <v>30.51</v>
      </c>
      <c r="J11" s="10">
        <v>9.39</v>
      </c>
      <c r="K11" s="12">
        <v>11.27</v>
      </c>
      <c r="L11" s="4"/>
      <c r="M11" s="4"/>
      <c r="N11" s="4"/>
      <c r="O11" s="4"/>
      <c r="P11" s="13"/>
      <c r="Q11" s="4"/>
      <c r="R11" s="4"/>
      <c r="S11" s="4"/>
      <c r="T11" s="4"/>
      <c r="U11" s="4"/>
      <c r="V11" s="4"/>
      <c r="W11" s="4"/>
      <c r="X11" s="4"/>
    </row>
    <row r="12" spans="1:24" ht="19.5" customHeight="1" x14ac:dyDescent="0.25">
      <c r="A12" s="11"/>
      <c r="B12" s="110"/>
      <c r="C12" s="109"/>
      <c r="D12" s="9" t="s">
        <v>390</v>
      </c>
      <c r="E12" s="99"/>
      <c r="F12" s="99"/>
      <c r="G12" s="87"/>
      <c r="H12" s="87"/>
      <c r="I12" s="10">
        <v>31.12</v>
      </c>
      <c r="J12" s="10">
        <v>9.58</v>
      </c>
      <c r="K12" s="12">
        <v>11.49</v>
      </c>
      <c r="L12" s="4"/>
      <c r="M12" s="4"/>
      <c r="N12" s="4"/>
      <c r="O12" s="4"/>
      <c r="P12" s="13"/>
      <c r="Q12" s="4"/>
      <c r="R12" s="4"/>
      <c r="S12" s="4"/>
      <c r="T12" s="4"/>
      <c r="U12" s="4"/>
      <c r="V12" s="4"/>
      <c r="W12" s="4"/>
      <c r="X12" s="4"/>
    </row>
    <row r="13" spans="1:24" ht="19.5" customHeight="1" x14ac:dyDescent="0.25">
      <c r="A13" s="11"/>
      <c r="B13" s="110" t="s">
        <v>406</v>
      </c>
      <c r="C13" s="109" t="s">
        <v>413</v>
      </c>
      <c r="D13" s="9" t="s">
        <v>389</v>
      </c>
      <c r="E13" s="99"/>
      <c r="F13" s="99"/>
      <c r="G13" s="86" t="s">
        <v>18</v>
      </c>
      <c r="H13" s="86" t="s">
        <v>187</v>
      </c>
      <c r="I13" s="10">
        <v>30.51</v>
      </c>
      <c r="J13" s="10">
        <v>24.7</v>
      </c>
      <c r="K13" s="12">
        <v>29.64</v>
      </c>
      <c r="L13" s="4"/>
      <c r="M13" s="4"/>
      <c r="N13" s="4"/>
      <c r="O13" s="4"/>
      <c r="P13" s="13"/>
      <c r="Q13" s="4"/>
      <c r="R13" s="4"/>
      <c r="S13" s="4"/>
      <c r="T13" s="4"/>
      <c r="U13" s="4"/>
      <c r="V13" s="4"/>
      <c r="W13" s="4"/>
      <c r="X13" s="4"/>
    </row>
    <row r="14" spans="1:24" ht="19.5" customHeight="1" x14ac:dyDescent="0.25">
      <c r="A14" s="11"/>
      <c r="B14" s="110"/>
      <c r="C14" s="109"/>
      <c r="D14" s="9" t="s">
        <v>390</v>
      </c>
      <c r="E14" s="99"/>
      <c r="F14" s="99"/>
      <c r="G14" s="87"/>
      <c r="H14" s="87"/>
      <c r="I14" s="10">
        <v>31.12</v>
      </c>
      <c r="J14" s="10">
        <v>28.41</v>
      </c>
      <c r="K14" s="12">
        <v>34.090000000000003</v>
      </c>
      <c r="L14" s="4"/>
      <c r="M14" s="4"/>
      <c r="N14" s="4"/>
      <c r="O14" s="4"/>
      <c r="P14" s="13"/>
      <c r="Q14" s="4"/>
      <c r="R14" s="4"/>
      <c r="S14" s="4"/>
      <c r="T14" s="4"/>
      <c r="U14" s="4"/>
      <c r="V14" s="4"/>
      <c r="W14" s="4"/>
      <c r="X14" s="4"/>
    </row>
    <row r="15" spans="1:24" ht="19.5" customHeight="1" x14ac:dyDescent="0.25">
      <c r="A15" s="11"/>
      <c r="B15" s="110" t="s">
        <v>406</v>
      </c>
      <c r="C15" s="109" t="s">
        <v>413</v>
      </c>
      <c r="D15" s="9" t="s">
        <v>389</v>
      </c>
      <c r="E15" s="99"/>
      <c r="F15" s="99"/>
      <c r="G15" s="86" t="s">
        <v>339</v>
      </c>
      <c r="H15" s="86" t="s">
        <v>187</v>
      </c>
      <c r="I15" s="10">
        <v>30.51</v>
      </c>
      <c r="J15" s="10">
        <v>9.39</v>
      </c>
      <c r="K15" s="12">
        <v>11.27</v>
      </c>
      <c r="L15" s="4"/>
      <c r="M15" s="4"/>
      <c r="N15" s="4"/>
      <c r="O15" s="4"/>
      <c r="P15" s="13"/>
      <c r="Q15" s="4"/>
      <c r="R15" s="4"/>
      <c r="S15" s="4"/>
      <c r="T15" s="4"/>
      <c r="U15" s="4"/>
      <c r="V15" s="4"/>
      <c r="W15" s="4"/>
      <c r="X15" s="4"/>
    </row>
    <row r="16" spans="1:24" ht="19.5" customHeight="1" x14ac:dyDescent="0.25">
      <c r="A16" s="11"/>
      <c r="B16" s="110"/>
      <c r="C16" s="109"/>
      <c r="D16" s="9" t="s">
        <v>390</v>
      </c>
      <c r="E16" s="99"/>
      <c r="F16" s="99"/>
      <c r="G16" s="87"/>
      <c r="H16" s="87"/>
      <c r="I16" s="10">
        <v>31.12</v>
      </c>
      <c r="J16" s="10">
        <v>9.58</v>
      </c>
      <c r="K16" s="12">
        <v>11.49</v>
      </c>
      <c r="L16" s="4"/>
      <c r="M16" s="4"/>
      <c r="N16" s="4"/>
      <c r="O16" s="4"/>
      <c r="P16" s="13"/>
      <c r="Q16" s="4"/>
      <c r="R16" s="4"/>
      <c r="S16" s="4"/>
      <c r="T16" s="4"/>
      <c r="U16" s="4"/>
      <c r="V16" s="4"/>
      <c r="W16" s="4"/>
      <c r="X16" s="4"/>
    </row>
    <row r="17" spans="1:24" ht="19.5" customHeight="1" x14ac:dyDescent="0.25">
      <c r="A17" s="11"/>
      <c r="B17" s="110" t="s">
        <v>406</v>
      </c>
      <c r="C17" s="109" t="s">
        <v>413</v>
      </c>
      <c r="D17" s="9" t="s">
        <v>389</v>
      </c>
      <c r="E17" s="99"/>
      <c r="F17" s="99"/>
      <c r="G17" s="86" t="s">
        <v>340</v>
      </c>
      <c r="H17" s="86" t="s">
        <v>187</v>
      </c>
      <c r="I17" s="10">
        <v>30.51</v>
      </c>
      <c r="J17" s="10">
        <v>17.73</v>
      </c>
      <c r="K17" s="10">
        <v>21.27</v>
      </c>
      <c r="L17" s="4"/>
      <c r="M17" s="4"/>
      <c r="N17" s="4"/>
      <c r="O17" s="4"/>
      <c r="P17" s="13"/>
      <c r="Q17" s="4"/>
      <c r="R17" s="4"/>
      <c r="S17" s="4"/>
      <c r="T17" s="4"/>
      <c r="U17" s="4"/>
      <c r="V17" s="4"/>
      <c r="W17" s="4"/>
      <c r="X17" s="4"/>
    </row>
    <row r="18" spans="1:24" ht="19.5" customHeight="1" x14ac:dyDescent="0.25">
      <c r="A18" s="11"/>
      <c r="B18" s="110"/>
      <c r="C18" s="109"/>
      <c r="D18" s="9" t="s">
        <v>390</v>
      </c>
      <c r="E18" s="99"/>
      <c r="F18" s="99"/>
      <c r="G18" s="87"/>
      <c r="H18" s="87"/>
      <c r="I18" s="10">
        <v>31.12</v>
      </c>
      <c r="J18" s="10">
        <v>18.079999999999998</v>
      </c>
      <c r="K18" s="12">
        <v>21.7</v>
      </c>
      <c r="L18" s="4"/>
      <c r="M18" s="4"/>
      <c r="N18" s="4"/>
      <c r="O18" s="4"/>
      <c r="P18" s="13"/>
      <c r="Q18" s="4"/>
      <c r="R18" s="4"/>
      <c r="S18" s="4"/>
      <c r="T18" s="4"/>
      <c r="U18" s="4"/>
      <c r="V18" s="4"/>
      <c r="W18" s="4"/>
      <c r="X18" s="4"/>
    </row>
    <row r="19" spans="1:24" ht="21.75" customHeight="1" x14ac:dyDescent="0.25">
      <c r="A19" s="11"/>
      <c r="B19" s="110" t="s">
        <v>406</v>
      </c>
      <c r="C19" s="109" t="s">
        <v>413</v>
      </c>
      <c r="D19" s="9" t="s">
        <v>389</v>
      </c>
      <c r="E19" s="99"/>
      <c r="F19" s="99"/>
      <c r="G19" s="86" t="s">
        <v>341</v>
      </c>
      <c r="H19" s="86" t="s">
        <v>187</v>
      </c>
      <c r="I19" s="10">
        <v>30.51</v>
      </c>
      <c r="J19" s="10">
        <v>17.73</v>
      </c>
      <c r="K19" s="12">
        <v>21.27</v>
      </c>
      <c r="L19" s="4"/>
      <c r="M19" s="4"/>
      <c r="N19" s="4"/>
      <c r="O19" s="4"/>
      <c r="P19" s="13"/>
      <c r="Q19" s="4"/>
      <c r="R19" s="4"/>
      <c r="S19" s="4"/>
      <c r="T19" s="4"/>
      <c r="U19" s="4"/>
      <c r="V19" s="4"/>
      <c r="W19" s="4"/>
      <c r="X19" s="4"/>
    </row>
    <row r="20" spans="1:24" ht="21.75" customHeight="1" x14ac:dyDescent="0.25">
      <c r="A20" s="14"/>
      <c r="B20" s="110"/>
      <c r="C20" s="109"/>
      <c r="D20" s="9" t="s">
        <v>390</v>
      </c>
      <c r="E20" s="99"/>
      <c r="F20" s="99"/>
      <c r="G20" s="87"/>
      <c r="H20" s="87"/>
      <c r="I20" s="10">
        <v>31.12</v>
      </c>
      <c r="J20" s="10">
        <v>18.079999999999998</v>
      </c>
      <c r="K20" s="12">
        <v>21.7</v>
      </c>
      <c r="L20" s="4"/>
      <c r="M20" s="4"/>
      <c r="N20" s="4"/>
      <c r="O20" s="4"/>
      <c r="P20" s="13"/>
      <c r="Q20" s="4"/>
      <c r="R20" s="4"/>
      <c r="S20" s="4"/>
      <c r="T20" s="4"/>
      <c r="U20" s="4"/>
      <c r="V20" s="4"/>
      <c r="W20" s="4"/>
      <c r="X20" s="4"/>
    </row>
    <row r="21" spans="1:24" ht="21.75" customHeight="1" x14ac:dyDescent="0.25">
      <c r="A21" s="14"/>
      <c r="B21" s="110" t="s">
        <v>406</v>
      </c>
      <c r="C21" s="109" t="s">
        <v>413</v>
      </c>
      <c r="D21" s="9" t="s">
        <v>389</v>
      </c>
      <c r="E21" s="99"/>
      <c r="F21" s="99"/>
      <c r="G21" s="86" t="s">
        <v>342</v>
      </c>
      <c r="H21" s="86" t="s">
        <v>187</v>
      </c>
      <c r="I21" s="10">
        <v>30.51</v>
      </c>
      <c r="J21" s="10">
        <v>9.39</v>
      </c>
      <c r="K21" s="12">
        <v>11.27</v>
      </c>
      <c r="L21" s="4"/>
      <c r="M21" s="4"/>
      <c r="N21" s="4"/>
      <c r="O21" s="4"/>
      <c r="P21" s="13"/>
      <c r="Q21" s="4"/>
      <c r="R21" s="4"/>
      <c r="S21" s="4"/>
      <c r="T21" s="4"/>
      <c r="U21" s="4"/>
      <c r="V21" s="4"/>
      <c r="W21" s="4"/>
      <c r="X21" s="4"/>
    </row>
    <row r="22" spans="1:24" ht="21.75" customHeight="1" x14ac:dyDescent="0.25">
      <c r="A22" s="14"/>
      <c r="B22" s="110"/>
      <c r="C22" s="109"/>
      <c r="D22" s="9" t="s">
        <v>390</v>
      </c>
      <c r="E22" s="99"/>
      <c r="F22" s="99"/>
      <c r="G22" s="87"/>
      <c r="H22" s="87"/>
      <c r="I22" s="10">
        <v>31.12</v>
      </c>
      <c r="J22" s="10">
        <v>9.58</v>
      </c>
      <c r="K22" s="12">
        <v>11.49</v>
      </c>
      <c r="L22" s="4"/>
      <c r="M22" s="4"/>
      <c r="N22" s="4"/>
      <c r="O22" s="4"/>
      <c r="P22" s="13"/>
      <c r="Q22" s="4"/>
      <c r="R22" s="4"/>
      <c r="S22" s="4"/>
      <c r="T22" s="4"/>
      <c r="U22" s="4"/>
      <c r="V22" s="4"/>
      <c r="W22" s="4"/>
      <c r="X22" s="4"/>
    </row>
    <row r="23" spans="1:24" ht="21.75" customHeight="1" x14ac:dyDescent="0.25">
      <c r="A23" s="14"/>
      <c r="B23" s="110" t="s">
        <v>406</v>
      </c>
      <c r="C23" s="109" t="s">
        <v>413</v>
      </c>
      <c r="D23" s="9" t="s">
        <v>389</v>
      </c>
      <c r="E23" s="99"/>
      <c r="F23" s="99"/>
      <c r="G23" s="86" t="s">
        <v>17</v>
      </c>
      <c r="H23" s="86" t="s">
        <v>187</v>
      </c>
      <c r="I23" s="10">
        <v>30.51</v>
      </c>
      <c r="J23" s="10">
        <v>11.9</v>
      </c>
      <c r="K23" s="12">
        <v>14.28</v>
      </c>
      <c r="L23" s="4"/>
      <c r="M23" s="4"/>
      <c r="N23" s="4"/>
      <c r="O23" s="4"/>
      <c r="P23" s="13"/>
      <c r="Q23" s="4"/>
      <c r="R23" s="4"/>
      <c r="S23" s="4"/>
      <c r="T23" s="4"/>
      <c r="U23" s="4"/>
      <c r="V23" s="4"/>
      <c r="W23" s="4"/>
      <c r="X23" s="4"/>
    </row>
    <row r="24" spans="1:24" ht="21.75" customHeight="1" x14ac:dyDescent="0.25">
      <c r="A24" s="14"/>
      <c r="B24" s="110"/>
      <c r="C24" s="109"/>
      <c r="D24" s="9" t="s">
        <v>390</v>
      </c>
      <c r="E24" s="99"/>
      <c r="F24" s="99"/>
      <c r="G24" s="87"/>
      <c r="H24" s="87"/>
      <c r="I24" s="10">
        <v>31.12</v>
      </c>
      <c r="J24" s="10">
        <v>12.14</v>
      </c>
      <c r="K24" s="12">
        <v>14.56</v>
      </c>
      <c r="L24" s="4"/>
      <c r="M24" s="4"/>
      <c r="N24" s="4"/>
      <c r="O24" s="4"/>
      <c r="P24" s="13"/>
      <c r="Q24" s="4"/>
      <c r="R24" s="4"/>
      <c r="S24" s="4"/>
      <c r="T24" s="4"/>
      <c r="U24" s="4"/>
      <c r="V24" s="4"/>
      <c r="W24" s="4"/>
      <c r="X24" s="4"/>
    </row>
    <row r="25" spans="1:24" ht="21.75" customHeight="1" x14ac:dyDescent="0.25">
      <c r="A25" s="14"/>
      <c r="B25" s="110" t="s">
        <v>406</v>
      </c>
      <c r="C25" s="109" t="s">
        <v>413</v>
      </c>
      <c r="D25" s="9" t="s">
        <v>389</v>
      </c>
      <c r="E25" s="99"/>
      <c r="F25" s="99"/>
      <c r="G25" s="86" t="s">
        <v>216</v>
      </c>
      <c r="H25" s="86" t="s">
        <v>187</v>
      </c>
      <c r="I25" s="10">
        <v>30.51</v>
      </c>
      <c r="J25" s="10">
        <v>20.41</v>
      </c>
      <c r="K25" s="12">
        <v>24.49</v>
      </c>
      <c r="L25" s="4"/>
      <c r="M25" s="4"/>
      <c r="N25" s="4"/>
      <c r="O25" s="4"/>
      <c r="P25" s="13"/>
      <c r="Q25" s="4"/>
      <c r="R25" s="4"/>
      <c r="S25" s="4"/>
      <c r="T25" s="4"/>
      <c r="U25" s="4"/>
      <c r="V25" s="4"/>
      <c r="W25" s="4"/>
      <c r="X25" s="4"/>
    </row>
    <row r="26" spans="1:24" ht="21.75" customHeight="1" x14ac:dyDescent="0.25">
      <c r="A26" s="14"/>
      <c r="B26" s="95"/>
      <c r="C26" s="85"/>
      <c r="D26" s="9" t="s">
        <v>390</v>
      </c>
      <c r="E26" s="87"/>
      <c r="F26" s="87"/>
      <c r="G26" s="87"/>
      <c r="H26" s="87"/>
      <c r="I26" s="10">
        <v>31.12</v>
      </c>
      <c r="J26" s="10">
        <v>20.82</v>
      </c>
      <c r="K26" s="12">
        <v>24.98</v>
      </c>
      <c r="L26" s="4"/>
      <c r="M26" s="4"/>
      <c r="N26" s="4"/>
      <c r="O26" s="4"/>
      <c r="P26" s="13"/>
      <c r="Q26" s="4"/>
      <c r="R26" s="4"/>
      <c r="S26" s="4"/>
      <c r="T26" s="4"/>
      <c r="U26" s="4"/>
      <c r="V26" s="4"/>
      <c r="W26" s="4"/>
      <c r="X26" s="4"/>
    </row>
    <row r="27" spans="1:24" ht="22.5" customHeight="1" x14ac:dyDescent="0.25">
      <c r="A27" s="142" t="e">
        <f>#REF!+1</f>
        <v>#REF!</v>
      </c>
      <c r="B27" s="94" t="s">
        <v>406</v>
      </c>
      <c r="C27" s="84" t="s">
        <v>413</v>
      </c>
      <c r="D27" s="9" t="s">
        <v>389</v>
      </c>
      <c r="E27" s="86" t="s">
        <v>75</v>
      </c>
      <c r="F27" s="86" t="s">
        <v>19</v>
      </c>
      <c r="G27" s="86" t="s">
        <v>20</v>
      </c>
      <c r="H27" s="86" t="s">
        <v>187</v>
      </c>
      <c r="I27" s="10">
        <v>22.84</v>
      </c>
      <c r="J27" s="10">
        <v>11.95</v>
      </c>
      <c r="K27" s="12">
        <v>14.34</v>
      </c>
      <c r="L27" s="13"/>
      <c r="M27" s="4"/>
      <c r="N27" s="4"/>
      <c r="O27" s="4"/>
      <c r="P27" s="4"/>
      <c r="Q27" s="4"/>
      <c r="R27" s="4"/>
      <c r="S27" s="4"/>
      <c r="T27" s="4"/>
      <c r="U27" s="4"/>
      <c r="V27" s="4"/>
      <c r="W27" s="4"/>
      <c r="X27" s="4"/>
    </row>
    <row r="28" spans="1:24" x14ac:dyDescent="0.25">
      <c r="A28" s="144"/>
      <c r="B28" s="95"/>
      <c r="C28" s="85"/>
      <c r="D28" s="9" t="s">
        <v>390</v>
      </c>
      <c r="E28" s="87"/>
      <c r="F28" s="87"/>
      <c r="G28" s="87"/>
      <c r="H28" s="87"/>
      <c r="I28" s="10">
        <v>24.43</v>
      </c>
      <c r="J28" s="10">
        <v>12.19</v>
      </c>
      <c r="K28" s="12">
        <v>14.63</v>
      </c>
      <c r="L28" s="13">
        <f t="shared" ref="L28:L71" si="0">I28/I27*100</f>
        <v>106.9614711033275</v>
      </c>
      <c r="M28" s="4"/>
      <c r="N28" s="4"/>
      <c r="O28" s="4"/>
      <c r="P28" s="4"/>
      <c r="Q28" s="4"/>
      <c r="R28" s="4"/>
      <c r="S28" s="4"/>
      <c r="T28" s="4"/>
      <c r="U28" s="4"/>
      <c r="V28" s="4"/>
      <c r="W28" s="4"/>
      <c r="X28" s="4"/>
    </row>
    <row r="29" spans="1:24" x14ac:dyDescent="0.25">
      <c r="A29" s="120" t="s">
        <v>286</v>
      </c>
      <c r="B29" s="121"/>
      <c r="C29" s="121"/>
      <c r="D29" s="121"/>
      <c r="E29" s="121"/>
      <c r="F29" s="121"/>
      <c r="G29" s="121"/>
      <c r="H29" s="121"/>
      <c r="I29" s="121"/>
      <c r="J29" s="121"/>
      <c r="K29" s="122"/>
      <c r="L29" s="13"/>
      <c r="M29" s="4"/>
      <c r="N29" s="4"/>
      <c r="O29" s="4"/>
      <c r="P29" s="4"/>
      <c r="Q29" s="4"/>
      <c r="R29" s="4"/>
      <c r="S29" s="4"/>
      <c r="T29" s="4"/>
      <c r="U29" s="4"/>
      <c r="V29" s="4"/>
      <c r="W29" s="4"/>
      <c r="X29" s="4"/>
    </row>
    <row r="30" spans="1:24" ht="96" customHeight="1" x14ac:dyDescent="0.25">
      <c r="A30" s="142" t="e">
        <f>A27+1</f>
        <v>#REF!</v>
      </c>
      <c r="B30" s="94" t="s">
        <v>398</v>
      </c>
      <c r="C30" s="94" t="s">
        <v>486</v>
      </c>
      <c r="D30" s="9" t="s">
        <v>389</v>
      </c>
      <c r="E30" s="86" t="s">
        <v>214</v>
      </c>
      <c r="F30" s="86" t="s">
        <v>188</v>
      </c>
      <c r="G30" s="86" t="s">
        <v>312</v>
      </c>
      <c r="H30" s="86" t="s">
        <v>187</v>
      </c>
      <c r="I30" s="10">
        <v>34.229999999999997</v>
      </c>
      <c r="J30" s="10">
        <v>24.3</v>
      </c>
      <c r="K30" s="10">
        <v>29.16</v>
      </c>
    </row>
    <row r="31" spans="1:24" ht="86.25" customHeight="1" x14ac:dyDescent="0.25">
      <c r="A31" s="144"/>
      <c r="B31" s="95"/>
      <c r="C31" s="95"/>
      <c r="D31" s="9" t="s">
        <v>390</v>
      </c>
      <c r="E31" s="87"/>
      <c r="F31" s="87"/>
      <c r="G31" s="87"/>
      <c r="H31" s="87"/>
      <c r="I31" s="10">
        <v>35.06</v>
      </c>
      <c r="J31" s="10">
        <v>24.79</v>
      </c>
      <c r="K31" s="10">
        <v>29.74</v>
      </c>
      <c r="L31" s="2">
        <f>I31/I30*100</f>
        <v>102.42477359041777</v>
      </c>
    </row>
    <row r="32" spans="1:24" x14ac:dyDescent="0.25">
      <c r="A32" s="120" t="s">
        <v>287</v>
      </c>
      <c r="B32" s="121"/>
      <c r="C32" s="121"/>
      <c r="D32" s="121"/>
      <c r="E32" s="121"/>
      <c r="F32" s="121"/>
      <c r="G32" s="121"/>
      <c r="H32" s="121"/>
      <c r="I32" s="121"/>
      <c r="J32" s="121"/>
      <c r="K32" s="122"/>
      <c r="L32" s="13"/>
      <c r="M32" s="4"/>
      <c r="N32" s="4"/>
      <c r="O32" s="4"/>
      <c r="P32" s="4"/>
      <c r="Q32" s="4"/>
      <c r="R32" s="4"/>
      <c r="S32" s="4"/>
      <c r="T32" s="4"/>
      <c r="U32" s="4"/>
      <c r="V32" s="4"/>
      <c r="W32" s="4"/>
      <c r="X32" s="4"/>
    </row>
    <row r="33" spans="1:12" x14ac:dyDescent="0.25">
      <c r="A33" s="142" t="e">
        <f>#REF!+1</f>
        <v>#REF!</v>
      </c>
      <c r="B33" s="94">
        <v>43398</v>
      </c>
      <c r="C33" s="94" t="s">
        <v>488</v>
      </c>
      <c r="D33" s="9" t="s">
        <v>389</v>
      </c>
      <c r="E33" s="86" t="s">
        <v>26</v>
      </c>
      <c r="F33" s="86" t="s">
        <v>21</v>
      </c>
      <c r="G33" s="86" t="s">
        <v>27</v>
      </c>
      <c r="H33" s="86" t="s">
        <v>186</v>
      </c>
      <c r="I33" s="10">
        <v>4.91</v>
      </c>
      <c r="J33" s="10" t="s">
        <v>270</v>
      </c>
      <c r="K33" s="10" t="s">
        <v>270</v>
      </c>
    </row>
    <row r="34" spans="1:12" x14ac:dyDescent="0.25">
      <c r="A34" s="144"/>
      <c r="B34" s="95"/>
      <c r="C34" s="95"/>
      <c r="D34" s="9" t="s">
        <v>390</v>
      </c>
      <c r="E34" s="87"/>
      <c r="F34" s="87"/>
      <c r="G34" s="87"/>
      <c r="H34" s="87"/>
      <c r="I34" s="10">
        <v>5.13</v>
      </c>
      <c r="J34" s="10" t="s">
        <v>270</v>
      </c>
      <c r="K34" s="10" t="s">
        <v>270</v>
      </c>
      <c r="L34" s="2">
        <f t="shared" si="0"/>
        <v>104.4806517311609</v>
      </c>
    </row>
    <row r="35" spans="1:12" x14ac:dyDescent="0.25">
      <c r="A35" s="142" t="e">
        <f>A33+1</f>
        <v>#REF!</v>
      </c>
      <c r="B35" s="94" t="s">
        <v>638</v>
      </c>
      <c r="C35" s="94" t="s">
        <v>639</v>
      </c>
      <c r="D35" s="9" t="s">
        <v>389</v>
      </c>
      <c r="E35" s="86" t="s">
        <v>351</v>
      </c>
      <c r="F35" s="86" t="s">
        <v>21</v>
      </c>
      <c r="G35" s="86" t="s">
        <v>27</v>
      </c>
      <c r="H35" s="86" t="s">
        <v>187</v>
      </c>
      <c r="I35" s="10">
        <v>35.880000000000003</v>
      </c>
      <c r="J35" s="10">
        <v>14.59</v>
      </c>
      <c r="K35" s="10">
        <v>17.510000000000002</v>
      </c>
    </row>
    <row r="36" spans="1:12" x14ac:dyDescent="0.25">
      <c r="A36" s="143"/>
      <c r="B36" s="110"/>
      <c r="C36" s="110"/>
      <c r="D36" s="9" t="s">
        <v>390</v>
      </c>
      <c r="E36" s="99"/>
      <c r="F36" s="99"/>
      <c r="G36" s="99"/>
      <c r="H36" s="87"/>
      <c r="I36" s="10">
        <v>36.11</v>
      </c>
      <c r="J36" s="10">
        <v>14.88</v>
      </c>
      <c r="K36" s="10">
        <v>17.86</v>
      </c>
      <c r="L36" s="2">
        <f t="shared" si="0"/>
        <v>100.64102564102564</v>
      </c>
    </row>
    <row r="37" spans="1:12" x14ac:dyDescent="0.25">
      <c r="A37" s="143"/>
      <c r="B37" s="110"/>
      <c r="C37" s="110"/>
      <c r="D37" s="9" t="s">
        <v>389</v>
      </c>
      <c r="E37" s="99"/>
      <c r="F37" s="99"/>
      <c r="G37" s="86" t="s">
        <v>23</v>
      </c>
      <c r="H37" s="86" t="s">
        <v>187</v>
      </c>
      <c r="I37" s="10">
        <v>35.880000000000003</v>
      </c>
      <c r="J37" s="10">
        <v>20.85</v>
      </c>
      <c r="K37" s="12">
        <v>25.02</v>
      </c>
    </row>
    <row r="38" spans="1:12" x14ac:dyDescent="0.25">
      <c r="A38" s="143"/>
      <c r="B38" s="110"/>
      <c r="C38" s="110"/>
      <c r="D38" s="9" t="s">
        <v>390</v>
      </c>
      <c r="E38" s="99"/>
      <c r="F38" s="99"/>
      <c r="G38" s="87"/>
      <c r="H38" s="87"/>
      <c r="I38" s="10">
        <v>36.11</v>
      </c>
      <c r="J38" s="10">
        <v>21.27</v>
      </c>
      <c r="K38" s="12">
        <v>25.52</v>
      </c>
      <c r="L38" s="2">
        <f t="shared" si="0"/>
        <v>100.64102564102564</v>
      </c>
    </row>
    <row r="39" spans="1:12" x14ac:dyDescent="0.25">
      <c r="A39" s="143"/>
      <c r="B39" s="110"/>
      <c r="C39" s="110"/>
      <c r="D39" s="9" t="s">
        <v>389</v>
      </c>
      <c r="E39" s="99"/>
      <c r="F39" s="99"/>
      <c r="G39" s="86" t="s">
        <v>274</v>
      </c>
      <c r="H39" s="86" t="s">
        <v>187</v>
      </c>
      <c r="I39" s="10">
        <v>35.880000000000003</v>
      </c>
      <c r="J39" s="10">
        <v>21.59</v>
      </c>
      <c r="K39" s="12">
        <v>25.91</v>
      </c>
    </row>
    <row r="40" spans="1:12" x14ac:dyDescent="0.25">
      <c r="A40" s="143"/>
      <c r="B40" s="110"/>
      <c r="C40" s="110"/>
      <c r="D40" s="9" t="s">
        <v>390</v>
      </c>
      <c r="E40" s="99"/>
      <c r="F40" s="99"/>
      <c r="G40" s="87"/>
      <c r="H40" s="87"/>
      <c r="I40" s="10">
        <v>36.11</v>
      </c>
      <c r="J40" s="10">
        <v>22.02</v>
      </c>
      <c r="K40" s="12">
        <v>26.42</v>
      </c>
      <c r="L40" s="2">
        <f t="shared" si="0"/>
        <v>100.64102564102564</v>
      </c>
    </row>
    <row r="41" spans="1:12" ht="27" customHeight="1" x14ac:dyDescent="0.25">
      <c r="A41" s="143"/>
      <c r="B41" s="110"/>
      <c r="C41" s="110"/>
      <c r="D41" s="9" t="s">
        <v>389</v>
      </c>
      <c r="E41" s="99"/>
      <c r="F41" s="99"/>
      <c r="G41" s="86" t="s">
        <v>275</v>
      </c>
      <c r="H41" s="86" t="s">
        <v>187</v>
      </c>
      <c r="I41" s="10">
        <v>35.880000000000003</v>
      </c>
      <c r="J41" s="10">
        <v>17.97</v>
      </c>
      <c r="K41" s="12">
        <v>21.56</v>
      </c>
    </row>
    <row r="42" spans="1:12" ht="24" customHeight="1" x14ac:dyDescent="0.25">
      <c r="A42" s="143"/>
      <c r="B42" s="110"/>
      <c r="C42" s="110"/>
      <c r="D42" s="9" t="s">
        <v>390</v>
      </c>
      <c r="E42" s="99"/>
      <c r="F42" s="99"/>
      <c r="G42" s="87"/>
      <c r="H42" s="87"/>
      <c r="I42" s="10">
        <v>36.11</v>
      </c>
      <c r="J42" s="10">
        <v>18.329999999999998</v>
      </c>
      <c r="K42" s="12">
        <v>21.99</v>
      </c>
      <c r="L42" s="2">
        <f t="shared" si="0"/>
        <v>100.64102564102564</v>
      </c>
    </row>
    <row r="43" spans="1:12" ht="24" customHeight="1" x14ac:dyDescent="0.25">
      <c r="A43" s="143"/>
      <c r="B43" s="110"/>
      <c r="C43" s="110"/>
      <c r="D43" s="9" t="s">
        <v>389</v>
      </c>
      <c r="E43" s="99"/>
      <c r="F43" s="99"/>
      <c r="G43" s="86" t="s">
        <v>276</v>
      </c>
      <c r="H43" s="86" t="s">
        <v>187</v>
      </c>
      <c r="I43" s="10">
        <v>35.880000000000003</v>
      </c>
      <c r="J43" s="10">
        <v>19.41</v>
      </c>
      <c r="K43" s="12">
        <v>23.29</v>
      </c>
    </row>
    <row r="44" spans="1:12" ht="28.5" customHeight="1" x14ac:dyDescent="0.25">
      <c r="A44" s="143"/>
      <c r="B44" s="110"/>
      <c r="C44" s="110"/>
      <c r="D44" s="9" t="s">
        <v>390</v>
      </c>
      <c r="E44" s="99"/>
      <c r="F44" s="99"/>
      <c r="G44" s="87"/>
      <c r="H44" s="87"/>
      <c r="I44" s="10">
        <v>36.11</v>
      </c>
      <c r="J44" s="10">
        <v>19.8</v>
      </c>
      <c r="K44" s="12">
        <v>23.75</v>
      </c>
      <c r="L44" s="2">
        <f t="shared" si="0"/>
        <v>100.64102564102564</v>
      </c>
    </row>
    <row r="45" spans="1:12" ht="22.5" customHeight="1" x14ac:dyDescent="0.25">
      <c r="A45" s="143"/>
      <c r="B45" s="110"/>
      <c r="C45" s="110"/>
      <c r="D45" s="9" t="s">
        <v>389</v>
      </c>
      <c r="E45" s="99"/>
      <c r="F45" s="99"/>
      <c r="G45" s="86" t="s">
        <v>277</v>
      </c>
      <c r="H45" s="86" t="s">
        <v>187</v>
      </c>
      <c r="I45" s="10">
        <v>35.880000000000003</v>
      </c>
      <c r="J45" s="10">
        <v>19.41</v>
      </c>
      <c r="K45" s="12">
        <v>23.29</v>
      </c>
    </row>
    <row r="46" spans="1:12" x14ac:dyDescent="0.25">
      <c r="A46" s="143"/>
      <c r="B46" s="110"/>
      <c r="C46" s="110"/>
      <c r="D46" s="9" t="s">
        <v>390</v>
      </c>
      <c r="E46" s="99"/>
      <c r="F46" s="99"/>
      <c r="G46" s="87"/>
      <c r="H46" s="87"/>
      <c r="I46" s="10">
        <v>36.11</v>
      </c>
      <c r="J46" s="10">
        <v>19.8</v>
      </c>
      <c r="K46" s="12">
        <v>23.75</v>
      </c>
      <c r="L46" s="2">
        <f t="shared" si="0"/>
        <v>100.64102564102564</v>
      </c>
    </row>
    <row r="47" spans="1:12" x14ac:dyDescent="0.25">
      <c r="A47" s="143"/>
      <c r="B47" s="110"/>
      <c r="C47" s="110"/>
      <c r="D47" s="9" t="s">
        <v>389</v>
      </c>
      <c r="E47" s="99"/>
      <c r="F47" s="99"/>
      <c r="G47" s="86" t="s">
        <v>307</v>
      </c>
      <c r="H47" s="86" t="s">
        <v>187</v>
      </c>
      <c r="I47" s="10">
        <v>35.880000000000003</v>
      </c>
      <c r="J47" s="10">
        <v>16.57</v>
      </c>
      <c r="K47" s="12">
        <v>19.88</v>
      </c>
    </row>
    <row r="48" spans="1:12" x14ac:dyDescent="0.25">
      <c r="A48" s="143"/>
      <c r="B48" s="110"/>
      <c r="C48" s="110"/>
      <c r="D48" s="9" t="s">
        <v>390</v>
      </c>
      <c r="E48" s="99"/>
      <c r="F48" s="99"/>
      <c r="G48" s="87"/>
      <c r="H48" s="87"/>
      <c r="I48" s="10">
        <v>36.11</v>
      </c>
      <c r="J48" s="10">
        <v>16.899999999999999</v>
      </c>
      <c r="K48" s="12">
        <v>20.28</v>
      </c>
      <c r="L48" s="2">
        <f t="shared" si="0"/>
        <v>100.64102564102564</v>
      </c>
    </row>
    <row r="49" spans="1:24" x14ac:dyDescent="0.25">
      <c r="A49" s="143"/>
      <c r="B49" s="110"/>
      <c r="C49" s="110"/>
      <c r="D49" s="9" t="s">
        <v>389</v>
      </c>
      <c r="E49" s="99"/>
      <c r="F49" s="99"/>
      <c r="G49" s="86" t="s">
        <v>250</v>
      </c>
      <c r="H49" s="86" t="s">
        <v>187</v>
      </c>
      <c r="I49" s="10">
        <v>35.880000000000003</v>
      </c>
      <c r="J49" s="10">
        <v>18.170000000000002</v>
      </c>
      <c r="K49" s="12">
        <v>21.8</v>
      </c>
    </row>
    <row r="50" spans="1:24" x14ac:dyDescent="0.25">
      <c r="A50" s="144"/>
      <c r="B50" s="110"/>
      <c r="C50" s="110"/>
      <c r="D50" s="9" t="s">
        <v>390</v>
      </c>
      <c r="E50" s="99"/>
      <c r="F50" s="99"/>
      <c r="G50" s="87"/>
      <c r="H50" s="87"/>
      <c r="I50" s="10">
        <v>36.11</v>
      </c>
      <c r="J50" s="10">
        <v>18.53</v>
      </c>
      <c r="K50" s="12">
        <v>22.24</v>
      </c>
      <c r="L50" s="2">
        <f t="shared" si="0"/>
        <v>100.64102564102564</v>
      </c>
    </row>
    <row r="51" spans="1:24" x14ac:dyDescent="0.25">
      <c r="A51" s="14"/>
      <c r="B51" s="110"/>
      <c r="C51" s="110"/>
      <c r="D51" s="9" t="s">
        <v>389</v>
      </c>
      <c r="E51" s="99"/>
      <c r="F51" s="99"/>
      <c r="G51" s="86" t="s">
        <v>22</v>
      </c>
      <c r="H51" s="86" t="s">
        <v>187</v>
      </c>
      <c r="I51" s="10">
        <v>35.880000000000003</v>
      </c>
      <c r="J51" s="10">
        <v>17.09</v>
      </c>
      <c r="K51" s="12">
        <v>20.51</v>
      </c>
    </row>
    <row r="52" spans="1:24" x14ac:dyDescent="0.25">
      <c r="A52" s="14"/>
      <c r="B52" s="110"/>
      <c r="C52" s="110"/>
      <c r="D52" s="9" t="s">
        <v>390</v>
      </c>
      <c r="E52" s="99"/>
      <c r="F52" s="99"/>
      <c r="G52" s="99"/>
      <c r="H52" s="87"/>
      <c r="I52" s="10">
        <v>36.11</v>
      </c>
      <c r="J52" s="10">
        <v>17.43</v>
      </c>
      <c r="K52" s="12">
        <v>20.92</v>
      </c>
    </row>
    <row r="53" spans="1:24" x14ac:dyDescent="0.25">
      <c r="A53" s="14"/>
      <c r="B53" s="110"/>
      <c r="C53" s="110"/>
      <c r="D53" s="9" t="s">
        <v>389</v>
      </c>
      <c r="E53" s="99"/>
      <c r="F53" s="99"/>
      <c r="G53" s="86" t="s">
        <v>24</v>
      </c>
      <c r="H53" s="86" t="s">
        <v>187</v>
      </c>
      <c r="I53" s="10">
        <v>35.880000000000003</v>
      </c>
      <c r="J53" s="10">
        <v>23.58</v>
      </c>
      <c r="K53" s="12">
        <v>28.29</v>
      </c>
    </row>
    <row r="54" spans="1:24" x14ac:dyDescent="0.25">
      <c r="A54" s="14"/>
      <c r="B54" s="95"/>
      <c r="C54" s="95"/>
      <c r="D54" s="9" t="s">
        <v>390</v>
      </c>
      <c r="E54" s="87"/>
      <c r="F54" s="87"/>
      <c r="G54" s="99"/>
      <c r="H54" s="87"/>
      <c r="I54" s="10">
        <v>36.11</v>
      </c>
      <c r="J54" s="10">
        <v>24.05</v>
      </c>
      <c r="K54" s="12">
        <v>28.86</v>
      </c>
    </row>
    <row r="55" spans="1:24" ht="24.75" customHeight="1" x14ac:dyDescent="0.25">
      <c r="A55" s="142" t="e">
        <f>A35+1</f>
        <v>#REF!</v>
      </c>
      <c r="B55" s="94">
        <v>43413</v>
      </c>
      <c r="C55" s="94" t="s">
        <v>499</v>
      </c>
      <c r="D55" s="9" t="s">
        <v>389</v>
      </c>
      <c r="E55" s="86" t="s">
        <v>252</v>
      </c>
      <c r="F55" s="86" t="s">
        <v>21</v>
      </c>
      <c r="G55" s="86" t="s">
        <v>250</v>
      </c>
      <c r="H55" s="86" t="s">
        <v>186</v>
      </c>
      <c r="I55" s="10">
        <v>15.29</v>
      </c>
      <c r="J55" s="10" t="s">
        <v>270</v>
      </c>
      <c r="K55" s="10" t="s">
        <v>270</v>
      </c>
    </row>
    <row r="56" spans="1:24" ht="24" customHeight="1" x14ac:dyDescent="0.25">
      <c r="A56" s="144"/>
      <c r="B56" s="137"/>
      <c r="C56" s="137"/>
      <c r="D56" s="9" t="s">
        <v>390</v>
      </c>
      <c r="E56" s="137"/>
      <c r="F56" s="137"/>
      <c r="G56" s="137"/>
      <c r="H56" s="87"/>
      <c r="I56" s="10">
        <v>15.68</v>
      </c>
      <c r="J56" s="10" t="s">
        <v>270</v>
      </c>
      <c r="K56" s="10" t="s">
        <v>270</v>
      </c>
      <c r="L56" s="2">
        <f t="shared" si="0"/>
        <v>102.55068672334859</v>
      </c>
    </row>
    <row r="57" spans="1:24" ht="24" customHeight="1" x14ac:dyDescent="0.25">
      <c r="A57" s="15"/>
      <c r="B57" s="94">
        <v>43413</v>
      </c>
      <c r="C57" s="94" t="s">
        <v>503</v>
      </c>
      <c r="D57" s="9" t="s">
        <v>389</v>
      </c>
      <c r="E57" s="86" t="s">
        <v>25</v>
      </c>
      <c r="F57" s="86" t="s">
        <v>21</v>
      </c>
      <c r="G57" s="86" t="s">
        <v>22</v>
      </c>
      <c r="H57" s="86" t="s">
        <v>186</v>
      </c>
      <c r="I57" s="10">
        <v>0.67</v>
      </c>
      <c r="J57" s="10" t="s">
        <v>270</v>
      </c>
      <c r="K57" s="10" t="s">
        <v>270</v>
      </c>
    </row>
    <row r="58" spans="1:24" ht="24" customHeight="1" x14ac:dyDescent="0.25">
      <c r="A58" s="15"/>
      <c r="B58" s="137"/>
      <c r="C58" s="137"/>
      <c r="D58" s="9" t="s">
        <v>390</v>
      </c>
      <c r="E58" s="137"/>
      <c r="F58" s="137"/>
      <c r="G58" s="137"/>
      <c r="H58" s="87"/>
      <c r="I58" s="10">
        <v>0.72</v>
      </c>
      <c r="J58" s="10" t="s">
        <v>270</v>
      </c>
      <c r="K58" s="10" t="s">
        <v>270</v>
      </c>
    </row>
    <row r="59" spans="1:24" ht="15" customHeight="1" x14ac:dyDescent="0.25">
      <c r="A59" s="120" t="s">
        <v>269</v>
      </c>
      <c r="B59" s="121"/>
      <c r="C59" s="121"/>
      <c r="D59" s="121"/>
      <c r="E59" s="121"/>
      <c r="F59" s="121"/>
      <c r="G59" s="121"/>
      <c r="H59" s="121"/>
      <c r="I59" s="121"/>
      <c r="J59" s="121"/>
      <c r="K59" s="122"/>
      <c r="L59" s="13"/>
      <c r="M59" s="4"/>
      <c r="N59" s="4"/>
      <c r="O59" s="4"/>
      <c r="P59" s="4"/>
      <c r="Q59" s="4"/>
      <c r="R59" s="4"/>
      <c r="S59" s="4"/>
      <c r="T59" s="4"/>
      <c r="U59" s="4"/>
      <c r="V59" s="4"/>
      <c r="W59" s="4"/>
      <c r="X59" s="4"/>
    </row>
    <row r="60" spans="1:24" ht="16.5" customHeight="1" x14ac:dyDescent="0.25">
      <c r="A60" s="142" t="e">
        <f>A55+1</f>
        <v>#REF!</v>
      </c>
      <c r="B60" s="94" t="s">
        <v>449</v>
      </c>
      <c r="C60" s="94" t="s">
        <v>467</v>
      </c>
      <c r="D60" s="9" t="s">
        <v>389</v>
      </c>
      <c r="E60" s="86" t="s">
        <v>248</v>
      </c>
      <c r="F60" s="86" t="s">
        <v>29</v>
      </c>
      <c r="G60" s="86" t="s">
        <v>293</v>
      </c>
      <c r="H60" s="86" t="s">
        <v>187</v>
      </c>
      <c r="I60" s="10">
        <v>57.38</v>
      </c>
      <c r="J60" s="10">
        <v>35.83</v>
      </c>
      <c r="K60" s="10" t="s">
        <v>270</v>
      </c>
    </row>
    <row r="61" spans="1:24" ht="16.5" customHeight="1" x14ac:dyDescent="0.25">
      <c r="A61" s="144"/>
      <c r="B61" s="95"/>
      <c r="C61" s="95"/>
      <c r="D61" s="9" t="s">
        <v>390</v>
      </c>
      <c r="E61" s="87"/>
      <c r="F61" s="87"/>
      <c r="G61" s="87"/>
      <c r="H61" s="87"/>
      <c r="I61" s="10">
        <v>58.53</v>
      </c>
      <c r="J61" s="10">
        <v>41.2</v>
      </c>
      <c r="K61" s="10" t="s">
        <v>270</v>
      </c>
      <c r="L61" s="2">
        <f t="shared" si="0"/>
        <v>102.00418264203554</v>
      </c>
    </row>
    <row r="62" spans="1:24" x14ac:dyDescent="0.25">
      <c r="A62" s="142" t="e">
        <f>A60+1</f>
        <v>#REF!</v>
      </c>
      <c r="B62" s="94" t="s">
        <v>402</v>
      </c>
      <c r="C62" s="84" t="s">
        <v>468</v>
      </c>
      <c r="D62" s="9" t="s">
        <v>389</v>
      </c>
      <c r="E62" s="86" t="s">
        <v>31</v>
      </c>
      <c r="F62" s="86" t="s">
        <v>29</v>
      </c>
      <c r="G62" s="86" t="s">
        <v>32</v>
      </c>
      <c r="H62" s="86" t="s">
        <v>187</v>
      </c>
      <c r="I62" s="10">
        <v>33.69</v>
      </c>
      <c r="J62" s="10">
        <v>33.69</v>
      </c>
      <c r="K62" s="10" t="s">
        <v>270</v>
      </c>
    </row>
    <row r="63" spans="1:24" x14ac:dyDescent="0.25">
      <c r="A63" s="144"/>
      <c r="B63" s="95"/>
      <c r="C63" s="85"/>
      <c r="D63" s="9" t="s">
        <v>390</v>
      </c>
      <c r="E63" s="87"/>
      <c r="F63" s="87"/>
      <c r="G63" s="87"/>
      <c r="H63" s="87"/>
      <c r="I63" s="10">
        <v>35.26</v>
      </c>
      <c r="J63" s="10">
        <v>34.36</v>
      </c>
      <c r="K63" s="10" t="s">
        <v>270</v>
      </c>
      <c r="L63" s="2">
        <f t="shared" si="0"/>
        <v>104.66013653903235</v>
      </c>
    </row>
    <row r="64" spans="1:24" x14ac:dyDescent="0.25">
      <c r="A64" s="142" t="e">
        <f t="shared" ref="A64" si="1">A62+1</f>
        <v>#REF!</v>
      </c>
      <c r="B64" s="94" t="s">
        <v>449</v>
      </c>
      <c r="C64" s="84" t="s">
        <v>469</v>
      </c>
      <c r="D64" s="9" t="s">
        <v>389</v>
      </c>
      <c r="E64" s="86" t="s">
        <v>246</v>
      </c>
      <c r="F64" s="86" t="s">
        <v>29</v>
      </c>
      <c r="G64" s="86" t="s">
        <v>33</v>
      </c>
      <c r="H64" s="86" t="s">
        <v>187</v>
      </c>
      <c r="I64" s="10">
        <v>50.42</v>
      </c>
      <c r="J64" s="10">
        <v>37</v>
      </c>
      <c r="K64" s="10">
        <v>44.4</v>
      </c>
    </row>
    <row r="65" spans="1:24" x14ac:dyDescent="0.25">
      <c r="A65" s="144"/>
      <c r="B65" s="95"/>
      <c r="C65" s="85"/>
      <c r="D65" s="9" t="s">
        <v>390</v>
      </c>
      <c r="E65" s="87"/>
      <c r="F65" s="87"/>
      <c r="G65" s="87"/>
      <c r="H65" s="87"/>
      <c r="I65" s="10">
        <v>51.4</v>
      </c>
      <c r="J65" s="10">
        <v>37.74</v>
      </c>
      <c r="K65" s="10">
        <v>45.29</v>
      </c>
      <c r="L65" s="2">
        <f t="shared" si="0"/>
        <v>101.94367314557715</v>
      </c>
    </row>
    <row r="66" spans="1:24" x14ac:dyDescent="0.25">
      <c r="A66" s="142" t="e">
        <f t="shared" ref="A66" si="2">A64+1</f>
        <v>#REF!</v>
      </c>
      <c r="B66" s="94" t="s">
        <v>405</v>
      </c>
      <c r="C66" s="84" t="s">
        <v>470</v>
      </c>
      <c r="D66" s="9" t="s">
        <v>389</v>
      </c>
      <c r="E66" s="86" t="s">
        <v>34</v>
      </c>
      <c r="F66" s="86" t="s">
        <v>29</v>
      </c>
      <c r="G66" s="86" t="s">
        <v>35</v>
      </c>
      <c r="H66" s="86" t="s">
        <v>187</v>
      </c>
      <c r="I66" s="10">
        <v>37.64</v>
      </c>
      <c r="J66" s="10">
        <v>37.64</v>
      </c>
      <c r="K66" s="10">
        <v>45.17</v>
      </c>
    </row>
    <row r="67" spans="1:24" x14ac:dyDescent="0.25">
      <c r="A67" s="144"/>
      <c r="B67" s="95"/>
      <c r="C67" s="85"/>
      <c r="D67" s="9" t="s">
        <v>390</v>
      </c>
      <c r="E67" s="87"/>
      <c r="F67" s="87"/>
      <c r="G67" s="87"/>
      <c r="H67" s="87"/>
      <c r="I67" s="10">
        <v>38.909999999999997</v>
      </c>
      <c r="J67" s="10">
        <v>38.39</v>
      </c>
      <c r="K67" s="10">
        <v>46.07</v>
      </c>
      <c r="L67" s="2">
        <f t="shared" si="0"/>
        <v>103.3740701381509</v>
      </c>
    </row>
    <row r="68" spans="1:24" x14ac:dyDescent="0.25">
      <c r="A68" s="142">
        <v>18</v>
      </c>
      <c r="B68" s="94" t="s">
        <v>398</v>
      </c>
      <c r="C68" s="84" t="s">
        <v>471</v>
      </c>
      <c r="D68" s="9" t="s">
        <v>389</v>
      </c>
      <c r="E68" s="86" t="s">
        <v>366</v>
      </c>
      <c r="F68" s="86" t="s">
        <v>29</v>
      </c>
      <c r="G68" s="86" t="s">
        <v>30</v>
      </c>
      <c r="H68" s="86" t="s">
        <v>187</v>
      </c>
      <c r="I68" s="10">
        <v>57.16</v>
      </c>
      <c r="J68" s="10">
        <v>46.11</v>
      </c>
      <c r="K68" s="10" t="s">
        <v>270</v>
      </c>
    </row>
    <row r="69" spans="1:24" x14ac:dyDescent="0.25">
      <c r="A69" s="144"/>
      <c r="B69" s="95"/>
      <c r="C69" s="85"/>
      <c r="D69" s="9" t="s">
        <v>390</v>
      </c>
      <c r="E69" s="87"/>
      <c r="F69" s="87"/>
      <c r="G69" s="87"/>
      <c r="H69" s="87"/>
      <c r="I69" s="10">
        <v>60.34</v>
      </c>
      <c r="J69" s="10">
        <v>47.03</v>
      </c>
      <c r="K69" s="10" t="s">
        <v>270</v>
      </c>
      <c r="L69" s="2">
        <f t="shared" si="0"/>
        <v>105.5633310006998</v>
      </c>
    </row>
    <row r="70" spans="1:24" x14ac:dyDescent="0.25">
      <c r="A70" s="142">
        <f>A68+1</f>
        <v>19</v>
      </c>
      <c r="B70" s="94" t="s">
        <v>417</v>
      </c>
      <c r="C70" s="84" t="s">
        <v>418</v>
      </c>
      <c r="D70" s="9" t="s">
        <v>389</v>
      </c>
      <c r="E70" s="86" t="s">
        <v>36</v>
      </c>
      <c r="F70" s="86" t="s">
        <v>29</v>
      </c>
      <c r="G70" s="86" t="s">
        <v>189</v>
      </c>
      <c r="H70" s="86" t="s">
        <v>187</v>
      </c>
      <c r="I70" s="10">
        <v>49.99</v>
      </c>
      <c r="J70" s="10">
        <v>48.34</v>
      </c>
      <c r="K70" s="10">
        <v>58.01</v>
      </c>
    </row>
    <row r="71" spans="1:24" x14ac:dyDescent="0.25">
      <c r="A71" s="143"/>
      <c r="B71" s="110"/>
      <c r="C71" s="109"/>
      <c r="D71" s="9" t="s">
        <v>390</v>
      </c>
      <c r="E71" s="99"/>
      <c r="F71" s="99"/>
      <c r="G71" s="87"/>
      <c r="H71" s="87"/>
      <c r="I71" s="10">
        <v>50.98</v>
      </c>
      <c r="J71" s="10">
        <v>49.31</v>
      </c>
      <c r="K71" s="10">
        <v>59.17</v>
      </c>
      <c r="L71" s="2">
        <f t="shared" si="0"/>
        <v>101.98039607921584</v>
      </c>
    </row>
    <row r="72" spans="1:24" x14ac:dyDescent="0.25">
      <c r="A72" s="143"/>
      <c r="B72" s="110"/>
      <c r="C72" s="109"/>
      <c r="D72" s="9" t="s">
        <v>389</v>
      </c>
      <c r="E72" s="99"/>
      <c r="F72" s="99"/>
      <c r="G72" s="86" t="s">
        <v>190</v>
      </c>
      <c r="H72" s="86" t="s">
        <v>187</v>
      </c>
      <c r="I72" s="10">
        <v>26.91</v>
      </c>
      <c r="J72" s="10">
        <v>26.91</v>
      </c>
      <c r="K72" s="10">
        <v>32.29</v>
      </c>
    </row>
    <row r="73" spans="1:24" x14ac:dyDescent="0.25">
      <c r="A73" s="144"/>
      <c r="B73" s="95"/>
      <c r="C73" s="85"/>
      <c r="D73" s="9" t="s">
        <v>390</v>
      </c>
      <c r="E73" s="87"/>
      <c r="F73" s="87"/>
      <c r="G73" s="87"/>
      <c r="H73" s="87"/>
      <c r="I73" s="10">
        <v>27.45</v>
      </c>
      <c r="J73" s="10">
        <v>27.45</v>
      </c>
      <c r="K73" s="10">
        <v>32.94</v>
      </c>
      <c r="L73" s="2">
        <f t="shared" ref="L73:L144" si="3">I73/I72*100</f>
        <v>102.00668896321071</v>
      </c>
    </row>
    <row r="74" spans="1:24" ht="22.5" customHeight="1" x14ac:dyDescent="0.25">
      <c r="A74" s="142" t="e">
        <f>#REF!+1</f>
        <v>#REF!</v>
      </c>
      <c r="B74" s="94" t="s">
        <v>417</v>
      </c>
      <c r="C74" s="84" t="s">
        <v>419</v>
      </c>
      <c r="D74" s="9" t="s">
        <v>389</v>
      </c>
      <c r="E74" s="86" t="s">
        <v>614</v>
      </c>
      <c r="F74" s="86" t="s">
        <v>29</v>
      </c>
      <c r="G74" s="86" t="s">
        <v>38</v>
      </c>
      <c r="H74" s="86" t="s">
        <v>187</v>
      </c>
      <c r="I74" s="10">
        <v>65.319999999999993</v>
      </c>
      <c r="J74" s="10">
        <v>43.63</v>
      </c>
      <c r="K74" s="12" t="s">
        <v>273</v>
      </c>
      <c r="L74" s="4"/>
      <c r="M74" s="4"/>
      <c r="N74" s="4"/>
      <c r="O74" s="4"/>
      <c r="P74" s="13"/>
      <c r="Q74" s="4"/>
      <c r="R74" s="4"/>
      <c r="S74" s="4"/>
      <c r="T74" s="4"/>
      <c r="U74" s="4"/>
      <c r="V74" s="4"/>
      <c r="W74" s="4"/>
      <c r="X74" s="4"/>
    </row>
    <row r="75" spans="1:24" x14ac:dyDescent="0.25">
      <c r="A75" s="144"/>
      <c r="B75" s="95"/>
      <c r="C75" s="85"/>
      <c r="D75" s="9" t="s">
        <v>390</v>
      </c>
      <c r="E75" s="87"/>
      <c r="F75" s="87"/>
      <c r="G75" s="87"/>
      <c r="H75" s="87"/>
      <c r="I75" s="10">
        <v>68.45</v>
      </c>
      <c r="J75" s="10">
        <v>44.5</v>
      </c>
      <c r="K75" s="12" t="s">
        <v>273</v>
      </c>
      <c r="L75" s="4"/>
      <c r="M75" s="4"/>
      <c r="N75" s="4"/>
      <c r="O75" s="4"/>
      <c r="P75" s="13"/>
      <c r="Q75" s="4"/>
      <c r="R75" s="4"/>
      <c r="S75" s="4"/>
      <c r="T75" s="4"/>
      <c r="U75" s="4"/>
      <c r="V75" s="4"/>
      <c r="W75" s="4"/>
      <c r="X75" s="4"/>
    </row>
    <row r="76" spans="1:24" ht="22.5" customHeight="1" x14ac:dyDescent="0.25">
      <c r="A76" s="142" t="e">
        <f>#REF!+1</f>
        <v>#REF!</v>
      </c>
      <c r="B76" s="94">
        <v>43463</v>
      </c>
      <c r="C76" s="84" t="s">
        <v>422</v>
      </c>
      <c r="D76" s="16" t="s">
        <v>389</v>
      </c>
      <c r="E76" s="86" t="s">
        <v>421</v>
      </c>
      <c r="F76" s="86" t="s">
        <v>29</v>
      </c>
      <c r="G76" s="86" t="s">
        <v>51</v>
      </c>
      <c r="H76" s="86" t="s">
        <v>187</v>
      </c>
      <c r="I76" s="10">
        <v>93.3</v>
      </c>
      <c r="J76" s="10">
        <v>42.02</v>
      </c>
      <c r="K76" s="12">
        <v>50.42</v>
      </c>
      <c r="L76" s="4"/>
      <c r="M76" s="4"/>
      <c r="N76" s="4"/>
      <c r="O76" s="4"/>
      <c r="P76" s="13"/>
      <c r="Q76" s="4"/>
      <c r="R76" s="4"/>
      <c r="S76" s="4"/>
      <c r="T76" s="4"/>
      <c r="U76" s="4"/>
      <c r="V76" s="4"/>
      <c r="W76" s="4"/>
      <c r="X76" s="4"/>
    </row>
    <row r="77" spans="1:24" x14ac:dyDescent="0.25">
      <c r="A77" s="144"/>
      <c r="B77" s="95"/>
      <c r="C77" s="85"/>
      <c r="D77" s="9" t="s">
        <v>390</v>
      </c>
      <c r="E77" s="87"/>
      <c r="F77" s="87"/>
      <c r="G77" s="87"/>
      <c r="H77" s="87"/>
      <c r="I77" s="10">
        <v>93.3</v>
      </c>
      <c r="J77" s="10">
        <v>42.86</v>
      </c>
      <c r="K77" s="12">
        <v>51.43</v>
      </c>
      <c r="L77" s="4"/>
      <c r="M77" s="4"/>
      <c r="N77" s="4"/>
      <c r="O77" s="4"/>
      <c r="P77" s="13"/>
      <c r="Q77" s="4"/>
      <c r="R77" s="4"/>
      <c r="S77" s="4"/>
      <c r="T77" s="4"/>
      <c r="U77" s="4"/>
      <c r="V77" s="4"/>
      <c r="W77" s="4"/>
      <c r="X77" s="4"/>
    </row>
    <row r="78" spans="1:24" x14ac:dyDescent="0.25">
      <c r="A78" s="142" t="e">
        <f>A74+1</f>
        <v>#REF!</v>
      </c>
      <c r="B78" s="94">
        <v>43454</v>
      </c>
      <c r="C78" s="84" t="s">
        <v>431</v>
      </c>
      <c r="D78" s="9" t="s">
        <v>389</v>
      </c>
      <c r="E78" s="86" t="s">
        <v>368</v>
      </c>
      <c r="F78" s="86" t="s">
        <v>29</v>
      </c>
      <c r="G78" s="86" t="s">
        <v>44</v>
      </c>
      <c r="H78" s="86" t="s">
        <v>187</v>
      </c>
      <c r="I78" s="10">
        <v>57.09</v>
      </c>
      <c r="J78" s="10">
        <v>41.42</v>
      </c>
      <c r="K78" s="12">
        <v>49.71</v>
      </c>
      <c r="L78" s="4"/>
      <c r="M78" s="4"/>
      <c r="N78" s="4"/>
      <c r="O78" s="4"/>
      <c r="P78" s="13"/>
      <c r="Q78" s="4"/>
      <c r="R78" s="4"/>
      <c r="S78" s="4"/>
      <c r="T78" s="4"/>
      <c r="U78" s="4"/>
      <c r="V78" s="4"/>
      <c r="W78" s="4"/>
      <c r="X78" s="4"/>
    </row>
    <row r="79" spans="1:24" x14ac:dyDescent="0.25">
      <c r="A79" s="144"/>
      <c r="B79" s="95"/>
      <c r="C79" s="85"/>
      <c r="D79" s="9" t="s">
        <v>390</v>
      </c>
      <c r="E79" s="87"/>
      <c r="F79" s="87"/>
      <c r="G79" s="87"/>
      <c r="H79" s="87"/>
      <c r="I79" s="10">
        <v>57.09</v>
      </c>
      <c r="J79" s="10">
        <v>42.25</v>
      </c>
      <c r="K79" s="12">
        <v>50.7</v>
      </c>
      <c r="L79" s="4"/>
      <c r="M79" s="4"/>
      <c r="N79" s="4"/>
      <c r="O79" s="4"/>
      <c r="P79" s="13"/>
      <c r="Q79" s="4"/>
      <c r="R79" s="4"/>
      <c r="S79" s="4"/>
      <c r="T79" s="4"/>
      <c r="U79" s="4"/>
      <c r="V79" s="4"/>
      <c r="W79" s="4"/>
      <c r="X79" s="4"/>
    </row>
    <row r="80" spans="1:24" ht="21.75" customHeight="1" x14ac:dyDescent="0.25">
      <c r="A80" s="68" t="e">
        <f>#REF!+1</f>
        <v>#REF!</v>
      </c>
      <c r="B80" s="94">
        <v>43454</v>
      </c>
      <c r="C80" s="84" t="s">
        <v>426</v>
      </c>
      <c r="D80" s="94" t="s">
        <v>615</v>
      </c>
      <c r="E80" s="86" t="s">
        <v>424</v>
      </c>
      <c r="F80" s="86" t="s">
        <v>29</v>
      </c>
      <c r="G80" s="66" t="s">
        <v>39</v>
      </c>
      <c r="H80" s="66" t="s">
        <v>187</v>
      </c>
      <c r="I80" s="10">
        <v>50</v>
      </c>
      <c r="J80" s="10">
        <v>41.42</v>
      </c>
      <c r="K80" s="10">
        <v>49.7</v>
      </c>
    </row>
    <row r="81" spans="1:24" ht="19.5" customHeight="1" x14ac:dyDescent="0.25">
      <c r="A81" s="68" t="e">
        <f>#REF!+1</f>
        <v>#REF!</v>
      </c>
      <c r="B81" s="110"/>
      <c r="C81" s="109"/>
      <c r="D81" s="95"/>
      <c r="E81" s="99"/>
      <c r="F81" s="99"/>
      <c r="G81" s="66" t="s">
        <v>47</v>
      </c>
      <c r="H81" s="66" t="s">
        <v>187</v>
      </c>
      <c r="I81" s="10">
        <v>51.89</v>
      </c>
      <c r="J81" s="10">
        <v>41.24</v>
      </c>
      <c r="K81" s="10">
        <v>49.49</v>
      </c>
    </row>
    <row r="82" spans="1:24" ht="15" customHeight="1" x14ac:dyDescent="0.25">
      <c r="A82" s="142" t="e">
        <f>#REF!+1</f>
        <v>#REF!</v>
      </c>
      <c r="B82" s="94">
        <v>43497</v>
      </c>
      <c r="C82" s="84" t="s">
        <v>619</v>
      </c>
      <c r="D82" s="69" t="s">
        <v>617</v>
      </c>
      <c r="E82" s="86" t="s">
        <v>618</v>
      </c>
      <c r="F82" s="86" t="s">
        <v>29</v>
      </c>
      <c r="G82" s="86" t="s">
        <v>39</v>
      </c>
      <c r="H82" s="86" t="s">
        <v>187</v>
      </c>
      <c r="I82" s="10">
        <v>57.06</v>
      </c>
      <c r="J82" s="10">
        <v>49.7</v>
      </c>
      <c r="K82" s="10" t="s">
        <v>273</v>
      </c>
      <c r="L82" s="70"/>
    </row>
    <row r="83" spans="1:24" x14ac:dyDescent="0.25">
      <c r="A83" s="144"/>
      <c r="B83" s="110"/>
      <c r="C83" s="109"/>
      <c r="D83" s="69" t="s">
        <v>390</v>
      </c>
      <c r="E83" s="99"/>
      <c r="F83" s="99"/>
      <c r="G83" s="87"/>
      <c r="H83" s="87"/>
      <c r="I83" s="10">
        <v>58.2</v>
      </c>
      <c r="J83" s="10">
        <v>50.7</v>
      </c>
      <c r="K83" s="10" t="s">
        <v>273</v>
      </c>
      <c r="L83" s="70">
        <f>I83/I82*100</f>
        <v>101.99789695057835</v>
      </c>
    </row>
    <row r="84" spans="1:24" x14ac:dyDescent="0.25">
      <c r="A84" s="142" t="e">
        <f>#REF!+1</f>
        <v>#REF!</v>
      </c>
      <c r="B84" s="110"/>
      <c r="C84" s="109"/>
      <c r="D84" s="69" t="s">
        <v>617</v>
      </c>
      <c r="E84" s="99"/>
      <c r="F84" s="99"/>
      <c r="G84" s="86" t="s">
        <v>47</v>
      </c>
      <c r="H84" s="86" t="s">
        <v>187</v>
      </c>
      <c r="I84" s="10">
        <v>57.06</v>
      </c>
      <c r="J84" s="10">
        <v>49.49</v>
      </c>
      <c r="K84" s="10" t="s">
        <v>273</v>
      </c>
      <c r="L84" s="70"/>
    </row>
    <row r="85" spans="1:24" x14ac:dyDescent="0.25">
      <c r="A85" s="144"/>
      <c r="B85" s="95"/>
      <c r="C85" s="85"/>
      <c r="D85" s="69" t="s">
        <v>390</v>
      </c>
      <c r="E85" s="87"/>
      <c r="F85" s="87"/>
      <c r="G85" s="87"/>
      <c r="H85" s="87"/>
      <c r="I85" s="10">
        <v>58.2</v>
      </c>
      <c r="J85" s="10">
        <v>50.48</v>
      </c>
      <c r="K85" s="10" t="s">
        <v>273</v>
      </c>
      <c r="L85" s="70">
        <f>I85/I84*100</f>
        <v>101.99789695057835</v>
      </c>
    </row>
    <row r="86" spans="1:24" x14ac:dyDescent="0.25">
      <c r="A86" s="142" t="e">
        <f>#REF!+1</f>
        <v>#REF!</v>
      </c>
      <c r="B86" s="94" t="s">
        <v>417</v>
      </c>
      <c r="C86" s="84" t="s">
        <v>420</v>
      </c>
      <c r="D86" s="9" t="s">
        <v>389</v>
      </c>
      <c r="E86" s="86" t="s">
        <v>40</v>
      </c>
      <c r="F86" s="86" t="s">
        <v>29</v>
      </c>
      <c r="G86" s="86" t="s">
        <v>319</v>
      </c>
      <c r="H86" s="86" t="s">
        <v>187</v>
      </c>
      <c r="I86" s="10">
        <v>56.45</v>
      </c>
      <c r="J86" s="10">
        <v>54.42</v>
      </c>
      <c r="K86" s="10">
        <v>65.3</v>
      </c>
    </row>
    <row r="87" spans="1:24" x14ac:dyDescent="0.25">
      <c r="A87" s="144"/>
      <c r="B87" s="95"/>
      <c r="C87" s="85"/>
      <c r="D87" s="9" t="s">
        <v>390</v>
      </c>
      <c r="E87" s="87"/>
      <c r="F87" s="87"/>
      <c r="G87" s="87"/>
      <c r="H87" s="87"/>
      <c r="I87" s="10">
        <v>57.78</v>
      </c>
      <c r="J87" s="10">
        <v>55.51</v>
      </c>
      <c r="K87" s="10">
        <v>66.61</v>
      </c>
      <c r="L87" s="2" t="e">
        <f>I86/#REF!*100</f>
        <v>#REF!</v>
      </c>
    </row>
    <row r="88" spans="1:24" x14ac:dyDescent="0.25">
      <c r="A88" s="142" t="e">
        <f>A81+1</f>
        <v>#REF!</v>
      </c>
      <c r="B88" s="94">
        <v>43454</v>
      </c>
      <c r="C88" s="84" t="s">
        <v>427</v>
      </c>
      <c r="D88" s="16" t="s">
        <v>389</v>
      </c>
      <c r="E88" s="86" t="s">
        <v>50</v>
      </c>
      <c r="F88" s="86" t="s">
        <v>29</v>
      </c>
      <c r="G88" s="86" t="s">
        <v>47</v>
      </c>
      <c r="H88" s="86" t="s">
        <v>186</v>
      </c>
      <c r="I88" s="10">
        <v>26.6</v>
      </c>
      <c r="J88" s="10" t="s">
        <v>273</v>
      </c>
      <c r="K88" s="10" t="s">
        <v>273</v>
      </c>
      <c r="L88" s="4"/>
      <c r="M88" s="4"/>
      <c r="N88" s="4"/>
      <c r="O88" s="4"/>
      <c r="P88" s="13"/>
      <c r="Q88" s="4"/>
      <c r="R88" s="4"/>
      <c r="S88" s="4"/>
      <c r="T88" s="4"/>
      <c r="U88" s="4"/>
      <c r="V88" s="4"/>
      <c r="W88" s="4"/>
      <c r="X88" s="4"/>
    </row>
    <row r="89" spans="1:24" x14ac:dyDescent="0.25">
      <c r="A89" s="144"/>
      <c r="B89" s="95"/>
      <c r="C89" s="85"/>
      <c r="D89" s="9" t="s">
        <v>390</v>
      </c>
      <c r="E89" s="87"/>
      <c r="F89" s="87"/>
      <c r="G89" s="87"/>
      <c r="H89" s="87"/>
      <c r="I89" s="10">
        <v>26.96</v>
      </c>
      <c r="J89" s="10" t="s">
        <v>273</v>
      </c>
      <c r="K89" s="10" t="s">
        <v>273</v>
      </c>
      <c r="L89" s="4"/>
      <c r="M89" s="4"/>
      <c r="N89" s="4"/>
      <c r="O89" s="4"/>
      <c r="P89" s="13"/>
      <c r="Q89" s="4"/>
      <c r="R89" s="4"/>
      <c r="S89" s="4"/>
      <c r="T89" s="4"/>
      <c r="U89" s="4"/>
      <c r="V89" s="4"/>
      <c r="W89" s="4"/>
      <c r="X89" s="4"/>
    </row>
    <row r="90" spans="1:24" ht="15" customHeight="1" x14ac:dyDescent="0.25">
      <c r="A90" s="80"/>
      <c r="B90" s="94">
        <v>43511</v>
      </c>
      <c r="C90" s="84" t="s">
        <v>649</v>
      </c>
      <c r="D90" s="79" t="s">
        <v>648</v>
      </c>
      <c r="E90" s="86" t="s">
        <v>650</v>
      </c>
      <c r="F90" s="86" t="s">
        <v>29</v>
      </c>
      <c r="G90" s="86" t="s">
        <v>38</v>
      </c>
      <c r="H90" s="86" t="s">
        <v>186</v>
      </c>
      <c r="I90" s="10">
        <v>134.32</v>
      </c>
      <c r="J90" s="10" t="s">
        <v>273</v>
      </c>
      <c r="K90" s="10" t="s">
        <v>273</v>
      </c>
      <c r="L90" s="4"/>
      <c r="M90" s="4"/>
      <c r="N90" s="4"/>
      <c r="O90" s="4"/>
      <c r="P90" s="13"/>
      <c r="Q90" s="4"/>
      <c r="R90" s="4"/>
      <c r="S90" s="4"/>
      <c r="T90" s="4"/>
      <c r="U90" s="4"/>
      <c r="V90" s="4"/>
      <c r="W90" s="4"/>
      <c r="X90" s="4"/>
    </row>
    <row r="91" spans="1:24" x14ac:dyDescent="0.25">
      <c r="A91" s="80"/>
      <c r="B91" s="95"/>
      <c r="C91" s="85"/>
      <c r="D91" s="79" t="s">
        <v>390</v>
      </c>
      <c r="E91" s="87"/>
      <c r="F91" s="87"/>
      <c r="G91" s="87"/>
      <c r="H91" s="87"/>
      <c r="I91" s="10">
        <v>134.32</v>
      </c>
      <c r="J91" s="10" t="s">
        <v>273</v>
      </c>
      <c r="K91" s="10" t="s">
        <v>273</v>
      </c>
      <c r="L91" s="4"/>
      <c r="M91" s="4"/>
      <c r="N91" s="4"/>
      <c r="O91" s="4"/>
      <c r="P91" s="13"/>
      <c r="Q91" s="4"/>
      <c r="R91" s="4"/>
      <c r="S91" s="4"/>
      <c r="T91" s="4"/>
      <c r="U91" s="4"/>
      <c r="V91" s="4"/>
      <c r="W91" s="4"/>
      <c r="X91" s="4"/>
    </row>
    <row r="92" spans="1:24" ht="35.25" customHeight="1" x14ac:dyDescent="0.25">
      <c r="A92" s="142" t="e">
        <f>#REF!+1</f>
        <v>#REF!</v>
      </c>
      <c r="B92" s="94" t="s">
        <v>409</v>
      </c>
      <c r="C92" s="86" t="s">
        <v>428</v>
      </c>
      <c r="D92" s="94" t="s">
        <v>615</v>
      </c>
      <c r="E92" s="86" t="s">
        <v>222</v>
      </c>
      <c r="F92" s="86" t="s">
        <v>29</v>
      </c>
      <c r="G92" s="66" t="s">
        <v>313</v>
      </c>
      <c r="H92" s="66" t="s">
        <v>187</v>
      </c>
      <c r="I92" s="12">
        <v>54.12</v>
      </c>
      <c r="J92" s="12">
        <v>51.62</v>
      </c>
      <c r="K92" s="12">
        <v>61.94</v>
      </c>
      <c r="L92" s="13"/>
      <c r="M92" s="4"/>
      <c r="N92" s="4"/>
      <c r="O92" s="4"/>
      <c r="P92" s="4"/>
      <c r="Q92" s="4"/>
      <c r="R92" s="4"/>
      <c r="S92" s="4"/>
      <c r="T92" s="4"/>
      <c r="U92" s="4"/>
      <c r="V92" s="4"/>
      <c r="W92" s="4"/>
      <c r="X92" s="4"/>
    </row>
    <row r="93" spans="1:24" ht="35.25" customHeight="1" x14ac:dyDescent="0.25">
      <c r="A93" s="143"/>
      <c r="B93" s="110"/>
      <c r="C93" s="99"/>
      <c r="D93" s="110"/>
      <c r="E93" s="99"/>
      <c r="F93" s="99"/>
      <c r="G93" s="66" t="s">
        <v>314</v>
      </c>
      <c r="H93" s="66" t="s">
        <v>187</v>
      </c>
      <c r="I93" s="12">
        <v>11.76</v>
      </c>
      <c r="J93" s="12">
        <v>9.6999999999999993</v>
      </c>
      <c r="K93" s="12">
        <v>11.64</v>
      </c>
      <c r="L93" s="13"/>
      <c r="M93" s="4"/>
      <c r="N93" s="4"/>
      <c r="O93" s="4"/>
      <c r="P93" s="4"/>
      <c r="Q93" s="4"/>
      <c r="R93" s="4"/>
      <c r="S93" s="4"/>
      <c r="T93" s="4"/>
      <c r="U93" s="4"/>
      <c r="V93" s="4"/>
      <c r="W93" s="4"/>
      <c r="X93" s="4"/>
    </row>
    <row r="94" spans="1:24" ht="44.25" customHeight="1" x14ac:dyDescent="0.25">
      <c r="A94" s="143"/>
      <c r="B94" s="110"/>
      <c r="C94" s="99"/>
      <c r="D94" s="95"/>
      <c r="E94" s="99"/>
      <c r="F94" s="99"/>
      <c r="G94" s="66" t="s">
        <v>430</v>
      </c>
      <c r="H94" s="66" t="s">
        <v>187</v>
      </c>
      <c r="I94" s="12">
        <v>41.75</v>
      </c>
      <c r="J94" s="12">
        <v>41.75</v>
      </c>
      <c r="K94" s="12">
        <v>50.1</v>
      </c>
      <c r="L94" s="13"/>
      <c r="M94" s="4"/>
      <c r="N94" s="4"/>
      <c r="O94" s="4"/>
      <c r="P94" s="4"/>
      <c r="Q94" s="4"/>
      <c r="R94" s="4"/>
      <c r="S94" s="4"/>
      <c r="T94" s="4"/>
      <c r="U94" s="4"/>
      <c r="V94" s="4"/>
      <c r="W94" s="4"/>
      <c r="X94" s="4"/>
    </row>
    <row r="95" spans="1:24" ht="24.75" customHeight="1" x14ac:dyDescent="0.25">
      <c r="A95" s="142" t="e">
        <f>#REF!+1</f>
        <v>#REF!</v>
      </c>
      <c r="B95" s="94">
        <v>43497</v>
      </c>
      <c r="C95" s="86" t="s">
        <v>622</v>
      </c>
      <c r="D95" s="69" t="s">
        <v>617</v>
      </c>
      <c r="E95" s="86" t="s">
        <v>621</v>
      </c>
      <c r="F95" s="86" t="s">
        <v>29</v>
      </c>
      <c r="G95" s="86" t="s">
        <v>313</v>
      </c>
      <c r="H95" s="86" t="s">
        <v>187</v>
      </c>
      <c r="I95" s="12">
        <v>62.03</v>
      </c>
      <c r="J95" s="12">
        <v>61.94</v>
      </c>
      <c r="K95" s="12" t="s">
        <v>273</v>
      </c>
      <c r="L95" s="13"/>
      <c r="M95" s="4"/>
      <c r="N95" s="4"/>
      <c r="O95" s="4"/>
      <c r="P95" s="4"/>
      <c r="Q95" s="4"/>
      <c r="R95" s="4"/>
      <c r="S95" s="4"/>
      <c r="T95" s="4"/>
      <c r="U95" s="4"/>
      <c r="V95" s="4"/>
      <c r="W95" s="4"/>
      <c r="X95" s="4"/>
    </row>
    <row r="96" spans="1:24" x14ac:dyDescent="0.25">
      <c r="A96" s="143"/>
      <c r="B96" s="110"/>
      <c r="C96" s="99"/>
      <c r="D96" s="69" t="s">
        <v>390</v>
      </c>
      <c r="E96" s="99"/>
      <c r="F96" s="99"/>
      <c r="G96" s="99"/>
      <c r="H96" s="140"/>
      <c r="I96" s="12">
        <v>63.27</v>
      </c>
      <c r="J96" s="12">
        <v>61.94</v>
      </c>
      <c r="K96" s="12" t="s">
        <v>273</v>
      </c>
      <c r="L96" s="13">
        <f t="shared" ref="L96" si="4">I96/I95*100</f>
        <v>101.99903272610027</v>
      </c>
      <c r="M96" s="4"/>
      <c r="N96" s="4"/>
      <c r="O96" s="4"/>
      <c r="P96" s="4"/>
      <c r="Q96" s="4"/>
      <c r="R96" s="4"/>
      <c r="S96" s="4"/>
      <c r="T96" s="4"/>
      <c r="U96" s="4"/>
      <c r="V96" s="4"/>
      <c r="W96" s="4"/>
      <c r="X96" s="4"/>
    </row>
    <row r="97" spans="1:24" ht="24.75" customHeight="1" x14ac:dyDescent="0.25">
      <c r="A97" s="143"/>
      <c r="B97" s="110"/>
      <c r="C97" s="99"/>
      <c r="D97" s="69" t="s">
        <v>617</v>
      </c>
      <c r="E97" s="99"/>
      <c r="F97" s="99"/>
      <c r="G97" s="86" t="s">
        <v>314</v>
      </c>
      <c r="H97" s="86" t="s">
        <v>187</v>
      </c>
      <c r="I97" s="12">
        <v>12.27</v>
      </c>
      <c r="J97" s="12">
        <v>11.64</v>
      </c>
      <c r="K97" s="12" t="s">
        <v>273</v>
      </c>
      <c r="L97" s="13"/>
      <c r="M97" s="4"/>
      <c r="N97" s="4"/>
      <c r="O97" s="4"/>
      <c r="P97" s="4"/>
      <c r="Q97" s="4"/>
      <c r="R97" s="4"/>
      <c r="S97" s="4"/>
      <c r="T97" s="4"/>
      <c r="U97" s="4"/>
      <c r="V97" s="4"/>
      <c r="W97" s="4"/>
      <c r="X97" s="4"/>
    </row>
    <row r="98" spans="1:24" x14ac:dyDescent="0.25">
      <c r="A98" s="143"/>
      <c r="B98" s="110"/>
      <c r="C98" s="99"/>
      <c r="D98" s="69" t="s">
        <v>390</v>
      </c>
      <c r="E98" s="99"/>
      <c r="F98" s="99"/>
      <c r="G98" s="99"/>
      <c r="H98" s="140"/>
      <c r="I98" s="12">
        <v>12.52</v>
      </c>
      <c r="J98" s="12">
        <v>11.87</v>
      </c>
      <c r="K98" s="12" t="s">
        <v>273</v>
      </c>
      <c r="L98" s="13">
        <f t="shared" ref="L98" si="5">I98/I97*100</f>
        <v>102.03748981255094</v>
      </c>
      <c r="M98" s="4"/>
      <c r="N98" s="4"/>
      <c r="O98" s="4"/>
      <c r="P98" s="4"/>
      <c r="Q98" s="4"/>
      <c r="R98" s="4"/>
      <c r="S98" s="4"/>
      <c r="T98" s="4"/>
      <c r="U98" s="4"/>
      <c r="V98" s="4"/>
      <c r="W98" s="4"/>
      <c r="X98" s="4"/>
    </row>
    <row r="99" spans="1:24" ht="24.75" customHeight="1" x14ac:dyDescent="0.25">
      <c r="A99" s="143"/>
      <c r="B99" s="110"/>
      <c r="C99" s="99"/>
      <c r="D99" s="69" t="s">
        <v>617</v>
      </c>
      <c r="E99" s="99"/>
      <c r="F99" s="99"/>
      <c r="G99" s="86" t="s">
        <v>430</v>
      </c>
      <c r="H99" s="86" t="s">
        <v>187</v>
      </c>
      <c r="I99" s="12">
        <v>50.1</v>
      </c>
      <c r="J99" s="12">
        <v>50.1</v>
      </c>
      <c r="K99" s="12" t="s">
        <v>273</v>
      </c>
      <c r="L99" s="13"/>
      <c r="M99" s="4"/>
      <c r="N99" s="4"/>
      <c r="O99" s="4"/>
      <c r="P99" s="4"/>
      <c r="Q99" s="4"/>
      <c r="R99" s="4"/>
      <c r="S99" s="4"/>
      <c r="T99" s="4"/>
      <c r="U99" s="4"/>
      <c r="V99" s="4"/>
      <c r="W99" s="4"/>
      <c r="X99" s="4"/>
    </row>
    <row r="100" spans="1:24" ht="24" customHeight="1" x14ac:dyDescent="0.25">
      <c r="A100" s="144"/>
      <c r="B100" s="95"/>
      <c r="C100" s="87"/>
      <c r="D100" s="69" t="s">
        <v>390</v>
      </c>
      <c r="E100" s="99"/>
      <c r="F100" s="99"/>
      <c r="G100" s="99"/>
      <c r="H100" s="140"/>
      <c r="I100" s="12">
        <v>51.1</v>
      </c>
      <c r="J100" s="12">
        <v>51.1</v>
      </c>
      <c r="K100" s="12" t="s">
        <v>273</v>
      </c>
      <c r="L100" s="13">
        <f t="shared" ref="L100" si="6">I100/I99*100</f>
        <v>101.99600798403195</v>
      </c>
      <c r="M100" s="4"/>
      <c r="N100" s="4"/>
      <c r="O100" s="4"/>
      <c r="P100" s="4"/>
      <c r="Q100" s="4"/>
      <c r="R100" s="4"/>
      <c r="S100" s="4"/>
      <c r="T100" s="4"/>
      <c r="U100" s="4"/>
      <c r="V100" s="4"/>
      <c r="W100" s="4"/>
      <c r="X100" s="4"/>
    </row>
    <row r="101" spans="1:24" ht="15" customHeight="1" x14ac:dyDescent="0.25">
      <c r="A101" s="142" t="e">
        <f>A92+1</f>
        <v>#REF!</v>
      </c>
      <c r="B101" s="94">
        <v>43454</v>
      </c>
      <c r="C101" s="84" t="s">
        <v>601</v>
      </c>
      <c r="D101" s="9" t="s">
        <v>389</v>
      </c>
      <c r="E101" s="86" t="s">
        <v>42</v>
      </c>
      <c r="F101" s="86" t="s">
        <v>29</v>
      </c>
      <c r="G101" s="86" t="s">
        <v>191</v>
      </c>
      <c r="H101" s="86" t="s">
        <v>187</v>
      </c>
      <c r="I101" s="10">
        <v>53.17</v>
      </c>
      <c r="J101" s="10">
        <v>19.239999999999998</v>
      </c>
      <c r="K101" s="10">
        <f>J101*1.2</f>
        <v>23.087999999999997</v>
      </c>
    </row>
    <row r="102" spans="1:24" x14ac:dyDescent="0.25">
      <c r="A102" s="143"/>
      <c r="B102" s="110"/>
      <c r="C102" s="109"/>
      <c r="D102" s="9" t="s">
        <v>390</v>
      </c>
      <c r="E102" s="99"/>
      <c r="F102" s="99"/>
      <c r="G102" s="87"/>
      <c r="H102" s="87"/>
      <c r="I102" s="10">
        <v>56.75</v>
      </c>
      <c r="J102" s="10">
        <v>24.05</v>
      </c>
      <c r="K102" s="10">
        <f>J102*1.2</f>
        <v>28.86</v>
      </c>
      <c r="L102" s="2">
        <f t="shared" si="3"/>
        <v>106.73312018055294</v>
      </c>
    </row>
    <row r="103" spans="1:24" x14ac:dyDescent="0.25">
      <c r="A103" s="143"/>
      <c r="B103" s="110"/>
      <c r="C103" s="109"/>
      <c r="D103" s="9" t="s">
        <v>389</v>
      </c>
      <c r="E103" s="99"/>
      <c r="F103" s="99"/>
      <c r="G103" s="86" t="s">
        <v>192</v>
      </c>
      <c r="H103" s="86" t="s">
        <v>187</v>
      </c>
      <c r="I103" s="10">
        <v>35.9</v>
      </c>
      <c r="J103" s="10">
        <v>19.239999999999998</v>
      </c>
      <c r="K103" s="10">
        <f>J103*1.2</f>
        <v>23.087999999999997</v>
      </c>
    </row>
    <row r="104" spans="1:24" x14ac:dyDescent="0.25">
      <c r="A104" s="143"/>
      <c r="B104" s="95"/>
      <c r="C104" s="85"/>
      <c r="D104" s="9" t="s">
        <v>390</v>
      </c>
      <c r="E104" s="99"/>
      <c r="F104" s="99"/>
      <c r="G104" s="99"/>
      <c r="H104" s="87"/>
      <c r="I104" s="10">
        <v>38.5</v>
      </c>
      <c r="J104" s="10">
        <v>24.05</v>
      </c>
      <c r="K104" s="10">
        <f>J104*1.2</f>
        <v>28.86</v>
      </c>
      <c r="L104" s="2">
        <f t="shared" si="3"/>
        <v>107.24233983286908</v>
      </c>
    </row>
    <row r="105" spans="1:24" x14ac:dyDescent="0.25">
      <c r="A105" s="142" t="e">
        <f>A101+1</f>
        <v>#REF!</v>
      </c>
      <c r="B105" s="94" t="str">
        <f>ХВС!B110</f>
        <v>23.11.2018,    20.12.2018</v>
      </c>
      <c r="C105" s="94" t="s">
        <v>600</v>
      </c>
      <c r="D105" s="9" t="s">
        <v>389</v>
      </c>
      <c r="E105" s="86" t="s">
        <v>236</v>
      </c>
      <c r="F105" s="86" t="s">
        <v>29</v>
      </c>
      <c r="G105" s="86" t="s">
        <v>44</v>
      </c>
      <c r="H105" s="86" t="s">
        <v>187</v>
      </c>
      <c r="I105" s="10">
        <v>51.14</v>
      </c>
      <c r="J105" s="10">
        <v>51.14</v>
      </c>
      <c r="K105" s="10">
        <v>61.37</v>
      </c>
    </row>
    <row r="106" spans="1:24" x14ac:dyDescent="0.25">
      <c r="A106" s="144"/>
      <c r="B106" s="95"/>
      <c r="C106" s="95"/>
      <c r="D106" s="9" t="s">
        <v>390</v>
      </c>
      <c r="E106" s="87"/>
      <c r="F106" s="87"/>
      <c r="G106" s="87"/>
      <c r="H106" s="87"/>
      <c r="I106" s="10">
        <v>51.14</v>
      </c>
      <c r="J106" s="10">
        <v>51.14</v>
      </c>
      <c r="K106" s="10">
        <v>61.37</v>
      </c>
      <c r="L106" s="2">
        <f t="shared" si="3"/>
        <v>100</v>
      </c>
    </row>
    <row r="107" spans="1:24" x14ac:dyDescent="0.25">
      <c r="A107" s="142">
        <f>A94+1</f>
        <v>1</v>
      </c>
      <c r="B107" s="94" t="s">
        <v>408</v>
      </c>
      <c r="C107" s="84" t="s">
        <v>599</v>
      </c>
      <c r="D107" s="9" t="s">
        <v>389</v>
      </c>
      <c r="E107" s="86" t="s">
        <v>362</v>
      </c>
      <c r="F107" s="86" t="s">
        <v>29</v>
      </c>
      <c r="G107" s="86" t="s">
        <v>44</v>
      </c>
      <c r="H107" s="86" t="s">
        <v>187</v>
      </c>
      <c r="I107" s="10">
        <v>44.59</v>
      </c>
      <c r="J107" s="10">
        <v>44.59</v>
      </c>
      <c r="K107" s="10">
        <f t="shared" ref="K107:K112" si="7">J107*1.2</f>
        <v>53.508000000000003</v>
      </c>
    </row>
    <row r="108" spans="1:24" x14ac:dyDescent="0.25">
      <c r="A108" s="144"/>
      <c r="B108" s="95"/>
      <c r="C108" s="85"/>
      <c r="D108" s="9" t="s">
        <v>390</v>
      </c>
      <c r="E108" s="87"/>
      <c r="F108" s="87"/>
      <c r="G108" s="87"/>
      <c r="H108" s="87"/>
      <c r="I108" s="10">
        <v>45.66</v>
      </c>
      <c r="J108" s="10">
        <v>45.48</v>
      </c>
      <c r="K108" s="10">
        <f t="shared" si="7"/>
        <v>54.575999999999993</v>
      </c>
      <c r="L108" s="2">
        <f>I108/I107*100</f>
        <v>102.39964117515137</v>
      </c>
    </row>
    <row r="109" spans="1:24" ht="15" customHeight="1" x14ac:dyDescent="0.25">
      <c r="A109" s="142" t="e">
        <f>A105+1</f>
        <v>#REF!</v>
      </c>
      <c r="B109" s="94" t="str">
        <f>ХВС!B112</f>
        <v>07.12.2018, 20.12.2018</v>
      </c>
      <c r="C109" s="94" t="s">
        <v>598</v>
      </c>
      <c r="D109" s="9" t="s">
        <v>389</v>
      </c>
      <c r="E109" s="86" t="s">
        <v>45</v>
      </c>
      <c r="F109" s="86" t="s">
        <v>29</v>
      </c>
      <c r="G109" s="86" t="s">
        <v>193</v>
      </c>
      <c r="H109" s="86" t="s">
        <v>187</v>
      </c>
      <c r="I109" s="10">
        <v>60.94</v>
      </c>
      <c r="J109" s="10">
        <v>56.59</v>
      </c>
      <c r="K109" s="10">
        <f t="shared" si="7"/>
        <v>67.908000000000001</v>
      </c>
    </row>
    <row r="110" spans="1:24" x14ac:dyDescent="0.25">
      <c r="A110" s="143"/>
      <c r="B110" s="110"/>
      <c r="C110" s="110"/>
      <c r="D110" s="9" t="s">
        <v>390</v>
      </c>
      <c r="E110" s="99"/>
      <c r="F110" s="99"/>
      <c r="G110" s="87"/>
      <c r="H110" s="87"/>
      <c r="I110" s="10">
        <v>63.58</v>
      </c>
      <c r="J110" s="10">
        <v>57.72</v>
      </c>
      <c r="K110" s="10">
        <f t="shared" si="7"/>
        <v>69.263999999999996</v>
      </c>
      <c r="L110" s="2">
        <f t="shared" si="3"/>
        <v>104.33212996389891</v>
      </c>
    </row>
    <row r="111" spans="1:24" x14ac:dyDescent="0.25">
      <c r="A111" s="143"/>
      <c r="B111" s="110"/>
      <c r="C111" s="110"/>
      <c r="D111" s="9" t="s">
        <v>389</v>
      </c>
      <c r="E111" s="99"/>
      <c r="F111" s="99"/>
      <c r="G111" s="86" t="s">
        <v>194</v>
      </c>
      <c r="H111" s="86" t="s">
        <v>187</v>
      </c>
      <c r="I111" s="10">
        <v>82.2</v>
      </c>
      <c r="J111" s="10">
        <v>29.49</v>
      </c>
      <c r="K111" s="10">
        <f t="shared" si="7"/>
        <v>35.387999999999998</v>
      </c>
    </row>
    <row r="112" spans="1:24" x14ac:dyDescent="0.25">
      <c r="A112" s="144"/>
      <c r="B112" s="95"/>
      <c r="C112" s="95"/>
      <c r="D112" s="9" t="s">
        <v>390</v>
      </c>
      <c r="E112" s="87"/>
      <c r="F112" s="87"/>
      <c r="G112" s="87"/>
      <c r="H112" s="87"/>
      <c r="I112" s="10">
        <v>82.2</v>
      </c>
      <c r="J112" s="10">
        <v>30.08</v>
      </c>
      <c r="K112" s="10">
        <f t="shared" si="7"/>
        <v>36.095999999999997</v>
      </c>
      <c r="L112" s="2">
        <f t="shared" si="3"/>
        <v>100</v>
      </c>
    </row>
    <row r="113" spans="1:12" ht="15" customHeight="1" x14ac:dyDescent="0.25">
      <c r="A113" s="142" t="e">
        <f>A109+1</f>
        <v>#REF!</v>
      </c>
      <c r="B113" s="94" t="str">
        <f>ХВС!B114</f>
        <v>30.11.2018 , 20.12.2018</v>
      </c>
      <c r="C113" s="94" t="s">
        <v>597</v>
      </c>
      <c r="D113" s="9" t="s">
        <v>389</v>
      </c>
      <c r="E113" s="86" t="s">
        <v>48</v>
      </c>
      <c r="F113" s="86" t="s">
        <v>29</v>
      </c>
      <c r="G113" s="86" t="s">
        <v>49</v>
      </c>
      <c r="H113" s="86" t="s">
        <v>187</v>
      </c>
      <c r="I113" s="10">
        <v>59.95</v>
      </c>
      <c r="J113" s="10">
        <v>50.37</v>
      </c>
      <c r="K113" s="12">
        <f>J113*1.2</f>
        <v>60.443999999999996</v>
      </c>
    </row>
    <row r="114" spans="1:12" x14ac:dyDescent="0.25">
      <c r="A114" s="144"/>
      <c r="B114" s="95"/>
      <c r="C114" s="95"/>
      <c r="D114" s="9" t="s">
        <v>390</v>
      </c>
      <c r="E114" s="87"/>
      <c r="F114" s="87"/>
      <c r="G114" s="87"/>
      <c r="H114" s="87"/>
      <c r="I114" s="10">
        <v>60.97</v>
      </c>
      <c r="J114" s="10">
        <v>51.38</v>
      </c>
      <c r="K114" s="12">
        <f>J114*1.2</f>
        <v>61.655999999999999</v>
      </c>
      <c r="L114" s="2">
        <f t="shared" si="3"/>
        <v>101.70141784820683</v>
      </c>
    </row>
    <row r="115" spans="1:12" x14ac:dyDescent="0.25">
      <c r="A115" s="142" t="e">
        <f>A113+1</f>
        <v>#REF!</v>
      </c>
      <c r="B115" s="148">
        <f>ХВС!B118</f>
        <v>43427</v>
      </c>
      <c r="C115" s="84" t="str">
        <f>ХВС!C118</f>
        <v>237-п</v>
      </c>
      <c r="D115" s="9" t="s">
        <v>389</v>
      </c>
      <c r="E115" s="86" t="s">
        <v>221</v>
      </c>
      <c r="F115" s="86" t="s">
        <v>29</v>
      </c>
      <c r="G115" s="86" t="s">
        <v>44</v>
      </c>
      <c r="H115" s="86" t="s">
        <v>187</v>
      </c>
      <c r="I115" s="10">
        <v>17</v>
      </c>
      <c r="J115" s="10" t="s">
        <v>273</v>
      </c>
      <c r="K115" s="10" t="s">
        <v>273</v>
      </c>
    </row>
    <row r="116" spans="1:12" x14ac:dyDescent="0.25">
      <c r="A116" s="144"/>
      <c r="B116" s="149"/>
      <c r="C116" s="85"/>
      <c r="D116" s="9" t="s">
        <v>390</v>
      </c>
      <c r="E116" s="87"/>
      <c r="F116" s="87"/>
      <c r="G116" s="87"/>
      <c r="H116" s="87"/>
      <c r="I116" s="10">
        <v>17.3</v>
      </c>
      <c r="J116" s="10" t="s">
        <v>273</v>
      </c>
      <c r="K116" s="10" t="s">
        <v>273</v>
      </c>
      <c r="L116" s="2">
        <f t="shared" si="3"/>
        <v>101.76470588235293</v>
      </c>
    </row>
    <row r="117" spans="1:12" x14ac:dyDescent="0.25">
      <c r="A117" s="142" t="e">
        <f>A115+1</f>
        <v>#REF!</v>
      </c>
      <c r="B117" s="94" t="str">
        <f>ХВС!B116</f>
        <v>23.11.2018,  20.12.2018</v>
      </c>
      <c r="C117" s="94" t="s">
        <v>596</v>
      </c>
      <c r="D117" s="9" t="s">
        <v>389</v>
      </c>
      <c r="E117" s="86" t="s">
        <v>57</v>
      </c>
      <c r="F117" s="86" t="s">
        <v>29</v>
      </c>
      <c r="G117" s="86" t="s">
        <v>294</v>
      </c>
      <c r="H117" s="86" t="s">
        <v>187</v>
      </c>
      <c r="I117" s="12">
        <v>36.69</v>
      </c>
      <c r="J117" s="12">
        <v>36.69</v>
      </c>
      <c r="K117" s="12">
        <f t="shared" ref="K117:K118" si="8">J117*1.2</f>
        <v>44.027999999999999</v>
      </c>
    </row>
    <row r="118" spans="1:12" x14ac:dyDescent="0.25">
      <c r="A118" s="144"/>
      <c r="B118" s="140"/>
      <c r="C118" s="140"/>
      <c r="D118" s="9" t="s">
        <v>390</v>
      </c>
      <c r="E118" s="87"/>
      <c r="F118" s="87"/>
      <c r="G118" s="87"/>
      <c r="H118" s="87"/>
      <c r="I118" s="12">
        <v>37.549999999999997</v>
      </c>
      <c r="J118" s="12">
        <v>37.42</v>
      </c>
      <c r="K118" s="12">
        <f t="shared" si="8"/>
        <v>44.904000000000003</v>
      </c>
      <c r="L118" s="2">
        <f t="shared" si="3"/>
        <v>102.3439629326792</v>
      </c>
    </row>
    <row r="119" spans="1:12" x14ac:dyDescent="0.25">
      <c r="A119" s="142" t="e">
        <f>#REF!+1</f>
        <v>#REF!</v>
      </c>
      <c r="B119" s="94" t="s">
        <v>408</v>
      </c>
      <c r="C119" s="94" t="s">
        <v>489</v>
      </c>
      <c r="D119" s="9" t="s">
        <v>389</v>
      </c>
      <c r="E119" s="86" t="s">
        <v>195</v>
      </c>
      <c r="F119" s="86" t="s">
        <v>29</v>
      </c>
      <c r="G119" s="86" t="s">
        <v>51</v>
      </c>
      <c r="H119" s="98" t="s">
        <v>186</v>
      </c>
      <c r="I119" s="10">
        <v>22.93</v>
      </c>
      <c r="J119" s="10">
        <v>22.93</v>
      </c>
      <c r="K119" s="10">
        <v>27.52</v>
      </c>
    </row>
    <row r="120" spans="1:12" x14ac:dyDescent="0.25">
      <c r="A120" s="143"/>
      <c r="B120" s="110"/>
      <c r="C120" s="110"/>
      <c r="D120" s="9" t="s">
        <v>390</v>
      </c>
      <c r="E120" s="99"/>
      <c r="F120" s="99"/>
      <c r="G120" s="99"/>
      <c r="H120" s="98"/>
      <c r="I120" s="10">
        <v>23.31</v>
      </c>
      <c r="J120" s="10">
        <v>23.31</v>
      </c>
      <c r="K120" s="10">
        <v>22.97</v>
      </c>
      <c r="L120" s="2">
        <f t="shared" si="3"/>
        <v>101.65721761883995</v>
      </c>
    </row>
    <row r="121" spans="1:12" x14ac:dyDescent="0.25">
      <c r="A121" s="143"/>
      <c r="B121" s="110"/>
      <c r="C121" s="110"/>
      <c r="D121" s="9" t="s">
        <v>389</v>
      </c>
      <c r="E121" s="99"/>
      <c r="F121" s="99"/>
      <c r="G121" s="98" t="s">
        <v>278</v>
      </c>
      <c r="H121" s="86" t="s">
        <v>187</v>
      </c>
      <c r="I121" s="10">
        <v>64.36</v>
      </c>
      <c r="J121" s="10">
        <v>47.83</v>
      </c>
      <c r="K121" s="10">
        <v>57.4</v>
      </c>
    </row>
    <row r="122" spans="1:12" ht="22.5" customHeight="1" x14ac:dyDescent="0.25">
      <c r="A122" s="143"/>
      <c r="B122" s="110"/>
      <c r="C122" s="110"/>
      <c r="D122" s="9" t="s">
        <v>390</v>
      </c>
      <c r="E122" s="99"/>
      <c r="F122" s="99"/>
      <c r="G122" s="98"/>
      <c r="H122" s="99"/>
      <c r="I122" s="10">
        <v>65.900000000000006</v>
      </c>
      <c r="J122" s="10">
        <v>48.79</v>
      </c>
      <c r="K122" s="10">
        <v>58.55</v>
      </c>
      <c r="L122" s="2">
        <f t="shared" si="3"/>
        <v>102.39279055313861</v>
      </c>
    </row>
    <row r="123" spans="1:12" x14ac:dyDescent="0.25">
      <c r="A123" s="143"/>
      <c r="B123" s="110"/>
      <c r="C123" s="110"/>
      <c r="D123" s="9" t="s">
        <v>389</v>
      </c>
      <c r="E123" s="99"/>
      <c r="F123" s="99"/>
      <c r="G123" s="98" t="s">
        <v>279</v>
      </c>
      <c r="H123" s="98" t="s">
        <v>186</v>
      </c>
      <c r="I123" s="10">
        <v>33</v>
      </c>
      <c r="J123" s="10">
        <v>33</v>
      </c>
      <c r="K123" s="10">
        <v>39.6</v>
      </c>
    </row>
    <row r="124" spans="1:12" x14ac:dyDescent="0.25">
      <c r="A124" s="144"/>
      <c r="B124" s="95"/>
      <c r="C124" s="95"/>
      <c r="D124" s="9" t="s">
        <v>390</v>
      </c>
      <c r="E124" s="87"/>
      <c r="F124" s="87"/>
      <c r="G124" s="98"/>
      <c r="H124" s="98"/>
      <c r="I124" s="10">
        <v>33.799999999999997</v>
      </c>
      <c r="J124" s="10">
        <v>33.659999999999997</v>
      </c>
      <c r="K124" s="10">
        <v>40.39</v>
      </c>
      <c r="L124" s="2">
        <f t="shared" si="3"/>
        <v>102.42424242424242</v>
      </c>
    </row>
    <row r="125" spans="1:12" ht="18.75" customHeight="1" x14ac:dyDescent="0.25">
      <c r="A125" s="14"/>
      <c r="B125" s="94" t="s">
        <v>408</v>
      </c>
      <c r="C125" s="84" t="s">
        <v>472</v>
      </c>
      <c r="D125" s="9" t="s">
        <v>389</v>
      </c>
      <c r="E125" s="86" t="s">
        <v>55</v>
      </c>
      <c r="F125" s="187" t="s">
        <v>29</v>
      </c>
      <c r="G125" s="187" t="s">
        <v>56</v>
      </c>
      <c r="H125" s="187" t="s">
        <v>187</v>
      </c>
      <c r="I125" s="12">
        <v>46.84</v>
      </c>
      <c r="J125" s="12">
        <v>37.79</v>
      </c>
      <c r="K125" s="12">
        <v>45.35</v>
      </c>
    </row>
    <row r="126" spans="1:12" ht="14.25" customHeight="1" x14ac:dyDescent="0.25">
      <c r="A126" s="14"/>
      <c r="B126" s="137"/>
      <c r="C126" s="137"/>
      <c r="D126" s="9" t="s">
        <v>390</v>
      </c>
      <c r="E126" s="137"/>
      <c r="F126" s="188"/>
      <c r="G126" s="188"/>
      <c r="H126" s="188"/>
      <c r="I126" s="17">
        <v>47.96</v>
      </c>
      <c r="J126" s="17">
        <v>38.549999999999997</v>
      </c>
      <c r="K126" s="17">
        <v>46.26</v>
      </c>
    </row>
    <row r="127" spans="1:12" x14ac:dyDescent="0.25">
      <c r="A127" s="142" t="e">
        <f>A119+1</f>
        <v>#REF!</v>
      </c>
      <c r="B127" s="94">
        <v>43427</v>
      </c>
      <c r="C127" s="84" t="s">
        <v>473</v>
      </c>
      <c r="D127" s="9" t="s">
        <v>389</v>
      </c>
      <c r="E127" s="86" t="s">
        <v>196</v>
      </c>
      <c r="F127" s="86" t="s">
        <v>29</v>
      </c>
      <c r="G127" s="86" t="s">
        <v>245</v>
      </c>
      <c r="H127" s="86" t="s">
        <v>187</v>
      </c>
      <c r="I127" s="10">
        <v>131.51</v>
      </c>
      <c r="J127" s="10" t="s">
        <v>270</v>
      </c>
      <c r="K127" s="10" t="s">
        <v>270</v>
      </c>
    </row>
    <row r="128" spans="1:12" x14ac:dyDescent="0.25">
      <c r="A128" s="144"/>
      <c r="B128" s="95"/>
      <c r="C128" s="85"/>
      <c r="D128" s="9" t="s">
        <v>390</v>
      </c>
      <c r="E128" s="87"/>
      <c r="F128" s="87"/>
      <c r="G128" s="87"/>
      <c r="H128" s="87"/>
      <c r="I128" s="10">
        <v>137.56</v>
      </c>
      <c r="J128" s="10" t="s">
        <v>270</v>
      </c>
      <c r="K128" s="10" t="s">
        <v>270</v>
      </c>
      <c r="L128" s="2">
        <f t="shared" si="3"/>
        <v>104.60041061516236</v>
      </c>
    </row>
    <row r="129" spans="1:24" ht="14.25" customHeight="1" x14ac:dyDescent="0.25">
      <c r="A129" s="142" t="e">
        <f>A127+1</f>
        <v>#REF!</v>
      </c>
      <c r="B129" s="94" t="s">
        <v>398</v>
      </c>
      <c r="C129" s="84" t="s">
        <v>474</v>
      </c>
      <c r="D129" s="9" t="s">
        <v>389</v>
      </c>
      <c r="E129" s="86" t="s">
        <v>52</v>
      </c>
      <c r="F129" s="86" t="s">
        <v>29</v>
      </c>
      <c r="G129" s="189" t="s">
        <v>294</v>
      </c>
      <c r="H129" s="189" t="s">
        <v>187</v>
      </c>
      <c r="I129" s="10">
        <v>55.15</v>
      </c>
      <c r="J129" s="10">
        <v>42.78</v>
      </c>
      <c r="K129" s="10">
        <v>51.34</v>
      </c>
      <c r="L129" s="13"/>
      <c r="M129" s="4"/>
      <c r="N129" s="4"/>
      <c r="O129" s="4"/>
      <c r="P129" s="4"/>
      <c r="Q129" s="4"/>
      <c r="R129" s="4"/>
      <c r="S129" s="4"/>
      <c r="T129" s="4"/>
      <c r="U129" s="4"/>
      <c r="V129" s="4"/>
      <c r="W129" s="4"/>
      <c r="X129" s="4"/>
    </row>
    <row r="130" spans="1:24" ht="12.75" customHeight="1" x14ac:dyDescent="0.25">
      <c r="A130" s="143"/>
      <c r="B130" s="110"/>
      <c r="C130" s="170"/>
      <c r="D130" s="9" t="s">
        <v>390</v>
      </c>
      <c r="E130" s="99"/>
      <c r="F130" s="87"/>
      <c r="G130" s="190"/>
      <c r="H130" s="190"/>
      <c r="I130" s="10">
        <v>56.25</v>
      </c>
      <c r="J130" s="10">
        <v>43.64</v>
      </c>
      <c r="K130" s="10">
        <v>52.37</v>
      </c>
      <c r="L130" s="13">
        <f t="shared" si="3"/>
        <v>101.99456029011786</v>
      </c>
      <c r="M130" s="4"/>
      <c r="N130" s="4"/>
      <c r="O130" s="4"/>
      <c r="P130" s="4"/>
      <c r="Q130" s="4"/>
      <c r="R130" s="4"/>
      <c r="S130" s="4"/>
      <c r="T130" s="4"/>
      <c r="U130" s="4"/>
      <c r="V130" s="4"/>
      <c r="W130" s="4"/>
      <c r="X130" s="4"/>
    </row>
    <row r="131" spans="1:24" ht="13.5" customHeight="1" x14ac:dyDescent="0.25">
      <c r="A131" s="143"/>
      <c r="B131" s="110"/>
      <c r="C131" s="170"/>
      <c r="D131" s="9" t="s">
        <v>389</v>
      </c>
      <c r="E131" s="180"/>
      <c r="F131" s="86" t="s">
        <v>29</v>
      </c>
      <c r="G131" s="189" t="s">
        <v>30</v>
      </c>
      <c r="H131" s="189" t="s">
        <v>186</v>
      </c>
      <c r="I131" s="10">
        <v>1</v>
      </c>
      <c r="J131" s="10" t="s">
        <v>270</v>
      </c>
      <c r="K131" s="10" t="s">
        <v>270</v>
      </c>
      <c r="L131" s="13"/>
      <c r="M131" s="4"/>
      <c r="N131" s="4"/>
      <c r="O131" s="4"/>
      <c r="P131" s="4"/>
      <c r="Q131" s="4"/>
      <c r="R131" s="4"/>
      <c r="S131" s="4"/>
      <c r="T131" s="4"/>
      <c r="U131" s="4"/>
      <c r="V131" s="4"/>
      <c r="W131" s="4"/>
      <c r="X131" s="4"/>
    </row>
    <row r="132" spans="1:24" ht="15" customHeight="1" x14ac:dyDescent="0.25">
      <c r="A132" s="144"/>
      <c r="B132" s="95"/>
      <c r="C132" s="137"/>
      <c r="D132" s="9" t="s">
        <v>390</v>
      </c>
      <c r="E132" s="140"/>
      <c r="F132" s="87"/>
      <c r="G132" s="190"/>
      <c r="H132" s="190"/>
      <c r="I132" s="10">
        <v>1.02</v>
      </c>
      <c r="J132" s="10" t="s">
        <v>270</v>
      </c>
      <c r="K132" s="10" t="s">
        <v>270</v>
      </c>
      <c r="L132" s="13">
        <f t="shared" si="3"/>
        <v>102</v>
      </c>
      <c r="M132" s="4"/>
      <c r="N132" s="4"/>
      <c r="O132" s="4"/>
      <c r="P132" s="4"/>
      <c r="Q132" s="4"/>
      <c r="R132" s="4"/>
      <c r="S132" s="4"/>
      <c r="T132" s="4"/>
      <c r="U132" s="4"/>
      <c r="V132" s="4"/>
      <c r="W132" s="4"/>
      <c r="X132" s="4"/>
    </row>
    <row r="133" spans="1:24" x14ac:dyDescent="0.25">
      <c r="A133" s="142" t="e">
        <f>A129+1</f>
        <v>#REF!</v>
      </c>
      <c r="B133" s="94">
        <v>43454</v>
      </c>
      <c r="C133" s="84" t="s">
        <v>475</v>
      </c>
      <c r="D133" s="9" t="s">
        <v>389</v>
      </c>
      <c r="E133" s="86" t="s">
        <v>351</v>
      </c>
      <c r="F133" s="86" t="s">
        <v>29</v>
      </c>
      <c r="G133" s="86" t="s">
        <v>53</v>
      </c>
      <c r="H133" s="86" t="s">
        <v>187</v>
      </c>
      <c r="I133" s="10">
        <v>63.66</v>
      </c>
      <c r="J133" s="10">
        <v>23.04</v>
      </c>
      <c r="K133" s="12">
        <v>27.65</v>
      </c>
      <c r="L133" s="13"/>
      <c r="M133" s="4"/>
      <c r="N133" s="4"/>
      <c r="O133" s="4"/>
      <c r="P133" s="4"/>
      <c r="Q133" s="4"/>
      <c r="R133" s="4"/>
      <c r="S133" s="4"/>
      <c r="T133" s="4"/>
      <c r="U133" s="4"/>
      <c r="V133" s="4"/>
      <c r="W133" s="4"/>
      <c r="X133" s="4"/>
    </row>
    <row r="134" spans="1:24" x14ac:dyDescent="0.25">
      <c r="A134" s="144"/>
      <c r="B134" s="95"/>
      <c r="C134" s="85"/>
      <c r="D134" s="9" t="s">
        <v>390</v>
      </c>
      <c r="E134" s="87"/>
      <c r="F134" s="87"/>
      <c r="G134" s="87"/>
      <c r="H134" s="87"/>
      <c r="I134" s="10">
        <v>66.59</v>
      </c>
      <c r="J134" s="10">
        <v>23.5</v>
      </c>
      <c r="K134" s="12">
        <v>28.2</v>
      </c>
      <c r="L134" s="13">
        <f t="shared" si="3"/>
        <v>104.60257618598807</v>
      </c>
      <c r="M134" s="4"/>
      <c r="N134" s="4"/>
      <c r="O134" s="4"/>
      <c r="P134" s="4"/>
      <c r="Q134" s="4"/>
      <c r="R134" s="4"/>
      <c r="S134" s="4"/>
      <c r="T134" s="4"/>
      <c r="U134" s="4"/>
      <c r="V134" s="4"/>
      <c r="W134" s="4"/>
      <c r="X134" s="4"/>
    </row>
    <row r="135" spans="1:24" ht="15.75" customHeight="1" x14ac:dyDescent="0.25">
      <c r="A135" s="142" t="e">
        <f>A133+1</f>
        <v>#REF!</v>
      </c>
      <c r="B135" s="94">
        <v>43398</v>
      </c>
      <c r="C135" s="84" t="s">
        <v>476</v>
      </c>
      <c r="D135" s="9" t="s">
        <v>389</v>
      </c>
      <c r="E135" s="86" t="s">
        <v>197</v>
      </c>
      <c r="F135" s="86" t="s">
        <v>29</v>
      </c>
      <c r="G135" s="86" t="s">
        <v>46</v>
      </c>
      <c r="H135" s="86" t="s">
        <v>187</v>
      </c>
      <c r="I135" s="10">
        <v>23.61</v>
      </c>
      <c r="J135" s="10" t="s">
        <v>270</v>
      </c>
      <c r="K135" s="10" t="s">
        <v>270</v>
      </c>
      <c r="L135" s="13"/>
      <c r="M135" s="4"/>
      <c r="N135" s="4"/>
      <c r="O135" s="4"/>
      <c r="P135" s="4"/>
      <c r="Q135" s="4"/>
      <c r="R135" s="4"/>
      <c r="S135" s="4"/>
      <c r="T135" s="4"/>
      <c r="U135" s="4"/>
      <c r="V135" s="4"/>
      <c r="W135" s="4"/>
      <c r="X135" s="4"/>
    </row>
    <row r="136" spans="1:24" x14ac:dyDescent="0.25">
      <c r="A136" s="144"/>
      <c r="B136" s="95"/>
      <c r="C136" s="85"/>
      <c r="D136" s="9" t="s">
        <v>390</v>
      </c>
      <c r="E136" s="87"/>
      <c r="F136" s="87"/>
      <c r="G136" s="87"/>
      <c r="H136" s="87"/>
      <c r="I136" s="10">
        <v>25.1</v>
      </c>
      <c r="J136" s="10" t="s">
        <v>270</v>
      </c>
      <c r="K136" s="10" t="s">
        <v>270</v>
      </c>
      <c r="L136" s="13">
        <f t="shared" si="3"/>
        <v>106.31088521812792</v>
      </c>
      <c r="M136" s="4"/>
      <c r="N136" s="4"/>
      <c r="O136" s="4"/>
      <c r="P136" s="4"/>
      <c r="Q136" s="4"/>
      <c r="R136" s="4"/>
      <c r="S136" s="4"/>
      <c r="T136" s="4"/>
      <c r="U136" s="4"/>
      <c r="V136" s="4"/>
      <c r="W136" s="4"/>
      <c r="X136" s="4"/>
    </row>
    <row r="137" spans="1:24" ht="16.5" customHeight="1" x14ac:dyDescent="0.25">
      <c r="A137" s="142" t="e">
        <f>A135+1</f>
        <v>#REF!</v>
      </c>
      <c r="B137" s="94">
        <v>43454</v>
      </c>
      <c r="C137" s="84" t="s">
        <v>477</v>
      </c>
      <c r="D137" s="9" t="s">
        <v>389</v>
      </c>
      <c r="E137" s="86" t="s">
        <v>367</v>
      </c>
      <c r="F137" s="86" t="s">
        <v>29</v>
      </c>
      <c r="G137" s="86" t="s">
        <v>54</v>
      </c>
      <c r="H137" s="86" t="s">
        <v>186</v>
      </c>
      <c r="I137" s="10">
        <v>23.79</v>
      </c>
      <c r="J137" s="10">
        <v>23.79</v>
      </c>
      <c r="K137" s="10">
        <v>28.55</v>
      </c>
      <c r="L137" s="13"/>
      <c r="M137" s="4"/>
      <c r="N137" s="4"/>
      <c r="O137" s="4"/>
      <c r="P137" s="4"/>
      <c r="Q137" s="4"/>
      <c r="R137" s="4"/>
      <c r="S137" s="4"/>
      <c r="T137" s="4"/>
      <c r="U137" s="4"/>
      <c r="V137" s="4"/>
      <c r="W137" s="4"/>
      <c r="X137" s="4"/>
    </row>
    <row r="138" spans="1:24" ht="15" customHeight="1" x14ac:dyDescent="0.25">
      <c r="A138" s="144"/>
      <c r="B138" s="95"/>
      <c r="C138" s="85"/>
      <c r="D138" s="9" t="s">
        <v>390</v>
      </c>
      <c r="E138" s="87"/>
      <c r="F138" s="87"/>
      <c r="G138" s="87"/>
      <c r="H138" s="87"/>
      <c r="I138" s="10">
        <v>27.36</v>
      </c>
      <c r="J138" s="10">
        <v>27.36</v>
      </c>
      <c r="K138" s="10">
        <v>32.83</v>
      </c>
      <c r="L138" s="13">
        <f t="shared" si="3"/>
        <v>115.0063051702396</v>
      </c>
      <c r="M138" s="4"/>
      <c r="N138" s="4"/>
      <c r="O138" s="4"/>
      <c r="P138" s="4"/>
      <c r="Q138" s="4"/>
      <c r="R138" s="4"/>
      <c r="S138" s="4"/>
      <c r="T138" s="4"/>
      <c r="U138" s="4"/>
      <c r="V138" s="4"/>
      <c r="W138" s="4"/>
      <c r="X138" s="4"/>
    </row>
    <row r="139" spans="1:24" ht="16.5" customHeight="1" x14ac:dyDescent="0.25">
      <c r="A139" s="142" t="e">
        <f>#REF!+1</f>
        <v>#REF!</v>
      </c>
      <c r="B139" s="94">
        <v>43441</v>
      </c>
      <c r="C139" s="84" t="s">
        <v>478</v>
      </c>
      <c r="D139" s="9" t="s">
        <v>389</v>
      </c>
      <c r="E139" s="86" t="s">
        <v>242</v>
      </c>
      <c r="F139" s="86" t="s">
        <v>29</v>
      </c>
      <c r="G139" s="86" t="s">
        <v>243</v>
      </c>
      <c r="H139" s="86" t="s">
        <v>187</v>
      </c>
      <c r="I139" s="10">
        <v>33.72</v>
      </c>
      <c r="J139" s="10" t="s">
        <v>270</v>
      </c>
      <c r="K139" s="10" t="s">
        <v>270</v>
      </c>
    </row>
    <row r="140" spans="1:24" x14ac:dyDescent="0.25">
      <c r="A140" s="143"/>
      <c r="B140" s="110"/>
      <c r="C140" s="109"/>
      <c r="D140" s="9" t="s">
        <v>390</v>
      </c>
      <c r="E140" s="99"/>
      <c r="F140" s="99"/>
      <c r="G140" s="87"/>
      <c r="H140" s="87"/>
      <c r="I140" s="10">
        <v>35.270000000000003</v>
      </c>
      <c r="J140" s="10" t="s">
        <v>270</v>
      </c>
      <c r="K140" s="10" t="s">
        <v>270</v>
      </c>
      <c r="L140" s="2">
        <f t="shared" si="3"/>
        <v>104.5966785290629</v>
      </c>
    </row>
    <row r="141" spans="1:24" x14ac:dyDescent="0.25">
      <c r="A141" s="143"/>
      <c r="B141" s="110"/>
      <c r="C141" s="109"/>
      <c r="D141" s="9" t="s">
        <v>389</v>
      </c>
      <c r="E141" s="99"/>
      <c r="F141" s="99"/>
      <c r="G141" s="86" t="s">
        <v>244</v>
      </c>
      <c r="H141" s="86" t="s">
        <v>187</v>
      </c>
      <c r="I141" s="10">
        <v>29.85</v>
      </c>
      <c r="J141" s="10" t="s">
        <v>270</v>
      </c>
      <c r="K141" s="10" t="s">
        <v>270</v>
      </c>
    </row>
    <row r="142" spans="1:24" x14ac:dyDescent="0.25">
      <c r="A142" s="144"/>
      <c r="B142" s="95"/>
      <c r="C142" s="85"/>
      <c r="D142" s="9" t="s">
        <v>390</v>
      </c>
      <c r="E142" s="87"/>
      <c r="F142" s="87"/>
      <c r="G142" s="87"/>
      <c r="H142" s="87"/>
      <c r="I142" s="10">
        <v>35.270000000000003</v>
      </c>
      <c r="J142" s="10" t="s">
        <v>270</v>
      </c>
      <c r="K142" s="10" t="s">
        <v>270</v>
      </c>
      <c r="L142" s="2">
        <f t="shared" si="3"/>
        <v>118.15745393634842</v>
      </c>
    </row>
    <row r="143" spans="1:24" x14ac:dyDescent="0.25">
      <c r="A143" s="142" t="e">
        <f>A139+1</f>
        <v>#REF!</v>
      </c>
      <c r="B143" s="148">
        <v>43398</v>
      </c>
      <c r="C143" s="86" t="s">
        <v>479</v>
      </c>
      <c r="D143" s="9" t="s">
        <v>389</v>
      </c>
      <c r="E143" s="86" t="s">
        <v>296</v>
      </c>
      <c r="F143" s="86" t="s">
        <v>29</v>
      </c>
      <c r="G143" s="86" t="s">
        <v>297</v>
      </c>
      <c r="H143" s="86" t="s">
        <v>186</v>
      </c>
      <c r="I143" s="12">
        <v>4.1399999999999997</v>
      </c>
      <c r="J143" s="12" t="s">
        <v>270</v>
      </c>
      <c r="K143" s="12" t="s">
        <v>270</v>
      </c>
    </row>
    <row r="144" spans="1:24" x14ac:dyDescent="0.25">
      <c r="A144" s="144"/>
      <c r="B144" s="186"/>
      <c r="C144" s="140"/>
      <c r="D144" s="9" t="s">
        <v>390</v>
      </c>
      <c r="E144" s="87"/>
      <c r="F144" s="140"/>
      <c r="G144" s="87"/>
      <c r="H144" s="87"/>
      <c r="I144" s="12">
        <v>4.26</v>
      </c>
      <c r="J144" s="12" t="s">
        <v>270</v>
      </c>
      <c r="K144" s="12" t="s">
        <v>270</v>
      </c>
      <c r="L144" s="2">
        <f t="shared" si="3"/>
        <v>102.89855072463769</v>
      </c>
    </row>
    <row r="145" spans="1:24" ht="31.5" customHeight="1" x14ac:dyDescent="0.25">
      <c r="A145" s="142" t="e">
        <f>A143+1</f>
        <v>#REF!</v>
      </c>
      <c r="B145" s="94" t="s">
        <v>398</v>
      </c>
      <c r="C145" s="86" t="s">
        <v>482</v>
      </c>
      <c r="D145" s="9" t="s">
        <v>389</v>
      </c>
      <c r="E145" s="86" t="s">
        <v>241</v>
      </c>
      <c r="F145" s="86" t="s">
        <v>29</v>
      </c>
      <c r="G145" s="86" t="s">
        <v>220</v>
      </c>
      <c r="H145" s="86" t="s">
        <v>187</v>
      </c>
      <c r="I145" s="10">
        <v>61.53</v>
      </c>
      <c r="J145" s="10">
        <v>47.43</v>
      </c>
      <c r="K145" s="10">
        <v>56.92</v>
      </c>
    </row>
    <row r="146" spans="1:24" ht="42" customHeight="1" x14ac:dyDescent="0.25">
      <c r="A146" s="143"/>
      <c r="B146" s="170"/>
      <c r="C146" s="170"/>
      <c r="D146" s="9" t="s">
        <v>390</v>
      </c>
      <c r="E146" s="99"/>
      <c r="F146" s="99"/>
      <c r="G146" s="87"/>
      <c r="H146" s="87"/>
      <c r="I146" s="10">
        <v>62.76</v>
      </c>
      <c r="J146" s="10">
        <v>48.38</v>
      </c>
      <c r="K146" s="10">
        <v>58.06</v>
      </c>
      <c r="L146" s="2">
        <f t="shared" ref="L146:L198" si="9">I146/I145*100</f>
        <v>101.99902486591905</v>
      </c>
    </row>
    <row r="147" spans="1:24" ht="32.25" customHeight="1" x14ac:dyDescent="0.25">
      <c r="A147" s="143"/>
      <c r="B147" s="170"/>
      <c r="C147" s="170"/>
      <c r="D147" s="9" t="s">
        <v>389</v>
      </c>
      <c r="E147" s="99"/>
      <c r="F147" s="99"/>
      <c r="G147" s="98" t="s">
        <v>308</v>
      </c>
      <c r="H147" s="86" t="s">
        <v>187</v>
      </c>
      <c r="I147" s="10">
        <v>61.53</v>
      </c>
      <c r="J147" s="10">
        <v>39.08</v>
      </c>
      <c r="K147" s="10">
        <v>46.9</v>
      </c>
    </row>
    <row r="148" spans="1:24" ht="42.75" customHeight="1" x14ac:dyDescent="0.25">
      <c r="A148" s="143"/>
      <c r="B148" s="170"/>
      <c r="C148" s="170"/>
      <c r="D148" s="9" t="s">
        <v>390</v>
      </c>
      <c r="E148" s="99"/>
      <c r="F148" s="99"/>
      <c r="G148" s="98"/>
      <c r="H148" s="87"/>
      <c r="I148" s="10">
        <v>62.76</v>
      </c>
      <c r="J148" s="10">
        <v>39.86</v>
      </c>
      <c r="K148" s="10">
        <v>47.83</v>
      </c>
      <c r="L148" s="2">
        <f t="shared" si="9"/>
        <v>101.99902486591905</v>
      </c>
    </row>
    <row r="149" spans="1:24" s="21" customFormat="1" ht="22.5" customHeight="1" x14ac:dyDescent="0.2">
      <c r="A149" s="18"/>
      <c r="B149" s="168">
        <v>43454</v>
      </c>
      <c r="C149" s="91" t="s">
        <v>484</v>
      </c>
      <c r="D149" s="9" t="s">
        <v>389</v>
      </c>
      <c r="E149" s="170"/>
      <c r="F149" s="170"/>
      <c r="G149" s="86" t="s">
        <v>483</v>
      </c>
      <c r="H149" s="86" t="s">
        <v>187</v>
      </c>
      <c r="I149" s="10" t="s">
        <v>270</v>
      </c>
      <c r="J149" s="10">
        <v>33.72</v>
      </c>
      <c r="K149" s="10">
        <v>40.46</v>
      </c>
      <c r="L149" s="19"/>
      <c r="M149" s="20"/>
      <c r="N149" s="20"/>
      <c r="O149" s="20"/>
      <c r="P149" s="20"/>
      <c r="Q149" s="20"/>
      <c r="R149" s="20"/>
      <c r="S149" s="20"/>
      <c r="T149" s="20"/>
      <c r="U149" s="20"/>
      <c r="V149" s="20"/>
      <c r="W149" s="20"/>
      <c r="X149" s="20"/>
    </row>
    <row r="150" spans="1:24" s="21" customFormat="1" ht="22.5" customHeight="1" x14ac:dyDescent="0.2">
      <c r="A150" s="18"/>
      <c r="B150" s="91"/>
      <c r="C150" s="91"/>
      <c r="D150" s="9" t="s">
        <v>390</v>
      </c>
      <c r="E150" s="137"/>
      <c r="F150" s="137"/>
      <c r="G150" s="93"/>
      <c r="H150" s="93"/>
      <c r="I150" s="10" t="s">
        <v>270</v>
      </c>
      <c r="J150" s="10">
        <v>34.39</v>
      </c>
      <c r="K150" s="10">
        <v>41.27</v>
      </c>
      <c r="L150" s="19"/>
      <c r="M150" s="20"/>
      <c r="N150" s="20"/>
      <c r="O150" s="20"/>
      <c r="P150" s="20"/>
      <c r="Q150" s="20"/>
      <c r="R150" s="20"/>
      <c r="S150" s="20"/>
      <c r="T150" s="20"/>
      <c r="U150" s="20"/>
      <c r="V150" s="20"/>
      <c r="W150" s="20"/>
      <c r="X150" s="20"/>
    </row>
    <row r="151" spans="1:24" ht="17.25" customHeight="1" x14ac:dyDescent="0.25">
      <c r="A151" s="142"/>
      <c r="B151" s="148">
        <v>43448</v>
      </c>
      <c r="C151" s="86" t="s">
        <v>529</v>
      </c>
      <c r="D151" s="9" t="s">
        <v>389</v>
      </c>
      <c r="E151" s="86" t="s">
        <v>301</v>
      </c>
      <c r="F151" s="86" t="s">
        <v>29</v>
      </c>
      <c r="G151" s="86" t="s">
        <v>41</v>
      </c>
      <c r="H151" s="86" t="s">
        <v>187</v>
      </c>
      <c r="I151" s="12">
        <v>54.41</v>
      </c>
      <c r="J151" s="12" t="s">
        <v>270</v>
      </c>
      <c r="K151" s="12" t="s">
        <v>270</v>
      </c>
    </row>
    <row r="152" spans="1:24" ht="16.5" customHeight="1" x14ac:dyDescent="0.25">
      <c r="A152" s="144"/>
      <c r="B152" s="186"/>
      <c r="C152" s="140"/>
      <c r="D152" s="9" t="s">
        <v>390</v>
      </c>
      <c r="E152" s="87"/>
      <c r="F152" s="140"/>
      <c r="G152" s="87"/>
      <c r="H152" s="87"/>
      <c r="I152" s="12">
        <v>54.48</v>
      </c>
      <c r="J152" s="12" t="s">
        <v>270</v>
      </c>
      <c r="K152" s="12" t="s">
        <v>270</v>
      </c>
      <c r="L152" s="2">
        <f t="shared" si="9"/>
        <v>100.12865282117258</v>
      </c>
    </row>
    <row r="153" spans="1:24" ht="18.75" customHeight="1" x14ac:dyDescent="0.25">
      <c r="A153" s="15"/>
      <c r="B153" s="148">
        <v>43413</v>
      </c>
      <c r="C153" s="86" t="s">
        <v>530</v>
      </c>
      <c r="D153" s="9" t="s">
        <v>389</v>
      </c>
      <c r="E153" s="86" t="s">
        <v>330</v>
      </c>
      <c r="F153" s="86" t="s">
        <v>29</v>
      </c>
      <c r="G153" s="86" t="s">
        <v>44</v>
      </c>
      <c r="H153" s="86" t="s">
        <v>187</v>
      </c>
      <c r="I153" s="12">
        <v>56.43</v>
      </c>
      <c r="J153" s="12" t="s">
        <v>270</v>
      </c>
      <c r="K153" s="12" t="s">
        <v>270</v>
      </c>
    </row>
    <row r="154" spans="1:24" ht="17.25" customHeight="1" x14ac:dyDescent="0.25">
      <c r="A154" s="15"/>
      <c r="B154" s="186"/>
      <c r="C154" s="140"/>
      <c r="D154" s="9" t="s">
        <v>390</v>
      </c>
      <c r="E154" s="137"/>
      <c r="F154" s="140"/>
      <c r="G154" s="137"/>
      <c r="H154" s="137"/>
      <c r="I154" s="12">
        <v>57.96</v>
      </c>
      <c r="J154" s="12" t="s">
        <v>270</v>
      </c>
      <c r="K154" s="12" t="s">
        <v>270</v>
      </c>
      <c r="L154" s="2">
        <f t="shared" si="9"/>
        <v>102.71132376395535</v>
      </c>
    </row>
    <row r="155" spans="1:24" ht="18.75" customHeight="1" x14ac:dyDescent="0.25">
      <c r="A155" s="15"/>
      <c r="B155" s="94" t="s">
        <v>409</v>
      </c>
      <c r="C155" s="86" t="s">
        <v>531</v>
      </c>
      <c r="D155" s="9" t="s">
        <v>389</v>
      </c>
      <c r="E155" s="86" t="s">
        <v>331</v>
      </c>
      <c r="F155" s="86" t="s">
        <v>29</v>
      </c>
      <c r="G155" s="86" t="s">
        <v>35</v>
      </c>
      <c r="H155" s="86" t="s">
        <v>187</v>
      </c>
      <c r="I155" s="12">
        <v>98.89</v>
      </c>
      <c r="J155" s="12">
        <v>98.89</v>
      </c>
      <c r="K155" s="12">
        <v>118.67</v>
      </c>
    </row>
    <row r="156" spans="1:24" ht="18.75" customHeight="1" x14ac:dyDescent="0.25">
      <c r="A156" s="15"/>
      <c r="B156" s="140"/>
      <c r="C156" s="140"/>
      <c r="D156" s="9" t="s">
        <v>390</v>
      </c>
      <c r="E156" s="137"/>
      <c r="F156" s="140"/>
      <c r="G156" s="137"/>
      <c r="H156" s="137"/>
      <c r="I156" s="12">
        <v>104.26</v>
      </c>
      <c r="J156" s="12">
        <v>100.87</v>
      </c>
      <c r="K156" s="12">
        <v>121.04</v>
      </c>
      <c r="L156" s="2">
        <f t="shared" si="9"/>
        <v>105.4302760643139</v>
      </c>
    </row>
    <row r="157" spans="1:24" ht="15.75" customHeight="1" x14ac:dyDescent="0.25">
      <c r="A157" s="15"/>
      <c r="B157" s="94" t="s">
        <v>448</v>
      </c>
      <c r="C157" s="86" t="s">
        <v>532</v>
      </c>
      <c r="D157" s="9" t="s">
        <v>389</v>
      </c>
      <c r="E157" s="86" t="s">
        <v>332</v>
      </c>
      <c r="F157" s="86" t="s">
        <v>29</v>
      </c>
      <c r="G157" s="86" t="s">
        <v>333</v>
      </c>
      <c r="H157" s="86" t="s">
        <v>187</v>
      </c>
      <c r="I157" s="12">
        <v>53.31</v>
      </c>
      <c r="J157" s="12">
        <v>53.31</v>
      </c>
      <c r="K157" s="12" t="s">
        <v>270</v>
      </c>
    </row>
    <row r="158" spans="1:24" ht="14.25" customHeight="1" x14ac:dyDescent="0.25">
      <c r="A158" s="15"/>
      <c r="B158" s="140"/>
      <c r="C158" s="140"/>
      <c r="D158" s="9" t="s">
        <v>390</v>
      </c>
      <c r="E158" s="137"/>
      <c r="F158" s="140"/>
      <c r="G158" s="137"/>
      <c r="H158" s="137"/>
      <c r="I158" s="12">
        <v>54.75</v>
      </c>
      <c r="J158" s="12">
        <v>54.38</v>
      </c>
      <c r="K158" s="12" t="s">
        <v>270</v>
      </c>
      <c r="L158" s="2">
        <f t="shared" si="9"/>
        <v>102.70118176702307</v>
      </c>
    </row>
    <row r="159" spans="1:24" ht="13.5" customHeight="1" x14ac:dyDescent="0.25">
      <c r="A159" s="15"/>
      <c r="B159" s="94" t="s">
        <v>391</v>
      </c>
      <c r="C159" s="86" t="s">
        <v>392</v>
      </c>
      <c r="D159" s="9" t="s">
        <v>389</v>
      </c>
      <c r="E159" s="86" t="s">
        <v>382</v>
      </c>
      <c r="F159" s="86" t="s">
        <v>29</v>
      </c>
      <c r="G159" s="86" t="s">
        <v>383</v>
      </c>
      <c r="H159" s="86" t="s">
        <v>334</v>
      </c>
      <c r="I159" s="12">
        <v>47.38</v>
      </c>
      <c r="J159" s="12">
        <v>47.38</v>
      </c>
      <c r="K159" s="12">
        <v>56.86</v>
      </c>
    </row>
    <row r="160" spans="1:24" ht="15.75" customHeight="1" x14ac:dyDescent="0.25">
      <c r="A160" s="15"/>
      <c r="B160" s="140"/>
      <c r="C160" s="140"/>
      <c r="D160" s="9" t="s">
        <v>390</v>
      </c>
      <c r="E160" s="137"/>
      <c r="F160" s="140"/>
      <c r="G160" s="137"/>
      <c r="H160" s="87"/>
      <c r="I160" s="12">
        <v>64.19</v>
      </c>
      <c r="J160" s="12">
        <v>64.19</v>
      </c>
      <c r="K160" s="12">
        <v>77.03</v>
      </c>
      <c r="L160" s="2">
        <f t="shared" ref="L160" si="10">I160/I159*100</f>
        <v>135.47910510764035</v>
      </c>
    </row>
    <row r="161" spans="1:24" ht="13.5" customHeight="1" x14ac:dyDescent="0.25">
      <c r="A161" s="15"/>
      <c r="B161" s="94">
        <v>43441</v>
      </c>
      <c r="C161" s="86" t="s">
        <v>397</v>
      </c>
      <c r="D161" s="9" t="s">
        <v>389</v>
      </c>
      <c r="E161" s="86" t="s">
        <v>382</v>
      </c>
      <c r="F161" s="86" t="s">
        <v>29</v>
      </c>
      <c r="G161" s="86" t="s">
        <v>383</v>
      </c>
      <c r="H161" s="86" t="s">
        <v>186</v>
      </c>
      <c r="I161" s="12">
        <v>25.27</v>
      </c>
      <c r="J161" s="12" t="s">
        <v>273</v>
      </c>
      <c r="K161" s="12" t="s">
        <v>273</v>
      </c>
    </row>
    <row r="162" spans="1:24" ht="15.75" customHeight="1" x14ac:dyDescent="0.25">
      <c r="A162" s="15"/>
      <c r="B162" s="140"/>
      <c r="C162" s="140"/>
      <c r="D162" s="9" t="s">
        <v>390</v>
      </c>
      <c r="E162" s="137"/>
      <c r="F162" s="140"/>
      <c r="G162" s="137"/>
      <c r="H162" s="87"/>
      <c r="I162" s="12">
        <v>26.01</v>
      </c>
      <c r="J162" s="12" t="s">
        <v>273</v>
      </c>
      <c r="K162" s="12" t="s">
        <v>273</v>
      </c>
      <c r="L162" s="2">
        <f t="shared" ref="L162" si="11">I162/I161*100</f>
        <v>102.92837356549269</v>
      </c>
    </row>
    <row r="163" spans="1:24" ht="18.75" customHeight="1" x14ac:dyDescent="0.25">
      <c r="A163" s="82"/>
      <c r="B163" s="94">
        <v>43525</v>
      </c>
      <c r="C163" s="86" t="s">
        <v>651</v>
      </c>
      <c r="D163" s="81" t="s">
        <v>652</v>
      </c>
      <c r="E163" s="86" t="s">
        <v>331</v>
      </c>
      <c r="F163" s="86" t="s">
        <v>29</v>
      </c>
      <c r="G163" s="86" t="s">
        <v>35</v>
      </c>
      <c r="H163" s="86" t="s">
        <v>334</v>
      </c>
      <c r="I163" s="12">
        <v>84.93</v>
      </c>
      <c r="J163" s="12">
        <v>84.93</v>
      </c>
      <c r="K163" s="12">
        <v>101.92</v>
      </c>
      <c r="L163" s="83"/>
    </row>
    <row r="164" spans="1:24" ht="18.75" customHeight="1" x14ac:dyDescent="0.25">
      <c r="A164" s="82"/>
      <c r="B164" s="140"/>
      <c r="C164" s="140"/>
      <c r="D164" s="81" t="s">
        <v>390</v>
      </c>
      <c r="E164" s="137"/>
      <c r="F164" s="140"/>
      <c r="G164" s="137"/>
      <c r="H164" s="137"/>
      <c r="I164" s="12">
        <v>84.93</v>
      </c>
      <c r="J164" s="12">
        <v>84.93</v>
      </c>
      <c r="K164" s="12">
        <v>101.92</v>
      </c>
      <c r="L164" s="83"/>
    </row>
    <row r="165" spans="1:24" x14ac:dyDescent="0.25">
      <c r="A165" s="120" t="s">
        <v>290</v>
      </c>
      <c r="B165" s="121"/>
      <c r="C165" s="121"/>
      <c r="D165" s="121"/>
      <c r="E165" s="121"/>
      <c r="F165" s="121"/>
      <c r="G165" s="121"/>
      <c r="H165" s="121"/>
      <c r="I165" s="121"/>
      <c r="J165" s="121"/>
      <c r="K165" s="122"/>
      <c r="L165" s="13"/>
      <c r="M165" s="4"/>
      <c r="N165" s="4"/>
      <c r="O165" s="4"/>
      <c r="P165" s="4"/>
      <c r="Q165" s="4"/>
      <c r="R165" s="4"/>
      <c r="S165" s="4"/>
      <c r="T165" s="4"/>
      <c r="U165" s="4"/>
      <c r="V165" s="4"/>
      <c r="W165" s="4"/>
      <c r="X165" s="4"/>
    </row>
    <row r="166" spans="1:24" x14ac:dyDescent="0.25">
      <c r="A166" s="142" t="e">
        <f>A145+1</f>
        <v>#REF!</v>
      </c>
      <c r="B166" s="94">
        <v>43427</v>
      </c>
      <c r="C166" s="94" t="s">
        <v>490</v>
      </c>
      <c r="D166" s="9" t="s">
        <v>389</v>
      </c>
      <c r="E166" s="86" t="s">
        <v>281</v>
      </c>
      <c r="F166" s="86" t="s">
        <v>59</v>
      </c>
      <c r="G166" s="86" t="s">
        <v>60</v>
      </c>
      <c r="H166" s="86" t="s">
        <v>187</v>
      </c>
      <c r="I166" s="10">
        <v>5.13</v>
      </c>
      <c r="J166" s="10" t="s">
        <v>270</v>
      </c>
      <c r="K166" s="10" t="s">
        <v>270</v>
      </c>
    </row>
    <row r="167" spans="1:24" x14ac:dyDescent="0.25">
      <c r="A167" s="144"/>
      <c r="B167" s="95"/>
      <c r="C167" s="95"/>
      <c r="D167" s="9" t="s">
        <v>390</v>
      </c>
      <c r="E167" s="87"/>
      <c r="F167" s="87"/>
      <c r="G167" s="87"/>
      <c r="H167" s="87"/>
      <c r="I167" s="10">
        <v>5.33</v>
      </c>
      <c r="J167" s="10" t="s">
        <v>270</v>
      </c>
      <c r="K167" s="10" t="s">
        <v>270</v>
      </c>
      <c r="L167" s="2">
        <f t="shared" si="9"/>
        <v>103.89863547758284</v>
      </c>
    </row>
    <row r="168" spans="1:24" x14ac:dyDescent="0.25">
      <c r="A168" s="142" t="e">
        <f>A166+1</f>
        <v>#REF!</v>
      </c>
      <c r="B168" s="94">
        <v>43398</v>
      </c>
      <c r="C168" s="84" t="s">
        <v>579</v>
      </c>
      <c r="D168" s="9" t="s">
        <v>389</v>
      </c>
      <c r="E168" s="86" t="s">
        <v>61</v>
      </c>
      <c r="F168" s="86" t="s">
        <v>59</v>
      </c>
      <c r="G168" s="86" t="s">
        <v>62</v>
      </c>
      <c r="H168" s="86" t="s">
        <v>187</v>
      </c>
      <c r="I168" s="10">
        <v>5.34</v>
      </c>
      <c r="J168" s="10" t="s">
        <v>270</v>
      </c>
      <c r="K168" s="10" t="s">
        <v>270</v>
      </c>
    </row>
    <row r="169" spans="1:24" x14ac:dyDescent="0.25">
      <c r="A169" s="144"/>
      <c r="B169" s="95"/>
      <c r="C169" s="85"/>
      <c r="D169" s="9" t="s">
        <v>390</v>
      </c>
      <c r="E169" s="87"/>
      <c r="F169" s="87"/>
      <c r="G169" s="87"/>
      <c r="H169" s="87"/>
      <c r="I169" s="10">
        <v>5.34</v>
      </c>
      <c r="J169" s="10" t="s">
        <v>270</v>
      </c>
      <c r="K169" s="10" t="s">
        <v>270</v>
      </c>
      <c r="L169" s="2">
        <f t="shared" si="9"/>
        <v>100</v>
      </c>
    </row>
    <row r="170" spans="1:24" x14ac:dyDescent="0.25">
      <c r="A170" s="142" t="e">
        <f>#REF!+1</f>
        <v>#REF!</v>
      </c>
      <c r="B170" s="94">
        <v>43448</v>
      </c>
      <c r="C170" s="84" t="s">
        <v>575</v>
      </c>
      <c r="D170" s="9" t="s">
        <v>389</v>
      </c>
      <c r="E170" s="86" t="s">
        <v>65</v>
      </c>
      <c r="F170" s="86" t="s">
        <v>59</v>
      </c>
      <c r="G170" s="86" t="s">
        <v>66</v>
      </c>
      <c r="H170" s="86" t="s">
        <v>187</v>
      </c>
      <c r="I170" s="10">
        <v>64.63</v>
      </c>
      <c r="J170" s="10" t="s">
        <v>270</v>
      </c>
      <c r="K170" s="10" t="s">
        <v>270</v>
      </c>
    </row>
    <row r="171" spans="1:24" x14ac:dyDescent="0.25">
      <c r="A171" s="144"/>
      <c r="B171" s="95"/>
      <c r="C171" s="85"/>
      <c r="D171" s="9" t="s">
        <v>390</v>
      </c>
      <c r="E171" s="87"/>
      <c r="F171" s="87"/>
      <c r="G171" s="87"/>
      <c r="H171" s="87"/>
      <c r="I171" s="10">
        <v>65.92</v>
      </c>
      <c r="J171" s="10" t="s">
        <v>270</v>
      </c>
      <c r="K171" s="10" t="s">
        <v>270</v>
      </c>
      <c r="L171" s="2">
        <f t="shared" si="9"/>
        <v>101.99597710041776</v>
      </c>
    </row>
    <row r="172" spans="1:24" x14ac:dyDescent="0.25">
      <c r="A172" s="142" t="e">
        <f>A170+1</f>
        <v>#REF!</v>
      </c>
      <c r="B172" s="94">
        <v>43448</v>
      </c>
      <c r="C172" s="84" t="s">
        <v>567</v>
      </c>
      <c r="D172" s="9" t="s">
        <v>389</v>
      </c>
      <c r="E172" s="86" t="s">
        <v>235</v>
      </c>
      <c r="F172" s="86" t="s">
        <v>59</v>
      </c>
      <c r="G172" s="86" t="s">
        <v>64</v>
      </c>
      <c r="H172" s="86" t="s">
        <v>187</v>
      </c>
      <c r="I172" s="10">
        <v>20.6</v>
      </c>
      <c r="J172" s="10" t="s">
        <v>270</v>
      </c>
      <c r="K172" s="10" t="s">
        <v>270</v>
      </c>
    </row>
    <row r="173" spans="1:24" x14ac:dyDescent="0.25">
      <c r="A173" s="144"/>
      <c r="B173" s="95"/>
      <c r="C173" s="85"/>
      <c r="D173" s="9" t="s">
        <v>390</v>
      </c>
      <c r="E173" s="87"/>
      <c r="F173" s="87"/>
      <c r="G173" s="87"/>
      <c r="H173" s="87"/>
      <c r="I173" s="10">
        <v>20.99</v>
      </c>
      <c r="J173" s="10" t="s">
        <v>270</v>
      </c>
      <c r="K173" s="10" t="s">
        <v>270</v>
      </c>
      <c r="L173" s="2">
        <f t="shared" si="9"/>
        <v>101.89320388349512</v>
      </c>
    </row>
    <row r="174" spans="1:24" x14ac:dyDescent="0.25">
      <c r="A174" s="142" t="e">
        <f>#REF!+1</f>
        <v>#REF!</v>
      </c>
      <c r="B174" s="94">
        <v>43441</v>
      </c>
      <c r="C174" s="84" t="s">
        <v>568</v>
      </c>
      <c r="D174" s="9" t="s">
        <v>389</v>
      </c>
      <c r="E174" s="86" t="s">
        <v>67</v>
      </c>
      <c r="F174" s="86" t="s">
        <v>59</v>
      </c>
      <c r="G174" s="86" t="s">
        <v>198</v>
      </c>
      <c r="H174" s="86" t="s">
        <v>187</v>
      </c>
      <c r="I174" s="10">
        <v>16.39</v>
      </c>
      <c r="J174" s="10" t="s">
        <v>270</v>
      </c>
      <c r="K174" s="10" t="s">
        <v>270</v>
      </c>
    </row>
    <row r="175" spans="1:24" x14ac:dyDescent="0.25">
      <c r="A175" s="144"/>
      <c r="B175" s="95"/>
      <c r="C175" s="85"/>
      <c r="D175" s="9" t="s">
        <v>390</v>
      </c>
      <c r="E175" s="87"/>
      <c r="F175" s="87"/>
      <c r="G175" s="87"/>
      <c r="H175" s="87"/>
      <c r="I175" s="10">
        <v>16.43</v>
      </c>
      <c r="J175" s="10" t="s">
        <v>270</v>
      </c>
      <c r="K175" s="10" t="s">
        <v>270</v>
      </c>
      <c r="L175" s="2">
        <f t="shared" si="9"/>
        <v>100.24405125076265</v>
      </c>
    </row>
    <row r="176" spans="1:24" x14ac:dyDescent="0.25">
      <c r="A176" s="142" t="e">
        <f>A174+1</f>
        <v>#REF!</v>
      </c>
      <c r="B176" s="94">
        <v>43434</v>
      </c>
      <c r="C176" s="84" t="s">
        <v>572</v>
      </c>
      <c r="D176" s="9" t="s">
        <v>389</v>
      </c>
      <c r="E176" s="86" t="s">
        <v>69</v>
      </c>
      <c r="F176" s="86" t="s">
        <v>59</v>
      </c>
      <c r="G176" s="86" t="s">
        <v>571</v>
      </c>
      <c r="H176" s="86" t="s">
        <v>187</v>
      </c>
      <c r="I176" s="10">
        <v>14.41</v>
      </c>
      <c r="J176" s="10" t="s">
        <v>270</v>
      </c>
      <c r="K176" s="10" t="s">
        <v>270</v>
      </c>
    </row>
    <row r="177" spans="1:16" x14ac:dyDescent="0.25">
      <c r="A177" s="144"/>
      <c r="B177" s="95"/>
      <c r="C177" s="85"/>
      <c r="D177" s="9" t="s">
        <v>390</v>
      </c>
      <c r="E177" s="87"/>
      <c r="F177" s="87"/>
      <c r="G177" s="87"/>
      <c r="H177" s="87"/>
      <c r="I177" s="10">
        <v>15.07</v>
      </c>
      <c r="J177" s="10" t="s">
        <v>270</v>
      </c>
      <c r="K177" s="10" t="s">
        <v>270</v>
      </c>
      <c r="L177" s="2">
        <f t="shared" si="9"/>
        <v>104.58015267175573</v>
      </c>
    </row>
    <row r="178" spans="1:16" x14ac:dyDescent="0.25">
      <c r="A178" s="142" t="e">
        <f>A176+1</f>
        <v>#REF!</v>
      </c>
      <c r="B178" s="94" t="s">
        <v>573</v>
      </c>
      <c r="C178" s="84" t="s">
        <v>574</v>
      </c>
      <c r="D178" s="9" t="s">
        <v>389</v>
      </c>
      <c r="E178" s="86" t="s">
        <v>70</v>
      </c>
      <c r="F178" s="86" t="s">
        <v>59</v>
      </c>
      <c r="G178" s="86" t="s">
        <v>68</v>
      </c>
      <c r="H178" s="86" t="s">
        <v>187</v>
      </c>
      <c r="I178" s="10">
        <v>93.65</v>
      </c>
      <c r="J178" s="10">
        <v>93.65</v>
      </c>
      <c r="K178" s="12">
        <v>112.38</v>
      </c>
    </row>
    <row r="179" spans="1:16" x14ac:dyDescent="0.25">
      <c r="A179" s="144"/>
      <c r="B179" s="95"/>
      <c r="C179" s="85"/>
      <c r="D179" s="9" t="s">
        <v>390</v>
      </c>
      <c r="E179" s="87"/>
      <c r="F179" s="87"/>
      <c r="G179" s="87"/>
      <c r="H179" s="87"/>
      <c r="I179" s="10">
        <v>94.61</v>
      </c>
      <c r="J179" s="10">
        <v>94.61</v>
      </c>
      <c r="K179" s="12">
        <v>113.53</v>
      </c>
      <c r="L179" s="2">
        <f t="shared" si="9"/>
        <v>101.02509343299519</v>
      </c>
    </row>
    <row r="180" spans="1:16" s="23" customFormat="1" ht="63.75" customHeight="1" x14ac:dyDescent="0.25">
      <c r="A180" s="22"/>
      <c r="B180" s="94">
        <v>43454</v>
      </c>
      <c r="C180" s="84" t="s">
        <v>582</v>
      </c>
      <c r="D180" s="16" t="s">
        <v>389</v>
      </c>
      <c r="E180" s="86" t="s">
        <v>351</v>
      </c>
      <c r="F180" s="99" t="s">
        <v>59</v>
      </c>
      <c r="G180" s="99" t="s">
        <v>581</v>
      </c>
      <c r="H180" s="99" t="s">
        <v>187</v>
      </c>
      <c r="I180" s="10">
        <v>36.130000000000003</v>
      </c>
      <c r="J180" s="10">
        <v>25.12</v>
      </c>
      <c r="K180" s="12">
        <v>30.14</v>
      </c>
      <c r="P180" s="13"/>
    </row>
    <row r="181" spans="1:16" s="23" customFormat="1" ht="87.75" customHeight="1" x14ac:dyDescent="0.25">
      <c r="A181" s="22"/>
      <c r="B181" s="110"/>
      <c r="C181" s="109"/>
      <c r="D181" s="9" t="s">
        <v>390</v>
      </c>
      <c r="E181" s="99"/>
      <c r="F181" s="99"/>
      <c r="G181" s="87"/>
      <c r="H181" s="87"/>
      <c r="I181" s="10">
        <v>40.340000000000003</v>
      </c>
      <c r="J181" s="10">
        <v>25.62</v>
      </c>
      <c r="K181" s="12">
        <v>30.74</v>
      </c>
      <c r="P181" s="13"/>
    </row>
    <row r="182" spans="1:16" s="23" customFormat="1" x14ac:dyDescent="0.25">
      <c r="A182" s="22"/>
      <c r="B182" s="110"/>
      <c r="C182" s="109"/>
      <c r="D182" s="16" t="s">
        <v>389</v>
      </c>
      <c r="E182" s="99"/>
      <c r="F182" s="99"/>
      <c r="G182" s="99" t="s">
        <v>378</v>
      </c>
      <c r="H182" s="99" t="s">
        <v>187</v>
      </c>
      <c r="I182" s="10">
        <v>36.130000000000003</v>
      </c>
      <c r="J182" s="10">
        <v>25.22</v>
      </c>
      <c r="K182" s="12">
        <v>30.26</v>
      </c>
      <c r="P182" s="13"/>
    </row>
    <row r="183" spans="1:16" s="23" customFormat="1" x14ac:dyDescent="0.25">
      <c r="A183" s="22"/>
      <c r="B183" s="110"/>
      <c r="C183" s="109"/>
      <c r="D183" s="9" t="s">
        <v>390</v>
      </c>
      <c r="E183" s="99"/>
      <c r="F183" s="99"/>
      <c r="G183" s="87"/>
      <c r="H183" s="87"/>
      <c r="I183" s="10">
        <v>40.340000000000003</v>
      </c>
      <c r="J183" s="10">
        <v>25.72</v>
      </c>
      <c r="K183" s="12">
        <v>30.87</v>
      </c>
      <c r="P183" s="13"/>
    </row>
    <row r="184" spans="1:16" s="23" customFormat="1" x14ac:dyDescent="0.25">
      <c r="A184" s="22"/>
      <c r="B184" s="110"/>
      <c r="C184" s="109"/>
      <c r="D184" s="16" t="s">
        <v>389</v>
      </c>
      <c r="E184" s="99"/>
      <c r="F184" s="99"/>
      <c r="G184" s="99" t="s">
        <v>63</v>
      </c>
      <c r="H184" s="99" t="s">
        <v>187</v>
      </c>
      <c r="I184" s="10">
        <v>36.130000000000003</v>
      </c>
      <c r="J184" s="10">
        <v>26.54</v>
      </c>
      <c r="K184" s="12">
        <v>31.85</v>
      </c>
      <c r="P184" s="13"/>
    </row>
    <row r="185" spans="1:16" s="23" customFormat="1" x14ac:dyDescent="0.25">
      <c r="A185" s="22"/>
      <c r="B185" s="95"/>
      <c r="C185" s="85"/>
      <c r="D185" s="9" t="s">
        <v>390</v>
      </c>
      <c r="E185" s="87"/>
      <c r="F185" s="87"/>
      <c r="G185" s="87"/>
      <c r="H185" s="87"/>
      <c r="I185" s="10">
        <v>40.340000000000003</v>
      </c>
      <c r="J185" s="10">
        <v>27.07</v>
      </c>
      <c r="K185" s="12">
        <v>32.479999999999997</v>
      </c>
      <c r="P185" s="13"/>
    </row>
    <row r="186" spans="1:16" ht="17.25" customHeight="1" x14ac:dyDescent="0.25">
      <c r="A186" s="14"/>
      <c r="B186" s="94">
        <v>43454</v>
      </c>
      <c r="C186" s="94" t="s">
        <v>584</v>
      </c>
      <c r="D186" s="16" t="s">
        <v>389</v>
      </c>
      <c r="E186" s="99" t="s">
        <v>583</v>
      </c>
      <c r="F186" s="98" t="s">
        <v>59</v>
      </c>
      <c r="G186" s="99" t="s">
        <v>373</v>
      </c>
      <c r="H186" s="99" t="s">
        <v>16</v>
      </c>
      <c r="I186" s="10">
        <v>27.1</v>
      </c>
      <c r="J186" s="10">
        <v>25.22</v>
      </c>
      <c r="K186" s="12">
        <v>30.26</v>
      </c>
    </row>
    <row r="187" spans="1:16" ht="17.25" customHeight="1" x14ac:dyDescent="0.25">
      <c r="A187" s="14"/>
      <c r="B187" s="95"/>
      <c r="C187" s="95"/>
      <c r="D187" s="9" t="s">
        <v>390</v>
      </c>
      <c r="E187" s="87"/>
      <c r="F187" s="98"/>
      <c r="G187" s="87"/>
      <c r="H187" s="87"/>
      <c r="I187" s="10">
        <v>29.17</v>
      </c>
      <c r="J187" s="10">
        <v>25.72</v>
      </c>
      <c r="K187" s="12">
        <v>30.86</v>
      </c>
    </row>
    <row r="188" spans="1:16" ht="17.25" customHeight="1" x14ac:dyDescent="0.25">
      <c r="A188" s="14"/>
      <c r="B188" s="94" t="s">
        <v>449</v>
      </c>
      <c r="C188" s="94" t="s">
        <v>450</v>
      </c>
      <c r="D188" s="9" t="s">
        <v>389</v>
      </c>
      <c r="E188" s="86" t="s">
        <v>385</v>
      </c>
      <c r="F188" s="86" t="s">
        <v>59</v>
      </c>
      <c r="G188" s="86" t="s">
        <v>381</v>
      </c>
      <c r="H188" s="86" t="s">
        <v>187</v>
      </c>
      <c r="I188" s="10">
        <v>44.73</v>
      </c>
      <c r="J188" s="10">
        <v>44.73</v>
      </c>
      <c r="K188" s="12" t="s">
        <v>273</v>
      </c>
    </row>
    <row r="189" spans="1:16" ht="17.25" customHeight="1" x14ac:dyDescent="0.25">
      <c r="A189" s="14"/>
      <c r="B189" s="95"/>
      <c r="C189" s="95"/>
      <c r="D189" s="9" t="s">
        <v>390</v>
      </c>
      <c r="E189" s="87"/>
      <c r="F189" s="87"/>
      <c r="G189" s="87"/>
      <c r="H189" s="87"/>
      <c r="I189" s="10">
        <v>46.41</v>
      </c>
      <c r="J189" s="10">
        <v>45.62</v>
      </c>
      <c r="K189" s="12" t="s">
        <v>273</v>
      </c>
    </row>
    <row r="190" spans="1:16" x14ac:dyDescent="0.25">
      <c r="A190" s="142">
        <v>64</v>
      </c>
      <c r="B190" s="94">
        <v>43454</v>
      </c>
      <c r="C190" s="94" t="s">
        <v>491</v>
      </c>
      <c r="D190" s="9" t="s">
        <v>389</v>
      </c>
      <c r="E190" s="86" t="s">
        <v>71</v>
      </c>
      <c r="F190" s="86" t="s">
        <v>59</v>
      </c>
      <c r="G190" s="86" t="s">
        <v>60</v>
      </c>
      <c r="H190" s="86" t="s">
        <v>187</v>
      </c>
      <c r="I190" s="10">
        <v>13.39</v>
      </c>
      <c r="J190" s="10">
        <v>13.39</v>
      </c>
      <c r="K190" s="10">
        <v>16.07</v>
      </c>
    </row>
    <row r="191" spans="1:16" x14ac:dyDescent="0.25">
      <c r="A191" s="144"/>
      <c r="B191" s="95"/>
      <c r="C191" s="95"/>
      <c r="D191" s="9" t="s">
        <v>390</v>
      </c>
      <c r="E191" s="87"/>
      <c r="F191" s="87"/>
      <c r="G191" s="87"/>
      <c r="H191" s="87"/>
      <c r="I191" s="10">
        <v>13.39</v>
      </c>
      <c r="J191" s="10">
        <v>13.39</v>
      </c>
      <c r="K191" s="10">
        <v>16.07</v>
      </c>
      <c r="L191" s="2">
        <f t="shared" si="9"/>
        <v>100</v>
      </c>
    </row>
    <row r="192" spans="1:16" x14ac:dyDescent="0.25">
      <c r="A192" s="142"/>
      <c r="B192" s="94" t="s">
        <v>569</v>
      </c>
      <c r="C192" s="94" t="s">
        <v>570</v>
      </c>
      <c r="D192" s="9" t="s">
        <v>389</v>
      </c>
      <c r="E192" s="86" t="s">
        <v>372</v>
      </c>
      <c r="F192" s="86" t="s">
        <v>59</v>
      </c>
      <c r="G192" s="86" t="s">
        <v>283</v>
      </c>
      <c r="H192" s="86" t="s">
        <v>187</v>
      </c>
      <c r="I192" s="10">
        <v>64.62</v>
      </c>
      <c r="J192" s="10">
        <v>64.62</v>
      </c>
      <c r="K192" s="10">
        <v>77.540000000000006</v>
      </c>
    </row>
    <row r="193" spans="1:24" x14ac:dyDescent="0.25">
      <c r="A193" s="144"/>
      <c r="B193" s="95"/>
      <c r="C193" s="95"/>
      <c r="D193" s="9" t="s">
        <v>390</v>
      </c>
      <c r="E193" s="87"/>
      <c r="F193" s="87"/>
      <c r="G193" s="87"/>
      <c r="H193" s="87"/>
      <c r="I193" s="10">
        <v>64.62</v>
      </c>
      <c r="J193" s="10">
        <v>64.62</v>
      </c>
      <c r="K193" s="10">
        <v>77.540000000000006</v>
      </c>
    </row>
    <row r="194" spans="1:24" x14ac:dyDescent="0.25">
      <c r="A194" s="120" t="s">
        <v>288</v>
      </c>
      <c r="B194" s="121"/>
      <c r="C194" s="121"/>
      <c r="D194" s="121"/>
      <c r="E194" s="121"/>
      <c r="F194" s="121"/>
      <c r="G194" s="121"/>
      <c r="H194" s="121"/>
      <c r="I194" s="121"/>
      <c r="J194" s="121"/>
      <c r="K194" s="122"/>
      <c r="L194" s="13"/>
      <c r="M194" s="4"/>
      <c r="N194" s="4"/>
      <c r="O194" s="4"/>
      <c r="P194" s="4"/>
      <c r="Q194" s="4"/>
      <c r="R194" s="4"/>
      <c r="S194" s="4"/>
      <c r="T194" s="4"/>
      <c r="U194" s="4"/>
      <c r="V194" s="4"/>
      <c r="W194" s="4"/>
      <c r="X194" s="4"/>
    </row>
    <row r="195" spans="1:24" s="3" customFormat="1" x14ac:dyDescent="0.25">
      <c r="A195" s="111">
        <f>A190+1</f>
        <v>65</v>
      </c>
      <c r="B195" s="94" t="s">
        <v>446</v>
      </c>
      <c r="C195" s="84" t="s">
        <v>586</v>
      </c>
      <c r="D195" s="9" t="s">
        <v>389</v>
      </c>
      <c r="E195" s="86" t="s">
        <v>361</v>
      </c>
      <c r="F195" s="86" t="s">
        <v>72</v>
      </c>
      <c r="G195" s="86" t="s">
        <v>229</v>
      </c>
      <c r="H195" s="86" t="s">
        <v>230</v>
      </c>
      <c r="I195" s="10">
        <v>20.18</v>
      </c>
      <c r="J195" s="10" t="s">
        <v>270</v>
      </c>
      <c r="K195" s="10" t="s">
        <v>270</v>
      </c>
      <c r="L195" s="2"/>
    </row>
    <row r="196" spans="1:24" s="3" customFormat="1" x14ac:dyDescent="0.25">
      <c r="A196" s="135"/>
      <c r="B196" s="95"/>
      <c r="C196" s="85"/>
      <c r="D196" s="9" t="s">
        <v>390</v>
      </c>
      <c r="E196" s="99"/>
      <c r="F196" s="99"/>
      <c r="G196" s="87"/>
      <c r="H196" s="87"/>
      <c r="I196" s="10">
        <v>22.56</v>
      </c>
      <c r="J196" s="10" t="s">
        <v>270</v>
      </c>
      <c r="K196" s="10" t="s">
        <v>270</v>
      </c>
      <c r="L196" s="2">
        <f t="shared" si="9"/>
        <v>111.79385530227948</v>
      </c>
    </row>
    <row r="197" spans="1:24" s="3" customFormat="1" x14ac:dyDescent="0.25">
      <c r="A197" s="135"/>
      <c r="B197" s="94" t="s">
        <v>446</v>
      </c>
      <c r="C197" s="84" t="s">
        <v>586</v>
      </c>
      <c r="D197" s="9" t="s">
        <v>389</v>
      </c>
      <c r="E197" s="99"/>
      <c r="F197" s="99"/>
      <c r="G197" s="86" t="s">
        <v>231</v>
      </c>
      <c r="H197" s="86" t="s">
        <v>186</v>
      </c>
      <c r="I197" s="10">
        <v>1.86</v>
      </c>
      <c r="J197" s="10" t="s">
        <v>270</v>
      </c>
      <c r="K197" s="10" t="s">
        <v>270</v>
      </c>
      <c r="L197" s="2"/>
    </row>
    <row r="198" spans="1:24" s="3" customFormat="1" x14ac:dyDescent="0.25">
      <c r="A198" s="112"/>
      <c r="B198" s="95"/>
      <c r="C198" s="85"/>
      <c r="D198" s="9" t="s">
        <v>390</v>
      </c>
      <c r="E198" s="87"/>
      <c r="F198" s="87"/>
      <c r="G198" s="87"/>
      <c r="H198" s="87"/>
      <c r="I198" s="10">
        <v>1.99</v>
      </c>
      <c r="J198" s="10" t="s">
        <v>270</v>
      </c>
      <c r="K198" s="10" t="s">
        <v>270</v>
      </c>
      <c r="L198" s="2">
        <f t="shared" si="9"/>
        <v>106.98924731182795</v>
      </c>
    </row>
    <row r="199" spans="1:24" s="3" customFormat="1" x14ac:dyDescent="0.25">
      <c r="A199" s="111">
        <f>A195+1</f>
        <v>66</v>
      </c>
      <c r="B199" s="94" t="s">
        <v>409</v>
      </c>
      <c r="C199" s="84" t="s">
        <v>587</v>
      </c>
      <c r="D199" s="9" t="s">
        <v>389</v>
      </c>
      <c r="E199" s="86" t="s">
        <v>224</v>
      </c>
      <c r="F199" s="86" t="s">
        <v>72</v>
      </c>
      <c r="G199" s="86" t="s">
        <v>76</v>
      </c>
      <c r="H199" s="86" t="s">
        <v>187</v>
      </c>
      <c r="I199" s="10">
        <v>20.18</v>
      </c>
      <c r="J199" s="10">
        <v>18.96</v>
      </c>
      <c r="K199" s="12">
        <f t="shared" ref="K199:K206" si="12">J199*1.2</f>
        <v>22.751999999999999</v>
      </c>
      <c r="L199" s="2"/>
    </row>
    <row r="200" spans="1:24" s="3" customFormat="1" x14ac:dyDescent="0.25">
      <c r="A200" s="112"/>
      <c r="B200" s="95"/>
      <c r="C200" s="85"/>
      <c r="D200" s="9" t="s">
        <v>390</v>
      </c>
      <c r="E200" s="87"/>
      <c r="F200" s="87"/>
      <c r="G200" s="87"/>
      <c r="H200" s="87"/>
      <c r="I200" s="10">
        <v>21.11</v>
      </c>
      <c r="J200" s="10">
        <v>19.34</v>
      </c>
      <c r="K200" s="12">
        <f t="shared" si="12"/>
        <v>23.207999999999998</v>
      </c>
      <c r="L200" s="2">
        <f t="shared" ref="L200:L259" si="13">I200/I199*100</f>
        <v>104.60852329038653</v>
      </c>
    </row>
    <row r="201" spans="1:24" s="3" customFormat="1" x14ac:dyDescent="0.25">
      <c r="A201" s="111">
        <f>A199+1</f>
        <v>67</v>
      </c>
      <c r="B201" s="94">
        <v>43454</v>
      </c>
      <c r="C201" s="84" t="s">
        <v>588</v>
      </c>
      <c r="D201" s="9" t="s">
        <v>389</v>
      </c>
      <c r="E201" s="86" t="s">
        <v>435</v>
      </c>
      <c r="F201" s="86" t="s">
        <v>72</v>
      </c>
      <c r="G201" s="86" t="s">
        <v>199</v>
      </c>
      <c r="H201" s="86" t="s">
        <v>187</v>
      </c>
      <c r="I201" s="10">
        <v>20.5</v>
      </c>
      <c r="J201" s="10">
        <v>20.5</v>
      </c>
      <c r="K201" s="12">
        <f t="shared" si="12"/>
        <v>24.599999999999998</v>
      </c>
      <c r="L201" s="2"/>
    </row>
    <row r="202" spans="1:24" s="3" customFormat="1" x14ac:dyDescent="0.25">
      <c r="A202" s="112"/>
      <c r="B202" s="95"/>
      <c r="C202" s="85"/>
      <c r="D202" s="9" t="s">
        <v>390</v>
      </c>
      <c r="E202" s="87"/>
      <c r="F202" s="87"/>
      <c r="G202" s="87"/>
      <c r="H202" s="87"/>
      <c r="I202" s="10">
        <v>21.27</v>
      </c>
      <c r="J202" s="10">
        <v>20.91</v>
      </c>
      <c r="K202" s="12">
        <f t="shared" si="12"/>
        <v>25.091999999999999</v>
      </c>
      <c r="L202" s="2">
        <f t="shared" si="13"/>
        <v>103.75609756097562</v>
      </c>
    </row>
    <row r="203" spans="1:24" s="3" customFormat="1" ht="85.5" customHeight="1" x14ac:dyDescent="0.25">
      <c r="A203" s="111">
        <f>A201+1</f>
        <v>68</v>
      </c>
      <c r="B203" s="94">
        <v>43454</v>
      </c>
      <c r="C203" s="84" t="s">
        <v>636</v>
      </c>
      <c r="D203" s="9" t="s">
        <v>389</v>
      </c>
      <c r="E203" s="86" t="s">
        <v>225</v>
      </c>
      <c r="F203" s="86" t="s">
        <v>72</v>
      </c>
      <c r="G203" s="86" t="s">
        <v>232</v>
      </c>
      <c r="H203" s="86" t="s">
        <v>187</v>
      </c>
      <c r="I203" s="10">
        <v>31.11</v>
      </c>
      <c r="J203" s="10">
        <v>29.4</v>
      </c>
      <c r="K203" s="10">
        <f t="shared" si="12"/>
        <v>35.279999999999994</v>
      </c>
      <c r="L203" s="2"/>
    </row>
    <row r="204" spans="1:24" s="3" customFormat="1" ht="73.5" customHeight="1" x14ac:dyDescent="0.25">
      <c r="A204" s="135"/>
      <c r="B204" s="140"/>
      <c r="C204" s="140"/>
      <c r="D204" s="9" t="s">
        <v>390</v>
      </c>
      <c r="E204" s="99"/>
      <c r="F204" s="99"/>
      <c r="G204" s="180"/>
      <c r="H204" s="99"/>
      <c r="I204" s="24">
        <v>40.06</v>
      </c>
      <c r="J204" s="24">
        <v>29.99</v>
      </c>
      <c r="K204" s="24">
        <f t="shared" si="12"/>
        <v>35.988</v>
      </c>
      <c r="L204" s="2">
        <f t="shared" si="13"/>
        <v>128.76888460302155</v>
      </c>
    </row>
    <row r="205" spans="1:24" s="3" customFormat="1" ht="25.5" customHeight="1" x14ac:dyDescent="0.25">
      <c r="A205" s="22"/>
      <c r="B205" s="94">
        <v>43454</v>
      </c>
      <c r="C205" s="86" t="s">
        <v>436</v>
      </c>
      <c r="D205" s="9" t="s">
        <v>389</v>
      </c>
      <c r="E205" s="99"/>
      <c r="F205" s="99"/>
      <c r="G205" s="86" t="s">
        <v>200</v>
      </c>
      <c r="H205" s="99"/>
      <c r="I205" s="10">
        <v>65.010000000000005</v>
      </c>
      <c r="J205" s="10">
        <v>29.71</v>
      </c>
      <c r="K205" s="12">
        <f t="shared" si="12"/>
        <v>35.652000000000001</v>
      </c>
      <c r="L205" s="2"/>
    </row>
    <row r="206" spans="1:24" s="3" customFormat="1" ht="19.5" customHeight="1" x14ac:dyDescent="0.25">
      <c r="A206" s="22"/>
      <c r="B206" s="95"/>
      <c r="C206" s="87"/>
      <c r="D206" s="9" t="s">
        <v>390</v>
      </c>
      <c r="E206" s="87"/>
      <c r="F206" s="87"/>
      <c r="G206" s="87"/>
      <c r="H206" s="87"/>
      <c r="I206" s="10">
        <v>66.31</v>
      </c>
      <c r="J206" s="10">
        <v>30.3</v>
      </c>
      <c r="K206" s="12">
        <f t="shared" si="12"/>
        <v>36.36</v>
      </c>
      <c r="L206" s="2"/>
    </row>
    <row r="207" spans="1:24" s="3" customFormat="1" x14ac:dyDescent="0.25">
      <c r="A207" s="111">
        <f>A203+1</f>
        <v>69</v>
      </c>
      <c r="B207" s="94">
        <v>43413</v>
      </c>
      <c r="C207" s="84" t="s">
        <v>612</v>
      </c>
      <c r="D207" s="9" t="s">
        <v>390</v>
      </c>
      <c r="E207" s="94" t="s">
        <v>234</v>
      </c>
      <c r="F207" s="94" t="s">
        <v>72</v>
      </c>
      <c r="G207" s="94" t="s">
        <v>199</v>
      </c>
      <c r="H207" s="86" t="s">
        <v>186</v>
      </c>
      <c r="I207" s="10">
        <v>9.2200000000000006</v>
      </c>
      <c r="J207" s="10" t="s">
        <v>270</v>
      </c>
      <c r="K207" s="10" t="s">
        <v>270</v>
      </c>
      <c r="L207" s="2"/>
    </row>
    <row r="208" spans="1:24" s="3" customFormat="1" x14ac:dyDescent="0.25">
      <c r="A208" s="112"/>
      <c r="B208" s="95"/>
      <c r="C208" s="85"/>
      <c r="D208" s="9" t="s">
        <v>389</v>
      </c>
      <c r="E208" s="140"/>
      <c r="F208" s="140"/>
      <c r="G208" s="95"/>
      <c r="H208" s="140"/>
      <c r="I208" s="10">
        <v>9.73</v>
      </c>
      <c r="J208" s="10" t="s">
        <v>270</v>
      </c>
      <c r="K208" s="10" t="s">
        <v>270</v>
      </c>
      <c r="L208" s="2">
        <f t="shared" si="13"/>
        <v>105.53145336225596</v>
      </c>
    </row>
    <row r="209" spans="1:24" s="3" customFormat="1" x14ac:dyDescent="0.25">
      <c r="A209" s="111">
        <f>A207+1</f>
        <v>70</v>
      </c>
      <c r="B209" s="94">
        <v>43398</v>
      </c>
      <c r="C209" s="84" t="s">
        <v>611</v>
      </c>
      <c r="D209" s="9" t="s">
        <v>390</v>
      </c>
      <c r="E209" s="94" t="s">
        <v>329</v>
      </c>
      <c r="F209" s="94" t="s">
        <v>72</v>
      </c>
      <c r="G209" s="94" t="s">
        <v>76</v>
      </c>
      <c r="H209" s="86" t="s">
        <v>186</v>
      </c>
      <c r="I209" s="10">
        <v>5.31</v>
      </c>
      <c r="J209" s="10" t="s">
        <v>270</v>
      </c>
      <c r="K209" s="10" t="s">
        <v>270</v>
      </c>
      <c r="L209" s="2"/>
    </row>
    <row r="210" spans="1:24" s="3" customFormat="1" x14ac:dyDescent="0.25">
      <c r="A210" s="112"/>
      <c r="B210" s="95"/>
      <c r="C210" s="85"/>
      <c r="D210" s="9" t="s">
        <v>389</v>
      </c>
      <c r="E210" s="140"/>
      <c r="F210" s="140"/>
      <c r="G210" s="140"/>
      <c r="H210" s="140"/>
      <c r="I210" s="10">
        <v>5.34</v>
      </c>
      <c r="J210" s="10" t="s">
        <v>270</v>
      </c>
      <c r="K210" s="10" t="s">
        <v>270</v>
      </c>
      <c r="L210" s="2">
        <f t="shared" si="13"/>
        <v>100.56497175141243</v>
      </c>
    </row>
    <row r="211" spans="1:24" s="3" customFormat="1" x14ac:dyDescent="0.25">
      <c r="A211" s="111">
        <f>A209+1</f>
        <v>71</v>
      </c>
      <c r="B211" s="94" t="s">
        <v>402</v>
      </c>
      <c r="C211" s="84" t="s">
        <v>589</v>
      </c>
      <c r="D211" s="9" t="s">
        <v>390</v>
      </c>
      <c r="E211" s="86" t="s">
        <v>80</v>
      </c>
      <c r="F211" s="86" t="s">
        <v>72</v>
      </c>
      <c r="G211" s="86" t="s">
        <v>81</v>
      </c>
      <c r="H211" s="86" t="s">
        <v>187</v>
      </c>
      <c r="I211" s="10">
        <v>79.88</v>
      </c>
      <c r="J211" s="10">
        <v>79.88</v>
      </c>
      <c r="K211" s="12" t="s">
        <v>270</v>
      </c>
      <c r="L211" s="2"/>
    </row>
    <row r="212" spans="1:24" s="3" customFormat="1" x14ac:dyDescent="0.25">
      <c r="A212" s="112"/>
      <c r="B212" s="140"/>
      <c r="C212" s="140"/>
      <c r="D212" s="9" t="s">
        <v>389</v>
      </c>
      <c r="E212" s="87"/>
      <c r="F212" s="87"/>
      <c r="G212" s="87"/>
      <c r="H212" s="87"/>
      <c r="I212" s="24">
        <v>81.47</v>
      </c>
      <c r="J212" s="24">
        <v>81.47</v>
      </c>
      <c r="K212" s="25" t="s">
        <v>270</v>
      </c>
      <c r="L212" s="2">
        <f t="shared" si="13"/>
        <v>101.99048572859289</v>
      </c>
    </row>
    <row r="213" spans="1:24" s="3" customFormat="1" ht="25.5" customHeight="1" x14ac:dyDescent="0.25">
      <c r="A213" s="111"/>
      <c r="B213" s="94" t="s">
        <v>405</v>
      </c>
      <c r="C213" s="84" t="s">
        <v>637</v>
      </c>
      <c r="D213" s="9" t="s">
        <v>389</v>
      </c>
      <c r="E213" s="86" t="s">
        <v>299</v>
      </c>
      <c r="F213" s="86" t="s">
        <v>72</v>
      </c>
      <c r="G213" s="86" t="s">
        <v>233</v>
      </c>
      <c r="H213" s="86" t="s">
        <v>187</v>
      </c>
      <c r="I213" s="10" t="s">
        <v>447</v>
      </c>
      <c r="J213" s="10">
        <v>29.43</v>
      </c>
      <c r="K213" s="12">
        <f>J213*1.2</f>
        <v>35.315999999999995</v>
      </c>
      <c r="L213" s="2"/>
    </row>
    <row r="214" spans="1:24" s="3" customFormat="1" ht="29.25" customHeight="1" x14ac:dyDescent="0.25">
      <c r="A214" s="112"/>
      <c r="B214" s="140"/>
      <c r="C214" s="140"/>
      <c r="D214" s="9" t="s">
        <v>390</v>
      </c>
      <c r="E214" s="87"/>
      <c r="F214" s="87"/>
      <c r="G214" s="87"/>
      <c r="H214" s="87"/>
      <c r="I214" s="10">
        <v>28.66</v>
      </c>
      <c r="J214" s="10">
        <f>I214</f>
        <v>28.66</v>
      </c>
      <c r="K214" s="12">
        <f>J214*1.2</f>
        <v>34.391999999999996</v>
      </c>
      <c r="L214" s="2" t="e">
        <f t="shared" si="13"/>
        <v>#VALUE!</v>
      </c>
    </row>
    <row r="215" spans="1:24" s="3" customFormat="1" ht="25.5" customHeight="1" x14ac:dyDescent="0.25">
      <c r="A215" s="111" t="e">
        <f>#REF!+1</f>
        <v>#REF!</v>
      </c>
      <c r="B215" s="94" t="s">
        <v>405</v>
      </c>
      <c r="C215" s="84" t="s">
        <v>595</v>
      </c>
      <c r="D215" s="9" t="s">
        <v>389</v>
      </c>
      <c r="E215" s="86" t="s">
        <v>247</v>
      </c>
      <c r="F215" s="86" t="s">
        <v>72</v>
      </c>
      <c r="G215" s="86" t="s">
        <v>73</v>
      </c>
      <c r="H215" s="86" t="s">
        <v>187</v>
      </c>
      <c r="I215" s="10">
        <v>33.74</v>
      </c>
      <c r="J215" s="10">
        <v>33.74</v>
      </c>
      <c r="K215" s="12">
        <f>J215*1.2</f>
        <v>40.488</v>
      </c>
      <c r="L215" s="2"/>
    </row>
    <row r="216" spans="1:24" s="3" customFormat="1" ht="25.5" customHeight="1" x14ac:dyDescent="0.25">
      <c r="A216" s="112"/>
      <c r="B216" s="140"/>
      <c r="C216" s="140"/>
      <c r="D216" s="9" t="s">
        <v>390</v>
      </c>
      <c r="E216" s="87"/>
      <c r="F216" s="87"/>
      <c r="G216" s="87"/>
      <c r="H216" s="87"/>
      <c r="I216" s="10">
        <v>34.299999999999997</v>
      </c>
      <c r="J216" s="10">
        <v>34.299999999999997</v>
      </c>
      <c r="K216" s="12">
        <f>J216*1.2</f>
        <v>41.16</v>
      </c>
      <c r="L216" s="2">
        <f t="shared" si="13"/>
        <v>101.65975103734439</v>
      </c>
    </row>
    <row r="217" spans="1:24" x14ac:dyDescent="0.25">
      <c r="A217" s="120" t="s">
        <v>289</v>
      </c>
      <c r="B217" s="121"/>
      <c r="C217" s="121"/>
      <c r="D217" s="121"/>
      <c r="E217" s="121"/>
      <c r="F217" s="121"/>
      <c r="G217" s="121"/>
      <c r="H217" s="121"/>
      <c r="I217" s="121"/>
      <c r="J217" s="121"/>
      <c r="K217" s="122"/>
      <c r="L217" s="13"/>
      <c r="M217" s="4"/>
      <c r="N217" s="4"/>
      <c r="O217" s="4"/>
      <c r="P217" s="4"/>
      <c r="Q217" s="4"/>
      <c r="R217" s="4"/>
      <c r="S217" s="4"/>
      <c r="T217" s="4"/>
      <c r="U217" s="4"/>
      <c r="V217" s="4"/>
      <c r="W217" s="4"/>
      <c r="X217" s="4"/>
    </row>
    <row r="218" spans="1:24" x14ac:dyDescent="0.25">
      <c r="A218" s="142"/>
      <c r="B218" s="94">
        <v>43398</v>
      </c>
      <c r="C218" s="84" t="s">
        <v>459</v>
      </c>
      <c r="D218" s="16" t="s">
        <v>389</v>
      </c>
      <c r="E218" s="86" t="s">
        <v>321</v>
      </c>
      <c r="F218" s="86" t="s">
        <v>82</v>
      </c>
      <c r="G218" s="86" t="s">
        <v>201</v>
      </c>
      <c r="H218" s="86" t="s">
        <v>187</v>
      </c>
      <c r="I218" s="10">
        <v>33.03</v>
      </c>
      <c r="J218" s="10" t="s">
        <v>270</v>
      </c>
      <c r="K218" s="10" t="s">
        <v>270</v>
      </c>
    </row>
    <row r="219" spans="1:24" x14ac:dyDescent="0.25">
      <c r="A219" s="144"/>
      <c r="B219" s="95"/>
      <c r="C219" s="85"/>
      <c r="D219" s="9" t="s">
        <v>390</v>
      </c>
      <c r="E219" s="87"/>
      <c r="F219" s="87"/>
      <c r="G219" s="87"/>
      <c r="H219" s="87"/>
      <c r="I219" s="10">
        <v>33.82</v>
      </c>
      <c r="J219" s="10" t="s">
        <v>270</v>
      </c>
      <c r="K219" s="10" t="s">
        <v>270</v>
      </c>
      <c r="L219" s="2">
        <f t="shared" ref="L219:L239" si="14">I219/I218*100</f>
        <v>102.39176506206478</v>
      </c>
    </row>
    <row r="220" spans="1:24" x14ac:dyDescent="0.25">
      <c r="A220" s="142"/>
      <c r="B220" s="94" t="s">
        <v>409</v>
      </c>
      <c r="C220" s="84" t="s">
        <v>455</v>
      </c>
      <c r="D220" s="16" t="s">
        <v>389</v>
      </c>
      <c r="E220" s="86" t="s">
        <v>135</v>
      </c>
      <c r="F220" s="86" t="s">
        <v>82</v>
      </c>
      <c r="G220" s="86" t="s">
        <v>136</v>
      </c>
      <c r="H220" s="86" t="s">
        <v>187</v>
      </c>
      <c r="I220" s="10">
        <v>27.67</v>
      </c>
      <c r="J220" s="10">
        <v>27.67</v>
      </c>
      <c r="K220" s="10">
        <v>33.200000000000003</v>
      </c>
    </row>
    <row r="221" spans="1:24" x14ac:dyDescent="0.25">
      <c r="A221" s="144"/>
      <c r="B221" s="95"/>
      <c r="C221" s="85"/>
      <c r="D221" s="9" t="s">
        <v>390</v>
      </c>
      <c r="E221" s="87"/>
      <c r="F221" s="87"/>
      <c r="G221" s="87"/>
      <c r="H221" s="87"/>
      <c r="I221" s="10">
        <v>31.52</v>
      </c>
      <c r="J221" s="10">
        <v>28.22</v>
      </c>
      <c r="K221" s="10">
        <v>33.86</v>
      </c>
      <c r="L221" s="2">
        <f t="shared" si="14"/>
        <v>113.91398626671486</v>
      </c>
    </row>
    <row r="222" spans="1:24" ht="22.5" customHeight="1" x14ac:dyDescent="0.25">
      <c r="A222" s="142"/>
      <c r="B222" s="94" t="s">
        <v>409</v>
      </c>
      <c r="C222" s="84" t="s">
        <v>452</v>
      </c>
      <c r="D222" s="16" t="s">
        <v>389</v>
      </c>
      <c r="E222" s="86" t="s">
        <v>322</v>
      </c>
      <c r="F222" s="86" t="s">
        <v>82</v>
      </c>
      <c r="G222" s="86" t="s">
        <v>90</v>
      </c>
      <c r="H222" s="86" t="s">
        <v>187</v>
      </c>
      <c r="I222" s="10">
        <v>93.11</v>
      </c>
      <c r="J222" s="10">
        <v>33.47</v>
      </c>
      <c r="K222" s="10" t="s">
        <v>270</v>
      </c>
    </row>
    <row r="223" spans="1:24" x14ac:dyDescent="0.25">
      <c r="A223" s="144"/>
      <c r="B223" s="95"/>
      <c r="C223" s="85"/>
      <c r="D223" s="9" t="s">
        <v>390</v>
      </c>
      <c r="E223" s="87"/>
      <c r="F223" s="87"/>
      <c r="G223" s="87"/>
      <c r="H223" s="87"/>
      <c r="I223" s="10">
        <v>93.11</v>
      </c>
      <c r="J223" s="10">
        <v>34.14</v>
      </c>
      <c r="K223" s="10" t="s">
        <v>270</v>
      </c>
      <c r="L223" s="2">
        <f t="shared" si="14"/>
        <v>100</v>
      </c>
    </row>
    <row r="224" spans="1:24" x14ac:dyDescent="0.25">
      <c r="A224" s="142"/>
      <c r="B224" s="94" t="s">
        <v>402</v>
      </c>
      <c r="C224" s="84" t="s">
        <v>453</v>
      </c>
      <c r="D224" s="16" t="s">
        <v>389</v>
      </c>
      <c r="E224" s="86" t="s">
        <v>91</v>
      </c>
      <c r="F224" s="86" t="s">
        <v>82</v>
      </c>
      <c r="G224" s="86" t="s">
        <v>92</v>
      </c>
      <c r="H224" s="86" t="s">
        <v>187</v>
      </c>
      <c r="I224" s="10">
        <v>54.64</v>
      </c>
      <c r="J224" s="10">
        <v>54.64</v>
      </c>
      <c r="K224" s="10" t="s">
        <v>270</v>
      </c>
    </row>
    <row r="225" spans="1:82" ht="20.25" customHeight="1" x14ac:dyDescent="0.25">
      <c r="A225" s="144"/>
      <c r="B225" s="95"/>
      <c r="C225" s="85"/>
      <c r="D225" s="9" t="s">
        <v>390</v>
      </c>
      <c r="E225" s="87"/>
      <c r="F225" s="87"/>
      <c r="G225" s="87"/>
      <c r="H225" s="87"/>
      <c r="I225" s="10">
        <v>57.83</v>
      </c>
      <c r="J225" s="10">
        <v>55.73</v>
      </c>
      <c r="K225" s="10" t="s">
        <v>270</v>
      </c>
      <c r="L225" s="2">
        <f t="shared" si="14"/>
        <v>105.83821376281112</v>
      </c>
    </row>
    <row r="226" spans="1:82" ht="17.25" customHeight="1" x14ac:dyDescent="0.25">
      <c r="A226" s="142"/>
      <c r="B226" s="94" t="s">
        <v>405</v>
      </c>
      <c r="C226" s="84" t="s">
        <v>460</v>
      </c>
      <c r="D226" s="16" t="s">
        <v>389</v>
      </c>
      <c r="E226" s="86" t="s">
        <v>323</v>
      </c>
      <c r="F226" s="86" t="s">
        <v>82</v>
      </c>
      <c r="G226" s="86" t="s">
        <v>83</v>
      </c>
      <c r="H226" s="86" t="s">
        <v>187</v>
      </c>
      <c r="I226" s="10">
        <v>44.09</v>
      </c>
      <c r="J226" s="10">
        <v>34.76</v>
      </c>
      <c r="K226" s="10" t="s">
        <v>270</v>
      </c>
    </row>
    <row r="227" spans="1:82" ht="18.75" customHeight="1" x14ac:dyDescent="0.25">
      <c r="A227" s="143"/>
      <c r="B227" s="110"/>
      <c r="C227" s="109"/>
      <c r="D227" s="9" t="s">
        <v>390</v>
      </c>
      <c r="E227" s="99"/>
      <c r="F227" s="99"/>
      <c r="G227" s="87"/>
      <c r="H227" s="87"/>
      <c r="I227" s="10">
        <v>44.66</v>
      </c>
      <c r="J227" s="10">
        <v>35.46</v>
      </c>
      <c r="K227" s="10" t="s">
        <v>270</v>
      </c>
      <c r="L227" s="2">
        <f t="shared" si="14"/>
        <v>101.29281016103424</v>
      </c>
    </row>
    <row r="228" spans="1:82" ht="17.25" customHeight="1" x14ac:dyDescent="0.25">
      <c r="A228" s="143"/>
      <c r="B228" s="110"/>
      <c r="C228" s="109"/>
      <c r="D228" s="16" t="s">
        <v>389</v>
      </c>
      <c r="E228" s="99"/>
      <c r="F228" s="99"/>
      <c r="G228" s="86" t="s">
        <v>93</v>
      </c>
      <c r="H228" s="86" t="s">
        <v>187</v>
      </c>
      <c r="I228" s="10">
        <v>101.44</v>
      </c>
      <c r="J228" s="10">
        <v>33.35</v>
      </c>
      <c r="K228" s="10" t="s">
        <v>270</v>
      </c>
    </row>
    <row r="229" spans="1:82" ht="18.75" customHeight="1" x14ac:dyDescent="0.25">
      <c r="A229" s="143"/>
      <c r="B229" s="110"/>
      <c r="C229" s="109"/>
      <c r="D229" s="9" t="s">
        <v>390</v>
      </c>
      <c r="E229" s="99"/>
      <c r="F229" s="99"/>
      <c r="G229" s="87"/>
      <c r="H229" s="87"/>
      <c r="I229" s="10">
        <v>105.44</v>
      </c>
      <c r="J229" s="10">
        <v>34.020000000000003</v>
      </c>
      <c r="K229" s="10" t="s">
        <v>270</v>
      </c>
      <c r="L229" s="2">
        <f t="shared" si="14"/>
        <v>103.94321766561514</v>
      </c>
    </row>
    <row r="230" spans="1:82" ht="18.75" customHeight="1" x14ac:dyDescent="0.25">
      <c r="A230" s="143"/>
      <c r="B230" s="110"/>
      <c r="C230" s="109"/>
      <c r="D230" s="16" t="s">
        <v>389</v>
      </c>
      <c r="E230" s="99"/>
      <c r="F230" s="99"/>
      <c r="G230" s="86" t="s">
        <v>88</v>
      </c>
      <c r="H230" s="86" t="s">
        <v>187</v>
      </c>
      <c r="I230" s="10">
        <v>62.63</v>
      </c>
      <c r="J230" s="10">
        <v>40.630000000000003</v>
      </c>
      <c r="K230" s="10" t="s">
        <v>270</v>
      </c>
    </row>
    <row r="231" spans="1:82" ht="17.25" customHeight="1" x14ac:dyDescent="0.25">
      <c r="A231" s="143"/>
      <c r="B231" s="110"/>
      <c r="C231" s="109"/>
      <c r="D231" s="9" t="s">
        <v>390</v>
      </c>
      <c r="E231" s="99"/>
      <c r="F231" s="99"/>
      <c r="G231" s="87"/>
      <c r="H231" s="87"/>
      <c r="I231" s="10">
        <v>62.82</v>
      </c>
      <c r="J231" s="10">
        <v>41.44</v>
      </c>
      <c r="K231" s="10" t="s">
        <v>270</v>
      </c>
      <c r="L231" s="2">
        <f t="shared" si="14"/>
        <v>100.30336899249561</v>
      </c>
    </row>
    <row r="232" spans="1:82" x14ac:dyDescent="0.25">
      <c r="A232" s="143"/>
      <c r="B232" s="110"/>
      <c r="C232" s="109"/>
      <c r="D232" s="16" t="s">
        <v>389</v>
      </c>
      <c r="E232" s="99"/>
      <c r="F232" s="99"/>
      <c r="G232" s="86" t="s">
        <v>95</v>
      </c>
      <c r="H232" s="86" t="s">
        <v>187</v>
      </c>
      <c r="I232" s="10">
        <v>51.24</v>
      </c>
      <c r="J232" s="10">
        <v>46.91</v>
      </c>
      <c r="K232" s="10" t="s">
        <v>270</v>
      </c>
    </row>
    <row r="233" spans="1:82" ht="18" customHeight="1" x14ac:dyDescent="0.25">
      <c r="A233" s="143"/>
      <c r="B233" s="110"/>
      <c r="C233" s="109"/>
      <c r="D233" s="9" t="s">
        <v>390</v>
      </c>
      <c r="E233" s="99"/>
      <c r="F233" s="99"/>
      <c r="G233" s="87"/>
      <c r="H233" s="87"/>
      <c r="I233" s="10">
        <v>52.18</v>
      </c>
      <c r="J233" s="10">
        <v>47.85</v>
      </c>
      <c r="K233" s="10" t="s">
        <v>270</v>
      </c>
      <c r="L233" s="2">
        <f t="shared" si="14"/>
        <v>101.83450429352068</v>
      </c>
    </row>
    <row r="234" spans="1:82" x14ac:dyDescent="0.25">
      <c r="A234" s="143"/>
      <c r="B234" s="110"/>
      <c r="C234" s="109"/>
      <c r="D234" s="16" t="s">
        <v>389</v>
      </c>
      <c r="E234" s="99"/>
      <c r="F234" s="99"/>
      <c r="G234" s="86" t="s">
        <v>86</v>
      </c>
      <c r="H234" s="86" t="s">
        <v>187</v>
      </c>
      <c r="I234" s="10">
        <v>88.81</v>
      </c>
      <c r="J234" s="10">
        <v>42.98</v>
      </c>
      <c r="K234" s="10" t="s">
        <v>270</v>
      </c>
    </row>
    <row r="235" spans="1:82" x14ac:dyDescent="0.25">
      <c r="A235" s="143"/>
      <c r="B235" s="110"/>
      <c r="C235" s="109"/>
      <c r="D235" s="9" t="s">
        <v>390</v>
      </c>
      <c r="E235" s="99"/>
      <c r="F235" s="99"/>
      <c r="G235" s="87"/>
      <c r="H235" s="87"/>
      <c r="I235" s="10">
        <v>95.61</v>
      </c>
      <c r="J235" s="10">
        <v>43.84</v>
      </c>
      <c r="K235" s="10" t="s">
        <v>270</v>
      </c>
      <c r="L235" s="2">
        <f t="shared" si="14"/>
        <v>107.65679540592275</v>
      </c>
    </row>
    <row r="236" spans="1:82" x14ac:dyDescent="0.25">
      <c r="A236" s="143"/>
      <c r="B236" s="110"/>
      <c r="C236" s="109"/>
      <c r="D236" s="16" t="s">
        <v>389</v>
      </c>
      <c r="E236" s="99"/>
      <c r="F236" s="99"/>
      <c r="G236" s="86" t="s">
        <v>94</v>
      </c>
      <c r="H236" s="86" t="s">
        <v>187</v>
      </c>
      <c r="I236" s="10">
        <v>60.24</v>
      </c>
      <c r="J236" s="10">
        <v>42.99</v>
      </c>
      <c r="K236" s="10" t="s">
        <v>270</v>
      </c>
    </row>
    <row r="237" spans="1:82" x14ac:dyDescent="0.25">
      <c r="A237" s="144"/>
      <c r="B237" s="95"/>
      <c r="C237" s="85"/>
      <c r="D237" s="9" t="s">
        <v>390</v>
      </c>
      <c r="E237" s="87"/>
      <c r="F237" s="87"/>
      <c r="G237" s="87"/>
      <c r="H237" s="87"/>
      <c r="I237" s="10">
        <v>65.680000000000007</v>
      </c>
      <c r="J237" s="10">
        <v>43.85</v>
      </c>
      <c r="K237" s="10" t="s">
        <v>270</v>
      </c>
      <c r="L237" s="2">
        <f t="shared" si="14"/>
        <v>109.03054448871184</v>
      </c>
    </row>
    <row r="238" spans="1:82" s="3" customFormat="1" x14ac:dyDescent="0.25">
      <c r="A238" s="111"/>
      <c r="B238" s="94" t="s">
        <v>398</v>
      </c>
      <c r="C238" s="94" t="s">
        <v>456</v>
      </c>
      <c r="D238" s="16" t="s">
        <v>389</v>
      </c>
      <c r="E238" s="94" t="s">
        <v>223</v>
      </c>
      <c r="F238" s="147" t="s">
        <v>82</v>
      </c>
      <c r="G238" s="94" t="s">
        <v>96</v>
      </c>
      <c r="H238" s="94" t="s">
        <v>187</v>
      </c>
      <c r="I238" s="10">
        <v>39.6</v>
      </c>
      <c r="J238" s="10">
        <v>34.01</v>
      </c>
      <c r="K238" s="10" t="s">
        <v>270</v>
      </c>
      <c r="L238" s="26"/>
      <c r="M238" s="27"/>
      <c r="N238" s="27"/>
      <c r="O238" s="27"/>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row>
    <row r="239" spans="1:82" s="3" customFormat="1" x14ac:dyDescent="0.25">
      <c r="A239" s="112"/>
      <c r="B239" s="95"/>
      <c r="C239" s="95"/>
      <c r="D239" s="9" t="s">
        <v>390</v>
      </c>
      <c r="E239" s="95"/>
      <c r="F239" s="171"/>
      <c r="G239" s="137"/>
      <c r="H239" s="137"/>
      <c r="I239" s="10">
        <v>41.42</v>
      </c>
      <c r="J239" s="10">
        <v>34.69</v>
      </c>
      <c r="K239" s="10" t="s">
        <v>270</v>
      </c>
      <c r="L239" s="26">
        <f t="shared" si="14"/>
        <v>104.5959595959596</v>
      </c>
      <c r="M239" s="27"/>
      <c r="N239" s="27"/>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row>
    <row r="240" spans="1:82" x14ac:dyDescent="0.25">
      <c r="A240" s="120" t="s">
        <v>260</v>
      </c>
      <c r="B240" s="121"/>
      <c r="C240" s="121"/>
      <c r="D240" s="121"/>
      <c r="E240" s="121"/>
      <c r="F240" s="121"/>
      <c r="G240" s="121"/>
      <c r="H240" s="121"/>
      <c r="I240" s="121"/>
      <c r="J240" s="121"/>
      <c r="K240" s="122"/>
      <c r="L240" s="13"/>
      <c r="M240" s="4"/>
      <c r="N240" s="4"/>
      <c r="O240" s="4"/>
      <c r="P240" s="4"/>
      <c r="Q240" s="4"/>
      <c r="R240" s="4"/>
      <c r="S240" s="4"/>
      <c r="T240" s="4"/>
      <c r="U240" s="4"/>
      <c r="V240" s="4"/>
      <c r="W240" s="4"/>
      <c r="X240" s="4"/>
    </row>
    <row r="241" spans="1:24" ht="27.75" customHeight="1" x14ac:dyDescent="0.25">
      <c r="A241" s="142"/>
      <c r="B241" s="94" t="s">
        <v>409</v>
      </c>
      <c r="C241" s="84" t="s">
        <v>434</v>
      </c>
      <c r="D241" s="9" t="s">
        <v>389</v>
      </c>
      <c r="E241" s="86" t="s">
        <v>100</v>
      </c>
      <c r="F241" s="86" t="s">
        <v>98</v>
      </c>
      <c r="G241" s="86" t="s">
        <v>99</v>
      </c>
      <c r="H241" s="86" t="s">
        <v>187</v>
      </c>
      <c r="I241" s="10">
        <v>20.37</v>
      </c>
      <c r="J241" s="10">
        <v>20.37</v>
      </c>
      <c r="K241" s="10">
        <v>24.44</v>
      </c>
    </row>
    <row r="242" spans="1:24" ht="24" customHeight="1" x14ac:dyDescent="0.25">
      <c r="A242" s="143"/>
      <c r="B242" s="110"/>
      <c r="C242" s="109"/>
      <c r="D242" s="9" t="s">
        <v>390</v>
      </c>
      <c r="E242" s="99"/>
      <c r="F242" s="99"/>
      <c r="G242" s="87"/>
      <c r="H242" s="87"/>
      <c r="I242" s="10">
        <v>21.09</v>
      </c>
      <c r="J242" s="10">
        <v>20.78</v>
      </c>
      <c r="K242" s="10">
        <v>24.93</v>
      </c>
      <c r="L242" s="2">
        <f t="shared" si="13"/>
        <v>103.53460972017672</v>
      </c>
    </row>
    <row r="243" spans="1:24" ht="31.5" customHeight="1" x14ac:dyDescent="0.25">
      <c r="A243" s="143"/>
      <c r="B243" s="110"/>
      <c r="C243" s="109"/>
      <c r="D243" s="9" t="s">
        <v>389</v>
      </c>
      <c r="E243" s="170"/>
      <c r="F243" s="170"/>
      <c r="G243" s="86" t="s">
        <v>328</v>
      </c>
      <c r="H243" s="86" t="s">
        <v>187</v>
      </c>
      <c r="I243" s="10">
        <v>20.37</v>
      </c>
      <c r="J243" s="10">
        <v>19.010000000000002</v>
      </c>
      <c r="K243" s="10">
        <v>22.81</v>
      </c>
    </row>
    <row r="244" spans="1:24" ht="35.25" customHeight="1" x14ac:dyDescent="0.25">
      <c r="A244" s="144"/>
      <c r="B244" s="95"/>
      <c r="C244" s="85"/>
      <c r="D244" s="9" t="s">
        <v>390</v>
      </c>
      <c r="E244" s="137"/>
      <c r="F244" s="137"/>
      <c r="G244" s="87"/>
      <c r="H244" s="87"/>
      <c r="I244" s="10">
        <v>21.09</v>
      </c>
      <c r="J244" s="10">
        <v>19.39</v>
      </c>
      <c r="K244" s="10">
        <v>23.27</v>
      </c>
      <c r="L244" s="2">
        <f t="shared" si="13"/>
        <v>103.53460972017672</v>
      </c>
    </row>
    <row r="245" spans="1:24" x14ac:dyDescent="0.25">
      <c r="A245" s="142"/>
      <c r="B245" s="94">
        <v>43413</v>
      </c>
      <c r="C245" s="141" t="s">
        <v>433</v>
      </c>
      <c r="D245" s="9" t="s">
        <v>389</v>
      </c>
      <c r="E245" s="86" t="s">
        <v>97</v>
      </c>
      <c r="F245" s="86" t="s">
        <v>98</v>
      </c>
      <c r="G245" s="86" t="s">
        <v>99</v>
      </c>
      <c r="H245" s="86" t="s">
        <v>187</v>
      </c>
      <c r="I245" s="10">
        <v>31.71</v>
      </c>
      <c r="J245" s="10" t="s">
        <v>273</v>
      </c>
      <c r="K245" s="10" t="s">
        <v>273</v>
      </c>
    </row>
    <row r="246" spans="1:24" x14ac:dyDescent="0.25">
      <c r="A246" s="144"/>
      <c r="B246" s="95"/>
      <c r="C246" s="85"/>
      <c r="D246" s="9" t="s">
        <v>390</v>
      </c>
      <c r="E246" s="87"/>
      <c r="F246" s="87"/>
      <c r="G246" s="87"/>
      <c r="H246" s="87"/>
      <c r="I246" s="10">
        <v>32.89</v>
      </c>
      <c r="J246" s="10" t="s">
        <v>273</v>
      </c>
      <c r="K246" s="10" t="s">
        <v>273</v>
      </c>
      <c r="L246" s="2">
        <f t="shared" si="13"/>
        <v>103.72122358877324</v>
      </c>
    </row>
    <row r="247" spans="1:24" x14ac:dyDescent="0.25">
      <c r="A247" s="142"/>
      <c r="B247" s="94">
        <v>43434</v>
      </c>
      <c r="C247" s="84" t="s">
        <v>432</v>
      </c>
      <c r="D247" s="9" t="s">
        <v>389</v>
      </c>
      <c r="E247" s="86" t="s">
        <v>202</v>
      </c>
      <c r="F247" s="86" t="s">
        <v>98</v>
      </c>
      <c r="G247" s="86" t="s">
        <v>99</v>
      </c>
      <c r="H247" s="86" t="s">
        <v>187</v>
      </c>
      <c r="I247" s="10">
        <v>9.23</v>
      </c>
      <c r="J247" s="10" t="s">
        <v>273</v>
      </c>
      <c r="K247" s="10" t="s">
        <v>273</v>
      </c>
    </row>
    <row r="248" spans="1:24" x14ac:dyDescent="0.25">
      <c r="A248" s="144"/>
      <c r="B248" s="95"/>
      <c r="C248" s="85"/>
      <c r="D248" s="9" t="s">
        <v>390</v>
      </c>
      <c r="E248" s="87"/>
      <c r="F248" s="87"/>
      <c r="G248" s="87"/>
      <c r="H248" s="87"/>
      <c r="I248" s="10">
        <v>9.89</v>
      </c>
      <c r="J248" s="10" t="s">
        <v>273</v>
      </c>
      <c r="K248" s="10" t="s">
        <v>273</v>
      </c>
      <c r="L248" s="2">
        <f t="shared" si="13"/>
        <v>107.15059588299025</v>
      </c>
    </row>
    <row r="249" spans="1:24" x14ac:dyDescent="0.25">
      <c r="A249" s="120" t="s">
        <v>261</v>
      </c>
      <c r="B249" s="121"/>
      <c r="C249" s="121"/>
      <c r="D249" s="121"/>
      <c r="E249" s="121"/>
      <c r="F249" s="121"/>
      <c r="G249" s="121"/>
      <c r="H249" s="121"/>
      <c r="I249" s="121"/>
      <c r="J249" s="121"/>
      <c r="K249" s="122"/>
      <c r="L249" s="13"/>
      <c r="M249" s="4"/>
      <c r="N249" s="4"/>
      <c r="O249" s="4"/>
      <c r="P249" s="4"/>
      <c r="Q249" s="4"/>
      <c r="R249" s="4"/>
      <c r="S249" s="4"/>
      <c r="T249" s="4"/>
      <c r="U249" s="4"/>
      <c r="V249" s="4"/>
      <c r="W249" s="4"/>
      <c r="X249" s="4"/>
    </row>
    <row r="250" spans="1:24" x14ac:dyDescent="0.25">
      <c r="A250" s="142">
        <f>A247+1</f>
        <v>1</v>
      </c>
      <c r="B250" s="94" t="str">
        <f>ХВС!B247</f>
        <v>15.11.2018,  20.12.2018</v>
      </c>
      <c r="C250" s="94" t="s">
        <v>594</v>
      </c>
      <c r="D250" s="16" t="s">
        <v>389</v>
      </c>
      <c r="E250" s="86" t="s">
        <v>101</v>
      </c>
      <c r="F250" s="86" t="s">
        <v>102</v>
      </c>
      <c r="G250" s="86" t="s">
        <v>103</v>
      </c>
      <c r="H250" s="86" t="s">
        <v>187</v>
      </c>
      <c r="I250" s="10">
        <v>37.979999999999997</v>
      </c>
      <c r="J250" s="10">
        <v>37.979999999999997</v>
      </c>
      <c r="K250" s="10">
        <f>J250*1.2</f>
        <v>45.575999999999993</v>
      </c>
    </row>
    <row r="251" spans="1:24" x14ac:dyDescent="0.25">
      <c r="A251" s="144"/>
      <c r="B251" s="95"/>
      <c r="C251" s="95"/>
      <c r="D251" s="9" t="s">
        <v>390</v>
      </c>
      <c r="E251" s="87"/>
      <c r="F251" s="87"/>
      <c r="G251" s="87"/>
      <c r="H251" s="87"/>
      <c r="I251" s="10">
        <v>38.89</v>
      </c>
      <c r="J251" s="10">
        <v>38.74</v>
      </c>
      <c r="K251" s="10">
        <f>J251*1.2</f>
        <v>46.488</v>
      </c>
      <c r="L251" s="2">
        <f t="shared" si="13"/>
        <v>102.39599789362823</v>
      </c>
    </row>
    <row r="252" spans="1:24" ht="15" customHeight="1" x14ac:dyDescent="0.25">
      <c r="A252" s="142">
        <f>A250+1</f>
        <v>2</v>
      </c>
      <c r="B252" s="94" t="s">
        <v>402</v>
      </c>
      <c r="C252" s="84" t="s">
        <v>400</v>
      </c>
      <c r="D252" s="16" t="s">
        <v>389</v>
      </c>
      <c r="E252" s="86" t="s">
        <v>104</v>
      </c>
      <c r="F252" s="86" t="s">
        <v>102</v>
      </c>
      <c r="G252" s="86" t="s">
        <v>105</v>
      </c>
      <c r="H252" s="86" t="s">
        <v>186</v>
      </c>
      <c r="I252" s="10">
        <v>8.0299999999999994</v>
      </c>
      <c r="J252" s="10">
        <v>8.0299999999999994</v>
      </c>
      <c r="K252" s="10" t="s">
        <v>273</v>
      </c>
    </row>
    <row r="253" spans="1:24" x14ac:dyDescent="0.25">
      <c r="A253" s="144"/>
      <c r="B253" s="95"/>
      <c r="C253" s="85"/>
      <c r="D253" s="9" t="s">
        <v>390</v>
      </c>
      <c r="E253" s="87"/>
      <c r="F253" s="87"/>
      <c r="G253" s="87"/>
      <c r="H253" s="87"/>
      <c r="I253" s="10">
        <v>8.4700000000000006</v>
      </c>
      <c r="J253" s="10">
        <v>8.19</v>
      </c>
      <c r="K253" s="10" t="s">
        <v>273</v>
      </c>
      <c r="L253" s="2">
        <f t="shared" si="13"/>
        <v>105.47945205479454</v>
      </c>
    </row>
    <row r="254" spans="1:24" x14ac:dyDescent="0.25">
      <c r="A254" s="142">
        <f>A252+1</f>
        <v>3</v>
      </c>
      <c r="B254" s="94" t="str">
        <f>ХВС!B251</f>
        <v>09.11.2018, 20.12.2018</v>
      </c>
      <c r="C254" s="84" t="s">
        <v>585</v>
      </c>
      <c r="D254" s="9" t="s">
        <v>389</v>
      </c>
      <c r="E254" s="86" t="s">
        <v>106</v>
      </c>
      <c r="F254" s="86" t="s">
        <v>102</v>
      </c>
      <c r="G254" s="86" t="s">
        <v>315</v>
      </c>
      <c r="H254" s="86" t="s">
        <v>187</v>
      </c>
      <c r="I254" s="10">
        <v>26.62</v>
      </c>
      <c r="J254" s="10">
        <v>26.62</v>
      </c>
      <c r="K254" s="10">
        <f t="shared" ref="K254:K257" si="15">J254*1.2</f>
        <v>31.943999999999999</v>
      </c>
    </row>
    <row r="255" spans="1:24" x14ac:dyDescent="0.25">
      <c r="A255" s="143"/>
      <c r="B255" s="110"/>
      <c r="C255" s="109"/>
      <c r="D255" s="9" t="s">
        <v>390</v>
      </c>
      <c r="E255" s="99"/>
      <c r="F255" s="99"/>
      <c r="G255" s="87"/>
      <c r="H255" s="99"/>
      <c r="I255" s="10">
        <v>26.62</v>
      </c>
      <c r="J255" s="10">
        <v>26.62</v>
      </c>
      <c r="K255" s="10">
        <f t="shared" si="15"/>
        <v>31.943999999999999</v>
      </c>
      <c r="L255" s="2">
        <f t="shared" si="13"/>
        <v>100</v>
      </c>
    </row>
    <row r="256" spans="1:24" x14ac:dyDescent="0.25">
      <c r="A256" s="143"/>
      <c r="B256" s="110"/>
      <c r="C256" s="109"/>
      <c r="D256" s="9" t="s">
        <v>389</v>
      </c>
      <c r="E256" s="99"/>
      <c r="F256" s="99"/>
      <c r="G256" s="86" t="s">
        <v>108</v>
      </c>
      <c r="H256" s="99"/>
      <c r="I256" s="10">
        <v>26.62</v>
      </c>
      <c r="J256" s="10">
        <v>21.19</v>
      </c>
      <c r="K256" s="10">
        <f t="shared" si="15"/>
        <v>25.428000000000001</v>
      </c>
    </row>
    <row r="257" spans="1:24" x14ac:dyDescent="0.25">
      <c r="A257" s="144"/>
      <c r="B257" s="95"/>
      <c r="C257" s="85"/>
      <c r="D257" s="9" t="s">
        <v>390</v>
      </c>
      <c r="E257" s="87"/>
      <c r="F257" s="87"/>
      <c r="G257" s="87"/>
      <c r="H257" s="87"/>
      <c r="I257" s="10">
        <v>26.62</v>
      </c>
      <c r="J257" s="10">
        <v>21.61</v>
      </c>
      <c r="K257" s="10">
        <f t="shared" si="15"/>
        <v>25.931999999999999</v>
      </c>
      <c r="L257" s="2">
        <f t="shared" si="13"/>
        <v>100</v>
      </c>
    </row>
    <row r="258" spans="1:24" ht="15" customHeight="1" x14ac:dyDescent="0.25">
      <c r="A258" s="142">
        <f>A254+1</f>
        <v>4</v>
      </c>
      <c r="B258" s="94">
        <v>43454</v>
      </c>
      <c r="C258" s="84" t="s">
        <v>399</v>
      </c>
      <c r="D258" s="9" t="s">
        <v>389</v>
      </c>
      <c r="E258" s="86" t="s">
        <v>351</v>
      </c>
      <c r="F258" s="86" t="s">
        <v>102</v>
      </c>
      <c r="G258" s="86" t="s">
        <v>109</v>
      </c>
      <c r="H258" s="86" t="s">
        <v>187</v>
      </c>
      <c r="I258" s="10">
        <v>34.44</v>
      </c>
      <c r="J258" s="10">
        <v>25.83</v>
      </c>
      <c r="K258" s="10">
        <f>J258*1.2</f>
        <v>30.995999999999995</v>
      </c>
    </row>
    <row r="259" spans="1:24" x14ac:dyDescent="0.25">
      <c r="A259" s="144"/>
      <c r="B259" s="95"/>
      <c r="C259" s="85"/>
      <c r="D259" s="9" t="s">
        <v>390</v>
      </c>
      <c r="E259" s="87"/>
      <c r="F259" s="99"/>
      <c r="G259" s="99"/>
      <c r="H259" s="99"/>
      <c r="I259" s="10">
        <v>35.130000000000003</v>
      </c>
      <c r="J259" s="10">
        <v>26.35</v>
      </c>
      <c r="K259" s="10">
        <f>J259*1.2</f>
        <v>31.62</v>
      </c>
      <c r="L259" s="2">
        <f t="shared" si="13"/>
        <v>102.0034843205575</v>
      </c>
    </row>
    <row r="260" spans="1:24" x14ac:dyDescent="0.25">
      <c r="A260" s="142" t="e">
        <f>#REF!+1</f>
        <v>#REF!</v>
      </c>
      <c r="B260" s="94">
        <f>ХВС!B259</f>
        <v>43463</v>
      </c>
      <c r="C260" s="84" t="s">
        <v>593</v>
      </c>
      <c r="D260" s="9" t="s">
        <v>389</v>
      </c>
      <c r="E260" s="86" t="s">
        <v>363</v>
      </c>
      <c r="F260" s="86" t="s">
        <v>102</v>
      </c>
      <c r="G260" s="86" t="s">
        <v>110</v>
      </c>
      <c r="H260" s="86" t="s">
        <v>187</v>
      </c>
      <c r="I260" s="10">
        <v>45.29</v>
      </c>
      <c r="J260" s="10">
        <v>30.41</v>
      </c>
      <c r="K260" s="10" t="s">
        <v>273</v>
      </c>
    </row>
    <row r="261" spans="1:24" x14ac:dyDescent="0.25">
      <c r="A261" s="144"/>
      <c r="B261" s="95"/>
      <c r="C261" s="85"/>
      <c r="D261" s="9" t="s">
        <v>390</v>
      </c>
      <c r="E261" s="87"/>
      <c r="F261" s="87"/>
      <c r="G261" s="87"/>
      <c r="H261" s="87"/>
      <c r="I261" s="10">
        <v>46.24</v>
      </c>
      <c r="J261" s="10">
        <v>31.02</v>
      </c>
      <c r="K261" s="10" t="s">
        <v>273</v>
      </c>
      <c r="L261" s="2">
        <f t="shared" ref="L261" si="16">I261/I260*100</f>
        <v>102.0975932877015</v>
      </c>
    </row>
    <row r="262" spans="1:24" x14ac:dyDescent="0.25">
      <c r="A262" s="142" t="e">
        <f>#REF!+1</f>
        <v>#REF!</v>
      </c>
      <c r="B262" s="94">
        <f>ХВС!B259</f>
        <v>43463</v>
      </c>
      <c r="C262" s="94" t="str">
        <f>ХВС!C259</f>
        <v>716-п,пн</v>
      </c>
      <c r="D262" s="76" t="s">
        <v>389</v>
      </c>
      <c r="E262" s="86" t="str">
        <f>ХВС!E259</f>
        <v>МУП "Павловожилкомхоз"*</v>
      </c>
      <c r="F262" s="86" t="s">
        <v>102</v>
      </c>
      <c r="G262" s="86" t="str">
        <f>ХВС!G259</f>
        <v>МО "Павловское городское поселение"</v>
      </c>
      <c r="H262" s="86" t="s">
        <v>187</v>
      </c>
      <c r="I262" s="10">
        <v>100.28</v>
      </c>
      <c r="J262" s="10">
        <v>35.520000000000003</v>
      </c>
      <c r="K262" s="10" t="s">
        <v>273</v>
      </c>
      <c r="L262" s="78"/>
    </row>
    <row r="263" spans="1:24" x14ac:dyDescent="0.25">
      <c r="A263" s="144"/>
      <c r="B263" s="95"/>
      <c r="C263" s="95"/>
      <c r="D263" s="76" t="s">
        <v>390</v>
      </c>
      <c r="E263" s="87"/>
      <c r="F263" s="87"/>
      <c r="G263" s="87"/>
      <c r="H263" s="87"/>
      <c r="I263" s="10">
        <v>100.28</v>
      </c>
      <c r="J263" s="10">
        <v>36.229999999999997</v>
      </c>
      <c r="K263" s="10" t="s">
        <v>273</v>
      </c>
      <c r="L263" s="78">
        <f t="shared" ref="L263" si="17">I263/I262*100</f>
        <v>100</v>
      </c>
    </row>
    <row r="264" spans="1:24" x14ac:dyDescent="0.25">
      <c r="A264" s="142" t="e">
        <f>#REF!+1</f>
        <v>#REF!</v>
      </c>
      <c r="B264" s="94">
        <v>43434</v>
      </c>
      <c r="C264" s="94" t="s">
        <v>394</v>
      </c>
      <c r="D264" s="9" t="s">
        <v>389</v>
      </c>
      <c r="E264" s="86" t="s">
        <v>111</v>
      </c>
      <c r="F264" s="86" t="s">
        <v>102</v>
      </c>
      <c r="G264" s="86" t="s">
        <v>112</v>
      </c>
      <c r="H264" s="86" t="s">
        <v>187</v>
      </c>
      <c r="I264" s="10">
        <v>22.07</v>
      </c>
      <c r="J264" s="10" t="s">
        <v>273</v>
      </c>
      <c r="K264" s="10" t="s">
        <v>273</v>
      </c>
    </row>
    <row r="265" spans="1:24" ht="45.75" customHeight="1" x14ac:dyDescent="0.25">
      <c r="A265" s="144"/>
      <c r="B265" s="95"/>
      <c r="C265" s="95"/>
      <c r="D265" s="9" t="s">
        <v>390</v>
      </c>
      <c r="E265" s="87"/>
      <c r="F265" s="87"/>
      <c r="G265" s="87"/>
      <c r="H265" s="87"/>
      <c r="I265" s="10">
        <v>24.21</v>
      </c>
      <c r="J265" s="10" t="s">
        <v>273</v>
      </c>
      <c r="K265" s="10" t="s">
        <v>273</v>
      </c>
      <c r="L265" s="2">
        <f t="shared" ref="L265:L310" si="18">I265/I264*100</f>
        <v>109.69642048028999</v>
      </c>
    </row>
    <row r="266" spans="1:24" ht="18.75" customHeight="1" x14ac:dyDescent="0.25">
      <c r="A266" s="142" t="e">
        <f>#REF!+1</f>
        <v>#REF!</v>
      </c>
      <c r="B266" s="94">
        <f>ХВС!B265</f>
        <v>43434</v>
      </c>
      <c r="C266" s="94" t="str">
        <f>ХВС!C265</f>
        <v>291-п</v>
      </c>
      <c r="D266" s="9" t="s">
        <v>389</v>
      </c>
      <c r="E266" s="99" t="s">
        <v>116</v>
      </c>
      <c r="F266" s="99" t="s">
        <v>102</v>
      </c>
      <c r="G266" s="86" t="s">
        <v>112</v>
      </c>
      <c r="H266" s="86" t="s">
        <v>187</v>
      </c>
      <c r="I266" s="10">
        <v>27.24</v>
      </c>
      <c r="J266" s="10" t="s">
        <v>273</v>
      </c>
      <c r="K266" s="10" t="s">
        <v>273</v>
      </c>
    </row>
    <row r="267" spans="1:24" x14ac:dyDescent="0.25">
      <c r="A267" s="143"/>
      <c r="B267" s="95"/>
      <c r="C267" s="95"/>
      <c r="D267" s="9" t="s">
        <v>390</v>
      </c>
      <c r="E267" s="87"/>
      <c r="F267" s="87"/>
      <c r="G267" s="87"/>
      <c r="H267" s="87"/>
      <c r="I267" s="10">
        <v>28.26</v>
      </c>
      <c r="J267" s="10" t="s">
        <v>273</v>
      </c>
      <c r="K267" s="10" t="s">
        <v>273</v>
      </c>
      <c r="L267" s="2">
        <f t="shared" si="18"/>
        <v>103.7444933920705</v>
      </c>
    </row>
    <row r="268" spans="1:24" ht="22.5" customHeight="1" x14ac:dyDescent="0.25">
      <c r="A268" s="142" t="e">
        <f>#REF!+1</f>
        <v>#REF!</v>
      </c>
      <c r="B268" s="94">
        <v>43454</v>
      </c>
      <c r="C268" s="84" t="s">
        <v>608</v>
      </c>
      <c r="D268" s="9" t="s">
        <v>389</v>
      </c>
      <c r="E268" s="86" t="s">
        <v>364</v>
      </c>
      <c r="F268" s="86" t="s">
        <v>102</v>
      </c>
      <c r="G268" s="86" t="s">
        <v>113</v>
      </c>
      <c r="H268" s="86" t="s">
        <v>187</v>
      </c>
      <c r="I268" s="10">
        <v>25.7</v>
      </c>
      <c r="J268" s="10">
        <v>25.7</v>
      </c>
      <c r="K268" s="10">
        <f>J268*1.2</f>
        <v>30.839999999999996</v>
      </c>
      <c r="L268" s="13"/>
      <c r="M268" s="4"/>
      <c r="N268" s="4"/>
      <c r="O268" s="4"/>
      <c r="P268" s="4"/>
      <c r="Q268" s="4"/>
      <c r="R268" s="4"/>
      <c r="S268" s="4"/>
      <c r="T268" s="4"/>
      <c r="U268" s="4"/>
      <c r="V268" s="4"/>
      <c r="W268" s="4"/>
      <c r="X268" s="4"/>
    </row>
    <row r="269" spans="1:24" x14ac:dyDescent="0.25">
      <c r="A269" s="144"/>
      <c r="B269" s="110"/>
      <c r="C269" s="109"/>
      <c r="D269" s="9" t="s">
        <v>390</v>
      </c>
      <c r="E269" s="99"/>
      <c r="F269" s="87"/>
      <c r="G269" s="87"/>
      <c r="H269" s="87"/>
      <c r="I269" s="10">
        <v>32.76</v>
      </c>
      <c r="J269" s="10">
        <v>26.21</v>
      </c>
      <c r="K269" s="10">
        <f t="shared" ref="K269:K275" si="19">J269*1.2</f>
        <v>31.451999999999998</v>
      </c>
      <c r="L269" s="13">
        <f t="shared" ref="L269" si="20">I269/I268*100</f>
        <v>127.47081712062256</v>
      </c>
      <c r="M269" s="4"/>
      <c r="N269" s="4"/>
      <c r="O269" s="4"/>
      <c r="P269" s="4"/>
      <c r="Q269" s="4"/>
      <c r="R269" s="4"/>
      <c r="S269" s="4"/>
      <c r="T269" s="4"/>
      <c r="U269" s="4"/>
      <c r="V269" s="4"/>
      <c r="W269" s="4"/>
      <c r="X269" s="4"/>
    </row>
    <row r="270" spans="1:24" ht="22.5" customHeight="1" x14ac:dyDescent="0.25">
      <c r="A270" s="142" t="e">
        <f>A268+1</f>
        <v>#REF!</v>
      </c>
      <c r="B270" s="110"/>
      <c r="C270" s="109"/>
      <c r="D270" s="9" t="s">
        <v>389</v>
      </c>
      <c r="E270" s="99"/>
      <c r="F270" s="86" t="s">
        <v>102</v>
      </c>
      <c r="G270" s="86" t="s">
        <v>114</v>
      </c>
      <c r="H270" s="86" t="s">
        <v>187</v>
      </c>
      <c r="I270" s="10">
        <v>53.74</v>
      </c>
      <c r="J270" s="10">
        <v>30.1</v>
      </c>
      <c r="K270" s="10">
        <f t="shared" si="19"/>
        <v>36.119999999999997</v>
      </c>
      <c r="L270" s="13"/>
      <c r="M270" s="4"/>
      <c r="N270" s="4"/>
      <c r="O270" s="4"/>
      <c r="P270" s="4"/>
      <c r="Q270" s="4"/>
      <c r="R270" s="4"/>
      <c r="S270" s="4"/>
      <c r="T270" s="4"/>
      <c r="U270" s="4"/>
      <c r="V270" s="4"/>
      <c r="W270" s="4"/>
      <c r="X270" s="4"/>
    </row>
    <row r="271" spans="1:24" x14ac:dyDescent="0.25">
      <c r="A271" s="144"/>
      <c r="B271" s="110"/>
      <c r="C271" s="109"/>
      <c r="D271" s="9" t="s">
        <v>390</v>
      </c>
      <c r="E271" s="99"/>
      <c r="F271" s="87"/>
      <c r="G271" s="87"/>
      <c r="H271" s="87"/>
      <c r="I271" s="10">
        <v>32.76</v>
      </c>
      <c r="J271" s="10">
        <v>30.7</v>
      </c>
      <c r="K271" s="10">
        <f t="shared" si="19"/>
        <v>36.839999999999996</v>
      </c>
      <c r="L271" s="13">
        <f t="shared" ref="L271" si="21">I271/I270*100</f>
        <v>60.960178637886109</v>
      </c>
      <c r="M271" s="4"/>
      <c r="N271" s="4"/>
      <c r="O271" s="4"/>
      <c r="P271" s="4"/>
      <c r="Q271" s="4"/>
      <c r="R271" s="4"/>
      <c r="S271" s="4"/>
      <c r="T271" s="4"/>
      <c r="U271" s="4"/>
      <c r="V271" s="4"/>
      <c r="W271" s="4"/>
      <c r="X271" s="4"/>
    </row>
    <row r="272" spans="1:24" ht="22.5" customHeight="1" x14ac:dyDescent="0.25">
      <c r="A272" s="142">
        <f>A282+1</f>
        <v>1</v>
      </c>
      <c r="B272" s="110"/>
      <c r="C272" s="109"/>
      <c r="D272" s="9" t="s">
        <v>389</v>
      </c>
      <c r="E272" s="99"/>
      <c r="F272" s="86" t="s">
        <v>102</v>
      </c>
      <c r="G272" s="86" t="s">
        <v>115</v>
      </c>
      <c r="H272" s="86" t="s">
        <v>187</v>
      </c>
      <c r="I272" s="10">
        <v>24.66</v>
      </c>
      <c r="J272" s="10">
        <v>24.66</v>
      </c>
      <c r="K272" s="10">
        <f t="shared" si="19"/>
        <v>29.591999999999999</v>
      </c>
    </row>
    <row r="273" spans="1:24" x14ac:dyDescent="0.25">
      <c r="A273" s="144"/>
      <c r="B273" s="110"/>
      <c r="C273" s="109"/>
      <c r="D273" s="9" t="s">
        <v>390</v>
      </c>
      <c r="E273" s="99"/>
      <c r="F273" s="87"/>
      <c r="G273" s="87"/>
      <c r="H273" s="87"/>
      <c r="I273" s="10">
        <v>32.76</v>
      </c>
      <c r="J273" s="10">
        <v>25.15</v>
      </c>
      <c r="K273" s="10">
        <f t="shared" si="19"/>
        <v>30.179999999999996</v>
      </c>
      <c r="L273" s="2">
        <f t="shared" ref="L273" si="22">I273/I272*100</f>
        <v>132.84671532846716</v>
      </c>
    </row>
    <row r="274" spans="1:24" ht="22.5" customHeight="1" x14ac:dyDescent="0.25">
      <c r="A274" s="142">
        <f>A272+1</f>
        <v>2</v>
      </c>
      <c r="B274" s="110"/>
      <c r="C274" s="109"/>
      <c r="D274" s="9" t="s">
        <v>389</v>
      </c>
      <c r="E274" s="99"/>
      <c r="F274" s="99" t="s">
        <v>102</v>
      </c>
      <c r="G274" s="86" t="s">
        <v>112</v>
      </c>
      <c r="H274" s="86" t="s">
        <v>187</v>
      </c>
      <c r="I274" s="10">
        <v>41.12</v>
      </c>
      <c r="J274" s="10">
        <v>24.13</v>
      </c>
      <c r="K274" s="10">
        <f t="shared" si="19"/>
        <v>28.955999999999996</v>
      </c>
    </row>
    <row r="275" spans="1:24" x14ac:dyDescent="0.25">
      <c r="A275" s="143"/>
      <c r="B275" s="95"/>
      <c r="C275" s="85"/>
      <c r="D275" s="9" t="s">
        <v>390</v>
      </c>
      <c r="E275" s="87"/>
      <c r="F275" s="87"/>
      <c r="G275" s="87"/>
      <c r="H275" s="87"/>
      <c r="I275" s="10">
        <v>32.76</v>
      </c>
      <c r="J275" s="10">
        <v>24.61</v>
      </c>
      <c r="K275" s="10">
        <f t="shared" si="19"/>
        <v>29.531999999999996</v>
      </c>
      <c r="L275" s="2">
        <f t="shared" ref="L275" si="23">I275/I274*100</f>
        <v>79.669260700389117</v>
      </c>
    </row>
    <row r="276" spans="1:24" ht="16.5" customHeight="1" x14ac:dyDescent="0.25">
      <c r="A276" s="184" t="e">
        <f>A266+1</f>
        <v>#REF!</v>
      </c>
      <c r="B276" s="94">
        <v>43448</v>
      </c>
      <c r="C276" s="94" t="s">
        <v>613</v>
      </c>
      <c r="D276" s="64" t="s">
        <v>389</v>
      </c>
      <c r="E276" s="94" t="s">
        <v>253</v>
      </c>
      <c r="F276" s="94" t="s">
        <v>102</v>
      </c>
      <c r="G276" s="94" t="s">
        <v>113</v>
      </c>
      <c r="H276" s="86" t="s">
        <v>186</v>
      </c>
      <c r="I276" s="10">
        <v>16.68</v>
      </c>
      <c r="J276" s="10" t="s">
        <v>270</v>
      </c>
      <c r="K276" s="10" t="s">
        <v>270</v>
      </c>
      <c r="L276" s="65"/>
    </row>
    <row r="277" spans="1:24" ht="18.75" customHeight="1" x14ac:dyDescent="0.25">
      <c r="A277" s="185"/>
      <c r="B277" s="137"/>
      <c r="C277" s="137"/>
      <c r="D277" s="64" t="s">
        <v>390</v>
      </c>
      <c r="E277" s="137"/>
      <c r="F277" s="137"/>
      <c r="G277" s="137"/>
      <c r="H277" s="87"/>
      <c r="I277" s="10">
        <v>16.68</v>
      </c>
      <c r="J277" s="10" t="s">
        <v>270</v>
      </c>
      <c r="K277" s="10" t="s">
        <v>270</v>
      </c>
      <c r="L277" s="65">
        <f t="shared" si="18"/>
        <v>100</v>
      </c>
    </row>
    <row r="278" spans="1:24" s="3" customFormat="1" ht="22.5" customHeight="1" x14ac:dyDescent="0.25">
      <c r="A278" s="28"/>
      <c r="B278" s="110">
        <v>43441</v>
      </c>
      <c r="C278" s="109" t="s">
        <v>410</v>
      </c>
      <c r="D278" s="9" t="s">
        <v>389</v>
      </c>
      <c r="E278" s="99" t="s">
        <v>396</v>
      </c>
      <c r="F278" s="99" t="s">
        <v>102</v>
      </c>
      <c r="G278" s="99" t="s">
        <v>109</v>
      </c>
      <c r="H278" s="86" t="s">
        <v>187</v>
      </c>
      <c r="I278" s="10">
        <v>13.55</v>
      </c>
      <c r="J278" s="10" t="s">
        <v>270</v>
      </c>
      <c r="K278" s="10" t="s">
        <v>270</v>
      </c>
      <c r="L278" s="2"/>
    </row>
    <row r="279" spans="1:24" s="3" customFormat="1" ht="23.25" customHeight="1" x14ac:dyDescent="0.25">
      <c r="A279" s="28"/>
      <c r="B279" s="95"/>
      <c r="C279" s="85"/>
      <c r="D279" s="9" t="s">
        <v>390</v>
      </c>
      <c r="E279" s="87"/>
      <c r="F279" s="87"/>
      <c r="G279" s="87"/>
      <c r="H279" s="87"/>
      <c r="I279" s="10">
        <v>14.14</v>
      </c>
      <c r="J279" s="10" t="s">
        <v>270</v>
      </c>
      <c r="K279" s="10" t="s">
        <v>270</v>
      </c>
      <c r="L279" s="2">
        <f t="shared" si="18"/>
        <v>104.35424354243543</v>
      </c>
    </row>
    <row r="280" spans="1:24" x14ac:dyDescent="0.25">
      <c r="A280" s="120" t="s">
        <v>291</v>
      </c>
      <c r="B280" s="121"/>
      <c r="C280" s="121"/>
      <c r="D280" s="121"/>
      <c r="E280" s="121"/>
      <c r="F280" s="121"/>
      <c r="G280" s="121"/>
      <c r="H280" s="121"/>
      <c r="I280" s="121"/>
      <c r="J280" s="121"/>
      <c r="K280" s="122"/>
      <c r="L280" s="13"/>
      <c r="M280" s="4"/>
      <c r="N280" s="4"/>
      <c r="O280" s="4"/>
      <c r="P280" s="4"/>
      <c r="Q280" s="4"/>
      <c r="R280" s="4"/>
      <c r="S280" s="4"/>
      <c r="T280" s="4"/>
      <c r="U280" s="4"/>
      <c r="V280" s="4"/>
      <c r="W280" s="4"/>
      <c r="X280" s="4"/>
    </row>
    <row r="281" spans="1:24" ht="30" customHeight="1" x14ac:dyDescent="0.25">
      <c r="A281" s="143"/>
      <c r="B281" s="114" t="s">
        <v>640</v>
      </c>
      <c r="C281" s="84" t="s">
        <v>642</v>
      </c>
      <c r="D281" s="9" t="s">
        <v>389</v>
      </c>
      <c r="E281" s="86" t="s">
        <v>351</v>
      </c>
      <c r="F281" s="86" t="s">
        <v>117</v>
      </c>
      <c r="G281" s="86" t="s">
        <v>357</v>
      </c>
      <c r="H281" s="98" t="s">
        <v>187</v>
      </c>
      <c r="I281" s="10">
        <v>45.86</v>
      </c>
      <c r="J281" s="10">
        <v>32.450000000000003</v>
      </c>
      <c r="K281" s="12">
        <v>38.94</v>
      </c>
    </row>
    <row r="282" spans="1:24" ht="29.25" customHeight="1" x14ac:dyDescent="0.25">
      <c r="A282" s="143"/>
      <c r="B282" s="114"/>
      <c r="C282" s="109"/>
      <c r="D282" s="9" t="s">
        <v>390</v>
      </c>
      <c r="E282" s="99"/>
      <c r="F282" s="99"/>
      <c r="G282" s="87"/>
      <c r="H282" s="98"/>
      <c r="I282" s="10">
        <v>45.78</v>
      </c>
      <c r="J282" s="10">
        <v>33.1</v>
      </c>
      <c r="K282" s="12">
        <v>39.72</v>
      </c>
      <c r="L282" s="2">
        <f t="shared" si="18"/>
        <v>99.825556040122109</v>
      </c>
    </row>
    <row r="283" spans="1:24" ht="22.5" customHeight="1" x14ac:dyDescent="0.25">
      <c r="A283" s="143"/>
      <c r="B283" s="114"/>
      <c r="C283" s="109"/>
      <c r="D283" s="9" t="s">
        <v>389</v>
      </c>
      <c r="E283" s="99"/>
      <c r="F283" s="99"/>
      <c r="G283" s="86" t="s">
        <v>356</v>
      </c>
      <c r="H283" s="86" t="s">
        <v>187</v>
      </c>
      <c r="I283" s="10">
        <v>45.86</v>
      </c>
      <c r="J283" s="10">
        <v>41.18</v>
      </c>
      <c r="K283" s="12">
        <v>49.42</v>
      </c>
    </row>
    <row r="284" spans="1:24" ht="22.5" customHeight="1" x14ac:dyDescent="0.25">
      <c r="A284" s="143"/>
      <c r="B284" s="114"/>
      <c r="C284" s="85"/>
      <c r="D284" s="9" t="s">
        <v>390</v>
      </c>
      <c r="E284" s="87"/>
      <c r="F284" s="87"/>
      <c r="G284" s="87"/>
      <c r="H284" s="87"/>
      <c r="I284" s="10">
        <v>45.78</v>
      </c>
      <c r="J284" s="10">
        <v>42</v>
      </c>
      <c r="K284" s="12">
        <v>50.4</v>
      </c>
      <c r="L284" s="2">
        <f t="shared" si="18"/>
        <v>99.825556040122109</v>
      </c>
    </row>
    <row r="285" spans="1:24" x14ac:dyDescent="0.25">
      <c r="A285" s="120" t="s">
        <v>262</v>
      </c>
      <c r="B285" s="121"/>
      <c r="C285" s="121"/>
      <c r="D285" s="121"/>
      <c r="E285" s="121"/>
      <c r="F285" s="121"/>
      <c r="G285" s="121"/>
      <c r="H285" s="121"/>
      <c r="I285" s="121"/>
      <c r="J285" s="121"/>
      <c r="K285" s="122"/>
      <c r="L285" s="13"/>
      <c r="M285" s="4"/>
      <c r="N285" s="4"/>
      <c r="O285" s="4"/>
      <c r="P285" s="4"/>
      <c r="Q285" s="4"/>
      <c r="R285" s="4"/>
      <c r="S285" s="4"/>
      <c r="T285" s="4"/>
      <c r="U285" s="4"/>
      <c r="V285" s="4"/>
      <c r="W285" s="4"/>
      <c r="X285" s="4"/>
    </row>
    <row r="286" spans="1:24" x14ac:dyDescent="0.25">
      <c r="A286" s="142" t="e">
        <f>#REF!+1</f>
        <v>#REF!</v>
      </c>
      <c r="B286" s="94">
        <v>43434</v>
      </c>
      <c r="C286" s="84" t="s">
        <v>492</v>
      </c>
      <c r="D286" s="9" t="s">
        <v>389</v>
      </c>
      <c r="E286" s="86" t="s">
        <v>282</v>
      </c>
      <c r="F286" s="86" t="s">
        <v>118</v>
      </c>
      <c r="G286" s="86" t="s">
        <v>119</v>
      </c>
      <c r="H286" s="86" t="s">
        <v>187</v>
      </c>
      <c r="I286" s="10">
        <v>21.79</v>
      </c>
      <c r="J286" s="10" t="s">
        <v>270</v>
      </c>
      <c r="K286" s="10" t="s">
        <v>270</v>
      </c>
    </row>
    <row r="287" spans="1:24" x14ac:dyDescent="0.25">
      <c r="A287" s="144"/>
      <c r="B287" s="95"/>
      <c r="C287" s="85"/>
      <c r="D287" s="9" t="s">
        <v>390</v>
      </c>
      <c r="E287" s="87"/>
      <c r="F287" s="87"/>
      <c r="G287" s="87"/>
      <c r="H287" s="87"/>
      <c r="I287" s="10">
        <v>22.79</v>
      </c>
      <c r="J287" s="10" t="s">
        <v>270</v>
      </c>
      <c r="K287" s="10" t="s">
        <v>270</v>
      </c>
      <c r="L287" s="2">
        <f t="shared" si="18"/>
        <v>104.58926112895823</v>
      </c>
    </row>
    <row r="288" spans="1:24" x14ac:dyDescent="0.25">
      <c r="A288" s="142" t="e">
        <f>A286+1</f>
        <v>#REF!</v>
      </c>
      <c r="B288" s="94">
        <v>43454</v>
      </c>
      <c r="C288" s="94" t="s">
        <v>493</v>
      </c>
      <c r="D288" s="9" t="s">
        <v>389</v>
      </c>
      <c r="E288" s="86" t="s">
        <v>120</v>
      </c>
      <c r="F288" s="86" t="s">
        <v>118</v>
      </c>
      <c r="G288" s="86" t="s">
        <v>347</v>
      </c>
      <c r="H288" s="86" t="s">
        <v>187</v>
      </c>
      <c r="I288" s="10">
        <v>26.19</v>
      </c>
      <c r="J288" s="10">
        <v>26.19</v>
      </c>
      <c r="K288" s="10">
        <v>31.43</v>
      </c>
    </row>
    <row r="289" spans="1:24" x14ac:dyDescent="0.25">
      <c r="A289" s="144"/>
      <c r="B289" s="95"/>
      <c r="C289" s="95"/>
      <c r="D289" s="9" t="s">
        <v>390</v>
      </c>
      <c r="E289" s="87"/>
      <c r="F289" s="87"/>
      <c r="G289" s="87"/>
      <c r="H289" s="87"/>
      <c r="I289" s="10">
        <v>34.08</v>
      </c>
      <c r="J289" s="10">
        <v>26.71</v>
      </c>
      <c r="K289" s="10">
        <v>32.049999999999997</v>
      </c>
      <c r="L289" s="2">
        <f>I289/I288*100</f>
        <v>130.12600229095074</v>
      </c>
    </row>
    <row r="290" spans="1:24" x14ac:dyDescent="0.25">
      <c r="A290" s="142" t="e">
        <f>A288+1</f>
        <v>#REF!</v>
      </c>
      <c r="B290" s="94" t="s">
        <v>449</v>
      </c>
      <c r="C290" s="94" t="s">
        <v>494</v>
      </c>
      <c r="D290" s="9" t="s">
        <v>389</v>
      </c>
      <c r="E290" s="86" t="s">
        <v>121</v>
      </c>
      <c r="F290" s="86" t="s">
        <v>118</v>
      </c>
      <c r="G290" s="86" t="s">
        <v>203</v>
      </c>
      <c r="H290" s="86" t="s">
        <v>187</v>
      </c>
      <c r="I290" s="10">
        <v>58.23</v>
      </c>
      <c r="J290" s="10">
        <v>22.28</v>
      </c>
      <c r="K290" s="10">
        <v>26.74</v>
      </c>
    </row>
    <row r="291" spans="1:24" x14ac:dyDescent="0.25">
      <c r="A291" s="144"/>
      <c r="B291" s="95"/>
      <c r="C291" s="95"/>
      <c r="D291" s="9" t="s">
        <v>390</v>
      </c>
      <c r="E291" s="87"/>
      <c r="F291" s="87"/>
      <c r="G291" s="87"/>
      <c r="H291" s="87"/>
      <c r="I291" s="10">
        <v>58.23</v>
      </c>
      <c r="J291" s="10">
        <v>22.73</v>
      </c>
      <c r="K291" s="10">
        <v>27.27</v>
      </c>
      <c r="L291" s="2">
        <f t="shared" si="18"/>
        <v>100</v>
      </c>
    </row>
    <row r="292" spans="1:24" x14ac:dyDescent="0.25">
      <c r="A292" s="142" t="e">
        <f>A290+1</f>
        <v>#REF!</v>
      </c>
      <c r="B292" s="94">
        <v>43419</v>
      </c>
      <c r="C292" s="94" t="s">
        <v>495</v>
      </c>
      <c r="D292" s="9" t="s">
        <v>389</v>
      </c>
      <c r="E292" s="86" t="s">
        <v>123</v>
      </c>
      <c r="F292" s="86" t="s">
        <v>118</v>
      </c>
      <c r="G292" s="86" t="s">
        <v>347</v>
      </c>
      <c r="H292" s="86" t="s">
        <v>187</v>
      </c>
      <c r="I292" s="10">
        <v>60.44</v>
      </c>
      <c r="J292" s="10" t="s">
        <v>270</v>
      </c>
      <c r="K292" s="10" t="s">
        <v>270</v>
      </c>
    </row>
    <row r="293" spans="1:24" x14ac:dyDescent="0.25">
      <c r="A293" s="144"/>
      <c r="B293" s="95"/>
      <c r="C293" s="95"/>
      <c r="D293" s="9" t="s">
        <v>390</v>
      </c>
      <c r="E293" s="87"/>
      <c r="F293" s="87"/>
      <c r="G293" s="87"/>
      <c r="H293" s="87"/>
      <c r="I293" s="10">
        <v>70.55</v>
      </c>
      <c r="J293" s="10" t="s">
        <v>270</v>
      </c>
      <c r="K293" s="10" t="s">
        <v>270</v>
      </c>
      <c r="L293" s="2">
        <f t="shared" si="18"/>
        <v>116.72733289212442</v>
      </c>
    </row>
    <row r="294" spans="1:24" x14ac:dyDescent="0.25">
      <c r="A294" s="142" t="e">
        <f>A292+1</f>
        <v>#REF!</v>
      </c>
      <c r="B294" s="94">
        <v>43419</v>
      </c>
      <c r="C294" s="94" t="s">
        <v>497</v>
      </c>
      <c r="D294" s="9" t="s">
        <v>389</v>
      </c>
      <c r="E294" s="86" t="s">
        <v>126</v>
      </c>
      <c r="F294" s="86" t="s">
        <v>118</v>
      </c>
      <c r="G294" s="86" t="s">
        <v>122</v>
      </c>
      <c r="H294" s="86" t="s">
        <v>186</v>
      </c>
      <c r="I294" s="10">
        <v>41.02</v>
      </c>
      <c r="J294" s="10" t="s">
        <v>270</v>
      </c>
      <c r="K294" s="10" t="s">
        <v>270</v>
      </c>
    </row>
    <row r="295" spans="1:24" x14ac:dyDescent="0.25">
      <c r="A295" s="144"/>
      <c r="B295" s="95"/>
      <c r="C295" s="95"/>
      <c r="D295" s="9" t="s">
        <v>390</v>
      </c>
      <c r="E295" s="99"/>
      <c r="F295" s="99"/>
      <c r="G295" s="99"/>
      <c r="H295" s="87"/>
      <c r="I295" s="10">
        <v>41.02</v>
      </c>
      <c r="J295" s="10" t="s">
        <v>270</v>
      </c>
      <c r="K295" s="10" t="s">
        <v>270</v>
      </c>
      <c r="L295" s="2">
        <f t="shared" si="18"/>
        <v>100</v>
      </c>
    </row>
    <row r="296" spans="1:24" x14ac:dyDescent="0.25">
      <c r="A296" s="142" t="e">
        <f>A294+1</f>
        <v>#REF!</v>
      </c>
      <c r="B296" s="94" t="s">
        <v>398</v>
      </c>
      <c r="C296" s="94" t="s">
        <v>498</v>
      </c>
      <c r="D296" s="9" t="s">
        <v>389</v>
      </c>
      <c r="E296" s="86" t="s">
        <v>127</v>
      </c>
      <c r="F296" s="86" t="s">
        <v>118</v>
      </c>
      <c r="G296" s="86" t="s">
        <v>353</v>
      </c>
      <c r="H296" s="86" t="s">
        <v>187</v>
      </c>
      <c r="I296" s="10">
        <v>34.94</v>
      </c>
      <c r="J296" s="10">
        <v>32.22</v>
      </c>
      <c r="K296" s="10">
        <v>38.659999999999997</v>
      </c>
    </row>
    <row r="297" spans="1:24" x14ac:dyDescent="0.25">
      <c r="A297" s="144"/>
      <c r="B297" s="95"/>
      <c r="C297" s="95"/>
      <c r="D297" s="9" t="s">
        <v>390</v>
      </c>
      <c r="E297" s="87"/>
      <c r="F297" s="87"/>
      <c r="G297" s="87"/>
      <c r="H297" s="87"/>
      <c r="I297" s="10">
        <v>37.630000000000003</v>
      </c>
      <c r="J297" s="10">
        <v>32.86</v>
      </c>
      <c r="K297" s="10">
        <v>39.43</v>
      </c>
      <c r="L297" s="2">
        <f t="shared" si="18"/>
        <v>107.69891242129366</v>
      </c>
    </row>
    <row r="298" spans="1:24" x14ac:dyDescent="0.25">
      <c r="A298" s="14"/>
      <c r="B298" s="94">
        <v>43042</v>
      </c>
      <c r="C298" s="94" t="s">
        <v>500</v>
      </c>
      <c r="D298" s="9" t="s">
        <v>389</v>
      </c>
      <c r="E298" s="86" t="s">
        <v>335</v>
      </c>
      <c r="F298" s="86" t="s">
        <v>118</v>
      </c>
      <c r="G298" s="86" t="s">
        <v>354</v>
      </c>
      <c r="H298" s="86" t="s">
        <v>334</v>
      </c>
      <c r="I298" s="10">
        <v>19.64</v>
      </c>
      <c r="J298" s="10" t="s">
        <v>270</v>
      </c>
      <c r="K298" s="10" t="s">
        <v>270</v>
      </c>
    </row>
    <row r="299" spans="1:24" x14ac:dyDescent="0.25">
      <c r="A299" s="14"/>
      <c r="B299" s="95"/>
      <c r="C299" s="95"/>
      <c r="D299" s="9" t="s">
        <v>390</v>
      </c>
      <c r="E299" s="87"/>
      <c r="F299" s="87"/>
      <c r="G299" s="87"/>
      <c r="H299" s="87"/>
      <c r="I299" s="10">
        <v>19.95</v>
      </c>
      <c r="J299" s="10" t="s">
        <v>270</v>
      </c>
      <c r="K299" s="10" t="s">
        <v>270</v>
      </c>
      <c r="L299" s="2">
        <f t="shared" si="18"/>
        <v>101.57841140529531</v>
      </c>
    </row>
    <row r="300" spans="1:24" x14ac:dyDescent="0.25">
      <c r="A300" s="142" t="e">
        <f>A296+1</f>
        <v>#REF!</v>
      </c>
      <c r="B300" s="94">
        <v>43434</v>
      </c>
      <c r="C300" s="94" t="s">
        <v>496</v>
      </c>
      <c r="D300" s="9" t="s">
        <v>389</v>
      </c>
      <c r="E300" s="86" t="s">
        <v>124</v>
      </c>
      <c r="F300" s="86" t="s">
        <v>118</v>
      </c>
      <c r="G300" s="86" t="s">
        <v>125</v>
      </c>
      <c r="H300" s="86" t="s">
        <v>187</v>
      </c>
      <c r="I300" s="10">
        <v>13.72</v>
      </c>
      <c r="J300" s="10" t="s">
        <v>270</v>
      </c>
      <c r="K300" s="10" t="s">
        <v>270</v>
      </c>
    </row>
    <row r="301" spans="1:24" x14ac:dyDescent="0.25">
      <c r="A301" s="144"/>
      <c r="B301" s="95"/>
      <c r="C301" s="95"/>
      <c r="D301" s="9" t="s">
        <v>390</v>
      </c>
      <c r="E301" s="87"/>
      <c r="F301" s="87"/>
      <c r="G301" s="87"/>
      <c r="H301" s="87"/>
      <c r="I301" s="10">
        <v>14</v>
      </c>
      <c r="J301" s="10" t="s">
        <v>270</v>
      </c>
      <c r="K301" s="10" t="s">
        <v>270</v>
      </c>
      <c r="L301" s="2">
        <f t="shared" si="18"/>
        <v>102.04081632653062</v>
      </c>
    </row>
    <row r="302" spans="1:24" x14ac:dyDescent="0.25">
      <c r="A302" s="142" t="e">
        <f>A300+1</f>
        <v>#REF!</v>
      </c>
      <c r="B302" s="94">
        <v>43434</v>
      </c>
      <c r="C302" s="94" t="s">
        <v>501</v>
      </c>
      <c r="D302" s="9" t="s">
        <v>389</v>
      </c>
      <c r="E302" s="86" t="s">
        <v>309</v>
      </c>
      <c r="F302" s="86" t="s">
        <v>118</v>
      </c>
      <c r="G302" s="86" t="s">
        <v>204</v>
      </c>
      <c r="H302" s="86" t="s">
        <v>187</v>
      </c>
      <c r="I302" s="10">
        <v>14.73</v>
      </c>
      <c r="J302" s="10" t="s">
        <v>270</v>
      </c>
      <c r="K302" s="10" t="s">
        <v>270</v>
      </c>
    </row>
    <row r="303" spans="1:24" x14ac:dyDescent="0.25">
      <c r="A303" s="144"/>
      <c r="B303" s="95"/>
      <c r="C303" s="95"/>
      <c r="D303" s="9" t="s">
        <v>390</v>
      </c>
      <c r="E303" s="87"/>
      <c r="F303" s="87"/>
      <c r="G303" s="87"/>
      <c r="H303" s="87"/>
      <c r="I303" s="10">
        <v>15.36</v>
      </c>
      <c r="J303" s="10" t="s">
        <v>270</v>
      </c>
      <c r="K303" s="10" t="s">
        <v>270</v>
      </c>
      <c r="L303" s="2">
        <f t="shared" si="18"/>
        <v>104.27698574338085</v>
      </c>
    </row>
    <row r="304" spans="1:24" ht="75.75" customHeight="1" x14ac:dyDescent="0.25">
      <c r="A304" s="142" t="e">
        <f>A302+1</f>
        <v>#REF!</v>
      </c>
      <c r="B304" s="94" t="s">
        <v>449</v>
      </c>
      <c r="C304" s="94" t="s">
        <v>502</v>
      </c>
      <c r="D304" s="9" t="s">
        <v>389</v>
      </c>
      <c r="E304" s="86" t="s">
        <v>239</v>
      </c>
      <c r="F304" s="86" t="s">
        <v>240</v>
      </c>
      <c r="G304" s="86" t="s">
        <v>355</v>
      </c>
      <c r="H304" s="86" t="s">
        <v>187</v>
      </c>
      <c r="I304" s="10">
        <v>49.46</v>
      </c>
      <c r="J304" s="10">
        <v>32.03</v>
      </c>
      <c r="K304" s="10">
        <v>38.44</v>
      </c>
      <c r="L304" s="13"/>
      <c r="M304" s="4"/>
      <c r="N304" s="4"/>
      <c r="O304" s="4"/>
      <c r="P304" s="4"/>
      <c r="Q304" s="4"/>
      <c r="R304" s="4"/>
      <c r="S304" s="4"/>
      <c r="T304" s="4"/>
      <c r="U304" s="4"/>
      <c r="V304" s="4"/>
      <c r="W304" s="4"/>
      <c r="X304" s="4"/>
    </row>
    <row r="305" spans="1:24" ht="86.25" customHeight="1" x14ac:dyDescent="0.25">
      <c r="A305" s="144"/>
      <c r="B305" s="95"/>
      <c r="C305" s="95"/>
      <c r="D305" s="9" t="s">
        <v>390</v>
      </c>
      <c r="E305" s="87"/>
      <c r="F305" s="87"/>
      <c r="G305" s="87"/>
      <c r="H305" s="87"/>
      <c r="I305" s="10">
        <v>51.68</v>
      </c>
      <c r="J305" s="10">
        <v>32.67</v>
      </c>
      <c r="K305" s="10">
        <v>39.200000000000003</v>
      </c>
      <c r="L305" s="13">
        <f t="shared" si="18"/>
        <v>104.48847553578648</v>
      </c>
      <c r="M305" s="4"/>
      <c r="N305" s="4"/>
      <c r="O305" s="4"/>
      <c r="P305" s="4"/>
      <c r="Q305" s="4"/>
      <c r="R305" s="4"/>
      <c r="S305" s="4"/>
      <c r="T305" s="4"/>
      <c r="U305" s="4"/>
      <c r="V305" s="4"/>
      <c r="W305" s="4"/>
      <c r="X305" s="4"/>
    </row>
    <row r="306" spans="1:24" x14ac:dyDescent="0.25">
      <c r="A306" s="120" t="s">
        <v>263</v>
      </c>
      <c r="B306" s="121"/>
      <c r="C306" s="121"/>
      <c r="D306" s="121"/>
      <c r="E306" s="121"/>
      <c r="F306" s="121"/>
      <c r="G306" s="121"/>
      <c r="H306" s="121"/>
      <c r="I306" s="121"/>
      <c r="J306" s="121"/>
      <c r="K306" s="122"/>
      <c r="L306" s="13"/>
      <c r="M306" s="4"/>
      <c r="N306" s="4"/>
      <c r="O306" s="4"/>
      <c r="P306" s="4"/>
      <c r="Q306" s="4"/>
      <c r="R306" s="4"/>
      <c r="S306" s="4"/>
      <c r="T306" s="4"/>
      <c r="U306" s="4"/>
      <c r="V306" s="4"/>
      <c r="W306" s="4"/>
      <c r="X306" s="4"/>
    </row>
    <row r="307" spans="1:24" ht="64.5" customHeight="1" x14ac:dyDescent="0.25">
      <c r="A307" s="142" t="e">
        <f>A304+1</f>
        <v>#REF!</v>
      </c>
      <c r="B307" s="94">
        <v>43454</v>
      </c>
      <c r="C307" s="94" t="s">
        <v>505</v>
      </c>
      <c r="D307" s="16" t="s">
        <v>389</v>
      </c>
      <c r="E307" s="86" t="s">
        <v>351</v>
      </c>
      <c r="F307" s="86" t="s">
        <v>129</v>
      </c>
      <c r="G307" s="86" t="s">
        <v>508</v>
      </c>
      <c r="H307" s="86" t="s">
        <v>187</v>
      </c>
      <c r="I307" s="10">
        <v>43.72</v>
      </c>
      <c r="J307" s="10">
        <v>34.799999999999997</v>
      </c>
      <c r="K307" s="10">
        <v>41.76</v>
      </c>
      <c r="L307" s="13"/>
      <c r="M307" s="4"/>
      <c r="N307" s="4"/>
      <c r="O307" s="4"/>
      <c r="P307" s="4"/>
      <c r="Q307" s="4"/>
      <c r="R307" s="4"/>
      <c r="S307" s="4"/>
      <c r="T307" s="4"/>
      <c r="U307" s="4"/>
      <c r="V307" s="4"/>
      <c r="W307" s="4"/>
      <c r="X307" s="4"/>
    </row>
    <row r="308" spans="1:24" ht="71.25" customHeight="1" x14ac:dyDescent="0.25">
      <c r="A308" s="143"/>
      <c r="B308" s="110"/>
      <c r="C308" s="110"/>
      <c r="D308" s="9" t="s">
        <v>390</v>
      </c>
      <c r="E308" s="99"/>
      <c r="F308" s="99"/>
      <c r="G308" s="87"/>
      <c r="H308" s="99"/>
      <c r="I308" s="10">
        <v>45.73</v>
      </c>
      <c r="J308" s="10">
        <v>35.5</v>
      </c>
      <c r="K308" s="10">
        <v>42.6</v>
      </c>
      <c r="L308" s="13">
        <f t="shared" si="18"/>
        <v>104.59743824336687</v>
      </c>
      <c r="M308" s="4"/>
      <c r="N308" s="4"/>
      <c r="O308" s="4"/>
      <c r="P308" s="4"/>
      <c r="Q308" s="4"/>
      <c r="R308" s="4"/>
      <c r="S308" s="4"/>
      <c r="T308" s="4"/>
      <c r="U308" s="4"/>
      <c r="V308" s="4"/>
      <c r="W308" s="4"/>
      <c r="X308" s="4"/>
    </row>
    <row r="309" spans="1:24" ht="45" customHeight="1" x14ac:dyDescent="0.25">
      <c r="A309" s="143"/>
      <c r="B309" s="110"/>
      <c r="C309" s="110"/>
      <c r="D309" s="9" t="str">
        <f t="shared" ref="D309:D314" si="24">D307</f>
        <v>01.01.2019-30.06.2019</v>
      </c>
      <c r="E309" s="99"/>
      <c r="F309" s="99"/>
      <c r="G309" s="86" t="s">
        <v>507</v>
      </c>
      <c r="H309" s="99"/>
      <c r="I309" s="10">
        <f>I307</f>
        <v>43.72</v>
      </c>
      <c r="J309" s="10">
        <v>38.53</v>
      </c>
      <c r="K309" s="10">
        <v>46.24</v>
      </c>
      <c r="L309" s="13"/>
      <c r="M309" s="4"/>
      <c r="N309" s="4"/>
      <c r="O309" s="4"/>
      <c r="P309" s="4"/>
      <c r="Q309" s="4"/>
      <c r="R309" s="4"/>
      <c r="S309" s="4"/>
      <c r="T309" s="4"/>
      <c r="U309" s="4"/>
      <c r="V309" s="4"/>
      <c r="W309" s="4"/>
      <c r="X309" s="4"/>
    </row>
    <row r="310" spans="1:24" ht="45" customHeight="1" x14ac:dyDescent="0.25">
      <c r="A310" s="143"/>
      <c r="B310" s="110"/>
      <c r="C310" s="110"/>
      <c r="D310" s="9" t="str">
        <f t="shared" si="24"/>
        <v>01.07.2019-31.12.2019</v>
      </c>
      <c r="E310" s="99"/>
      <c r="F310" s="99"/>
      <c r="G310" s="87"/>
      <c r="H310" s="99"/>
      <c r="I310" s="10">
        <f>I308</f>
        <v>45.73</v>
      </c>
      <c r="J310" s="10">
        <v>39.299999999999997</v>
      </c>
      <c r="K310" s="10">
        <v>47.16</v>
      </c>
      <c r="L310" s="13">
        <f t="shared" si="18"/>
        <v>104.59743824336687</v>
      </c>
      <c r="M310" s="4"/>
      <c r="N310" s="4"/>
      <c r="O310" s="4"/>
      <c r="P310" s="4"/>
      <c r="Q310" s="4"/>
      <c r="R310" s="4"/>
      <c r="S310" s="4"/>
      <c r="T310" s="4"/>
      <c r="U310" s="4"/>
      <c r="V310" s="4"/>
      <c r="W310" s="4"/>
      <c r="X310" s="4"/>
    </row>
    <row r="311" spans="1:24" ht="45" customHeight="1" x14ac:dyDescent="0.25">
      <c r="A311" s="142" t="e">
        <f>A307+1</f>
        <v>#REF!</v>
      </c>
      <c r="B311" s="110"/>
      <c r="C311" s="110"/>
      <c r="D311" s="9" t="str">
        <f t="shared" si="24"/>
        <v>01.01.2019-30.06.2019</v>
      </c>
      <c r="E311" s="99"/>
      <c r="F311" s="99"/>
      <c r="G311" s="98" t="s">
        <v>271</v>
      </c>
      <c r="H311" s="99"/>
      <c r="I311" s="10">
        <f>I307</f>
        <v>43.72</v>
      </c>
      <c r="J311" s="10">
        <v>12.86</v>
      </c>
      <c r="K311" s="10">
        <v>15.43</v>
      </c>
      <c r="L311" s="13"/>
      <c r="M311" s="4"/>
      <c r="N311" s="4"/>
      <c r="O311" s="4"/>
      <c r="P311" s="4"/>
      <c r="Q311" s="4"/>
      <c r="R311" s="4"/>
      <c r="S311" s="4"/>
      <c r="T311" s="4"/>
      <c r="U311" s="4"/>
      <c r="V311" s="4"/>
      <c r="W311" s="4"/>
      <c r="X311" s="4"/>
    </row>
    <row r="312" spans="1:24" ht="45" customHeight="1" x14ac:dyDescent="0.25">
      <c r="A312" s="143"/>
      <c r="B312" s="110"/>
      <c r="C312" s="110"/>
      <c r="D312" s="9" t="str">
        <f t="shared" si="24"/>
        <v>01.07.2019-31.12.2019</v>
      </c>
      <c r="E312" s="99"/>
      <c r="F312" s="99"/>
      <c r="G312" s="98"/>
      <c r="H312" s="99"/>
      <c r="I312" s="10">
        <f>I308</f>
        <v>45.73</v>
      </c>
      <c r="J312" s="10">
        <v>13.12</v>
      </c>
      <c r="K312" s="10">
        <v>15.74</v>
      </c>
      <c r="L312" s="13">
        <f t="shared" ref="L312:L366" si="25">I312/I311*100</f>
        <v>104.59743824336687</v>
      </c>
      <c r="M312" s="4"/>
      <c r="N312" s="4"/>
      <c r="O312" s="4"/>
      <c r="P312" s="4"/>
      <c r="Q312" s="4"/>
      <c r="R312" s="4"/>
      <c r="S312" s="4"/>
      <c r="T312" s="4"/>
      <c r="U312" s="4"/>
      <c r="V312" s="4"/>
      <c r="W312" s="4"/>
      <c r="X312" s="4"/>
    </row>
    <row r="313" spans="1:24" ht="45" customHeight="1" x14ac:dyDescent="0.25">
      <c r="A313" s="143"/>
      <c r="B313" s="110"/>
      <c r="C313" s="110"/>
      <c r="D313" s="9" t="str">
        <f t="shared" si="24"/>
        <v>01.01.2019-30.06.2019</v>
      </c>
      <c r="E313" s="99"/>
      <c r="F313" s="99"/>
      <c r="G313" s="86" t="s">
        <v>509</v>
      </c>
      <c r="H313" s="99"/>
      <c r="I313" s="10">
        <f>I311</f>
        <v>43.72</v>
      </c>
      <c r="J313" s="10">
        <v>22.78</v>
      </c>
      <c r="K313" s="10">
        <v>27.34</v>
      </c>
      <c r="L313" s="13"/>
      <c r="M313" s="4"/>
      <c r="N313" s="4"/>
      <c r="O313" s="4"/>
      <c r="P313" s="4"/>
      <c r="Q313" s="4"/>
      <c r="R313" s="4"/>
      <c r="S313" s="4"/>
      <c r="T313" s="4"/>
      <c r="U313" s="4"/>
      <c r="V313" s="4"/>
      <c r="W313" s="4"/>
      <c r="X313" s="4"/>
    </row>
    <row r="314" spans="1:24" ht="25.5" customHeight="1" x14ac:dyDescent="0.25">
      <c r="A314" s="144"/>
      <c r="B314" s="95"/>
      <c r="C314" s="95"/>
      <c r="D314" s="9" t="str">
        <f t="shared" si="24"/>
        <v>01.07.2019-31.12.2019</v>
      </c>
      <c r="E314" s="87"/>
      <c r="F314" s="87"/>
      <c r="G314" s="87"/>
      <c r="H314" s="87"/>
      <c r="I314" s="10">
        <f>I312</f>
        <v>45.73</v>
      </c>
      <c r="J314" s="10">
        <v>23.24</v>
      </c>
      <c r="K314" s="10">
        <v>27.89</v>
      </c>
      <c r="L314" s="13">
        <f t="shared" si="25"/>
        <v>104.59743824336687</v>
      </c>
      <c r="M314" s="4"/>
      <c r="N314" s="4"/>
      <c r="O314" s="4"/>
      <c r="P314" s="4"/>
      <c r="Q314" s="4"/>
      <c r="R314" s="4"/>
      <c r="S314" s="4"/>
      <c r="T314" s="4"/>
      <c r="U314" s="4"/>
      <c r="V314" s="4"/>
      <c r="W314" s="4"/>
      <c r="X314" s="4"/>
    </row>
    <row r="315" spans="1:24" ht="34.5" customHeight="1" x14ac:dyDescent="0.25">
      <c r="A315" s="142" t="e">
        <f>A311+1</f>
        <v>#REF!</v>
      </c>
      <c r="B315" s="94" t="s">
        <v>405</v>
      </c>
      <c r="C315" s="94" t="s">
        <v>606</v>
      </c>
      <c r="D315" s="9" t="s">
        <v>389</v>
      </c>
      <c r="E315" s="86" t="s">
        <v>272</v>
      </c>
      <c r="F315" s="94" t="s">
        <v>129</v>
      </c>
      <c r="G315" s="94" t="s">
        <v>254</v>
      </c>
      <c r="H315" s="94" t="s">
        <v>187</v>
      </c>
      <c r="I315" s="10">
        <v>34.83</v>
      </c>
      <c r="J315" s="10">
        <v>34.83</v>
      </c>
      <c r="K315" s="12">
        <v>41.8</v>
      </c>
      <c r="L315" s="13"/>
      <c r="M315" s="4"/>
      <c r="N315" s="4"/>
      <c r="O315" s="4"/>
      <c r="P315" s="4"/>
      <c r="Q315" s="4"/>
      <c r="R315" s="4"/>
      <c r="S315" s="4"/>
      <c r="T315" s="4"/>
      <c r="U315" s="4"/>
      <c r="V315" s="4"/>
      <c r="W315" s="4"/>
      <c r="X315" s="4"/>
    </row>
    <row r="316" spans="1:24" ht="45.75" customHeight="1" x14ac:dyDescent="0.25">
      <c r="A316" s="144"/>
      <c r="B316" s="137"/>
      <c r="C316" s="137"/>
      <c r="D316" s="9" t="s">
        <v>390</v>
      </c>
      <c r="E316" s="87"/>
      <c r="F316" s="137"/>
      <c r="G316" s="137"/>
      <c r="H316" s="137"/>
      <c r="I316" s="10">
        <v>35.67</v>
      </c>
      <c r="J316" s="10">
        <v>35.67</v>
      </c>
      <c r="K316" s="12">
        <v>42.8</v>
      </c>
      <c r="L316" s="13">
        <f t="shared" si="25"/>
        <v>102.41171403962102</v>
      </c>
      <c r="M316" s="4"/>
      <c r="N316" s="4"/>
      <c r="O316" s="4"/>
      <c r="P316" s="4"/>
      <c r="Q316" s="4"/>
      <c r="R316" s="4"/>
      <c r="S316" s="4"/>
      <c r="T316" s="4"/>
      <c r="U316" s="4"/>
      <c r="V316" s="4"/>
      <c r="W316" s="4"/>
      <c r="X316" s="4"/>
    </row>
    <row r="317" spans="1:24" ht="34.5" customHeight="1" x14ac:dyDescent="0.25">
      <c r="A317" s="142" t="e">
        <f>A315+1</f>
        <v>#REF!</v>
      </c>
      <c r="B317" s="94" t="s">
        <v>402</v>
      </c>
      <c r="C317" s="94" t="s">
        <v>358</v>
      </c>
      <c r="D317" s="9" t="s">
        <v>389</v>
      </c>
      <c r="E317" s="94" t="s">
        <v>255</v>
      </c>
      <c r="F317" s="94" t="s">
        <v>129</v>
      </c>
      <c r="G317" s="94" t="s">
        <v>254</v>
      </c>
      <c r="H317" s="94" t="s">
        <v>187</v>
      </c>
      <c r="I317" s="10">
        <v>34.26</v>
      </c>
      <c r="J317" s="10">
        <v>34.26</v>
      </c>
      <c r="K317" s="12">
        <v>41.11</v>
      </c>
      <c r="L317" s="13"/>
      <c r="M317" s="4"/>
      <c r="N317" s="4"/>
      <c r="O317" s="4"/>
      <c r="P317" s="4"/>
      <c r="Q317" s="4"/>
      <c r="R317" s="4"/>
      <c r="S317" s="4"/>
      <c r="T317" s="4"/>
      <c r="U317" s="4"/>
      <c r="V317" s="4"/>
      <c r="W317" s="4"/>
      <c r="X317" s="4"/>
    </row>
    <row r="318" spans="1:24" ht="45.75" customHeight="1" x14ac:dyDescent="0.25">
      <c r="A318" s="144"/>
      <c r="B318" s="137"/>
      <c r="C318" s="137"/>
      <c r="D318" s="9" t="s">
        <v>390</v>
      </c>
      <c r="E318" s="137"/>
      <c r="F318" s="137"/>
      <c r="G318" s="137"/>
      <c r="H318" s="137"/>
      <c r="I318" s="10">
        <v>35.090000000000003</v>
      </c>
      <c r="J318" s="10">
        <v>34.94</v>
      </c>
      <c r="K318" s="12">
        <v>41.93</v>
      </c>
      <c r="L318" s="13">
        <f t="shared" si="25"/>
        <v>102.42265032107416</v>
      </c>
      <c r="M318" s="4"/>
      <c r="N318" s="4"/>
      <c r="O318" s="4"/>
      <c r="P318" s="4"/>
      <c r="Q318" s="4"/>
      <c r="R318" s="4"/>
      <c r="S318" s="4"/>
      <c r="T318" s="4"/>
      <c r="U318" s="4"/>
      <c r="V318" s="4"/>
      <c r="W318" s="4"/>
      <c r="X318" s="4"/>
    </row>
    <row r="319" spans="1:24" x14ac:dyDescent="0.25">
      <c r="A319" s="120" t="s">
        <v>264</v>
      </c>
      <c r="B319" s="121"/>
      <c r="C319" s="121"/>
      <c r="D319" s="121"/>
      <c r="E319" s="121"/>
      <c r="F319" s="121"/>
      <c r="G319" s="121"/>
      <c r="H319" s="121"/>
      <c r="I319" s="121"/>
      <c r="J319" s="121"/>
      <c r="K319" s="122"/>
      <c r="L319" s="13"/>
      <c r="M319" s="4"/>
      <c r="N319" s="4"/>
      <c r="O319" s="4"/>
      <c r="P319" s="4"/>
      <c r="Q319" s="4"/>
      <c r="R319" s="4"/>
      <c r="S319" s="4"/>
      <c r="T319" s="4"/>
      <c r="U319" s="4"/>
      <c r="V319" s="4"/>
      <c r="W319" s="4"/>
      <c r="X319" s="4"/>
    </row>
    <row r="320" spans="1:24" ht="16.5" customHeight="1" x14ac:dyDescent="0.25">
      <c r="A320" s="14"/>
      <c r="B320" s="94">
        <v>43454</v>
      </c>
      <c r="C320" s="84" t="s">
        <v>533</v>
      </c>
      <c r="D320" s="9" t="s">
        <v>389</v>
      </c>
      <c r="E320" s="86" t="s">
        <v>351</v>
      </c>
      <c r="F320" s="86" t="s">
        <v>130</v>
      </c>
      <c r="G320" s="86" t="s">
        <v>131</v>
      </c>
      <c r="H320" s="86" t="s">
        <v>187</v>
      </c>
      <c r="I320" s="10">
        <v>47.02</v>
      </c>
      <c r="J320" s="10">
        <v>32.42</v>
      </c>
      <c r="K320" s="12">
        <v>38.9</v>
      </c>
    </row>
    <row r="321" spans="1:82" ht="16.5" customHeight="1" x14ac:dyDescent="0.25">
      <c r="A321" s="14"/>
      <c r="B321" s="110"/>
      <c r="C321" s="109"/>
      <c r="D321" s="9" t="s">
        <v>390</v>
      </c>
      <c r="E321" s="99"/>
      <c r="F321" s="99"/>
      <c r="G321" s="87"/>
      <c r="H321" s="99"/>
      <c r="I321" s="10">
        <v>49.18</v>
      </c>
      <c r="J321" s="10">
        <v>33.07</v>
      </c>
      <c r="K321" s="12">
        <v>39.68</v>
      </c>
    </row>
    <row r="322" spans="1:82" s="3" customFormat="1" ht="15.75" customHeight="1" x14ac:dyDescent="0.25">
      <c r="A322" s="111"/>
      <c r="B322" s="110"/>
      <c r="C322" s="109"/>
      <c r="D322" s="9" t="s">
        <v>389</v>
      </c>
      <c r="E322" s="99"/>
      <c r="F322" s="99"/>
      <c r="G322" s="86" t="s">
        <v>205</v>
      </c>
      <c r="H322" s="99"/>
      <c r="I322" s="10">
        <v>47.02</v>
      </c>
      <c r="J322" s="10">
        <v>34.74</v>
      </c>
      <c r="K322" s="10">
        <v>41.69</v>
      </c>
      <c r="L322" s="26"/>
      <c r="M322" s="27"/>
      <c r="N322" s="27"/>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s="3" customFormat="1" ht="15.75" customHeight="1" x14ac:dyDescent="0.25">
      <c r="A323" s="135"/>
      <c r="B323" s="110"/>
      <c r="C323" s="109"/>
      <c r="D323" s="9" t="s">
        <v>390</v>
      </c>
      <c r="E323" s="99"/>
      <c r="F323" s="99"/>
      <c r="G323" s="87"/>
      <c r="H323" s="99"/>
      <c r="I323" s="10">
        <v>49.18</v>
      </c>
      <c r="J323" s="10">
        <v>35.43</v>
      </c>
      <c r="K323" s="10">
        <v>42.52</v>
      </c>
      <c r="L323" s="26">
        <f t="shared" si="25"/>
        <v>104.59378987664823</v>
      </c>
      <c r="M323" s="27"/>
      <c r="N323" s="27"/>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s="3" customFormat="1" ht="17.25" customHeight="1" x14ac:dyDescent="0.25">
      <c r="A324" s="135"/>
      <c r="B324" s="110"/>
      <c r="C324" s="109"/>
      <c r="D324" s="9" t="s">
        <v>389</v>
      </c>
      <c r="E324" s="99"/>
      <c r="F324" s="99"/>
      <c r="G324" s="86" t="s">
        <v>206</v>
      </c>
      <c r="H324" s="99"/>
      <c r="I324" s="10">
        <v>47.02</v>
      </c>
      <c r="J324" s="10">
        <v>33.19</v>
      </c>
      <c r="K324" s="10">
        <v>39.83</v>
      </c>
      <c r="L324" s="26"/>
      <c r="M324" s="27"/>
      <c r="N324" s="27"/>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s="3" customFormat="1" ht="17.25" customHeight="1" x14ac:dyDescent="0.25">
      <c r="A325" s="135"/>
      <c r="B325" s="110"/>
      <c r="C325" s="109"/>
      <c r="D325" s="9" t="s">
        <v>390</v>
      </c>
      <c r="E325" s="99"/>
      <c r="F325" s="99"/>
      <c r="G325" s="87"/>
      <c r="H325" s="99"/>
      <c r="I325" s="10">
        <v>49.18</v>
      </c>
      <c r="J325" s="10">
        <v>33.85</v>
      </c>
      <c r="K325" s="10">
        <v>40.619999999999997</v>
      </c>
      <c r="L325" s="26">
        <f t="shared" si="25"/>
        <v>104.59378987664823</v>
      </c>
      <c r="M325" s="27"/>
      <c r="N325" s="27"/>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s="3" customFormat="1" ht="16.5" customHeight="1" x14ac:dyDescent="0.25">
      <c r="A326" s="135"/>
      <c r="B326" s="110"/>
      <c r="C326" s="109"/>
      <c r="D326" s="9" t="s">
        <v>389</v>
      </c>
      <c r="E326" s="99"/>
      <c r="F326" s="99"/>
      <c r="G326" s="86" t="s">
        <v>207</v>
      </c>
      <c r="H326" s="99"/>
      <c r="I326" s="10">
        <v>47.02</v>
      </c>
      <c r="J326" s="10">
        <v>34.799999999999997</v>
      </c>
      <c r="K326" s="10">
        <v>41.76</v>
      </c>
      <c r="L326" s="26"/>
      <c r="M326" s="27"/>
      <c r="N326" s="27"/>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s="3" customFormat="1" x14ac:dyDescent="0.25">
      <c r="A327" s="135"/>
      <c r="B327" s="110"/>
      <c r="C327" s="109"/>
      <c r="D327" s="9" t="s">
        <v>390</v>
      </c>
      <c r="E327" s="99"/>
      <c r="F327" s="99"/>
      <c r="G327" s="87"/>
      <c r="H327" s="99"/>
      <c r="I327" s="10">
        <v>49.18</v>
      </c>
      <c r="J327" s="10">
        <v>35.5</v>
      </c>
      <c r="K327" s="10">
        <v>42.6</v>
      </c>
      <c r="L327" s="26">
        <f t="shared" si="25"/>
        <v>104.59378987664823</v>
      </c>
      <c r="M327" s="27"/>
      <c r="N327" s="27"/>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s="3" customFormat="1" x14ac:dyDescent="0.25">
      <c r="A328" s="135"/>
      <c r="B328" s="110"/>
      <c r="C328" s="109"/>
      <c r="D328" s="9" t="s">
        <v>389</v>
      </c>
      <c r="E328" s="99"/>
      <c r="F328" s="99"/>
      <c r="G328" s="86" t="s">
        <v>208</v>
      </c>
      <c r="H328" s="99"/>
      <c r="I328" s="10">
        <v>47.02</v>
      </c>
      <c r="J328" s="10">
        <v>33.44</v>
      </c>
      <c r="K328" s="10">
        <v>40.130000000000003</v>
      </c>
      <c r="L328" s="26"/>
      <c r="M328" s="27"/>
      <c r="N328" s="27"/>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s="3" customFormat="1" x14ac:dyDescent="0.25">
      <c r="A329" s="112"/>
      <c r="B329" s="95"/>
      <c r="C329" s="85"/>
      <c r="D329" s="9" t="s">
        <v>390</v>
      </c>
      <c r="E329" s="87"/>
      <c r="F329" s="87"/>
      <c r="G329" s="87"/>
      <c r="H329" s="87"/>
      <c r="I329" s="10">
        <v>49.18</v>
      </c>
      <c r="J329" s="10">
        <v>34.11</v>
      </c>
      <c r="K329" s="10">
        <v>40.93</v>
      </c>
      <c r="L329" s="26">
        <f>I329/I328*100</f>
        <v>104.59378987664823</v>
      </c>
      <c r="M329" s="27"/>
      <c r="N329" s="27"/>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x14ac:dyDescent="0.25">
      <c r="A330" s="120" t="s">
        <v>265</v>
      </c>
      <c r="B330" s="121"/>
      <c r="C330" s="121"/>
      <c r="D330" s="121"/>
      <c r="E330" s="121"/>
      <c r="F330" s="121"/>
      <c r="G330" s="121"/>
      <c r="H330" s="121"/>
      <c r="I330" s="121"/>
      <c r="J330" s="121"/>
      <c r="K330" s="122"/>
      <c r="L330" s="13"/>
      <c r="M330" s="4"/>
      <c r="N330" s="4"/>
      <c r="O330" s="4"/>
      <c r="P330" s="4"/>
      <c r="Q330" s="4"/>
      <c r="R330" s="4"/>
      <c r="S330" s="4"/>
      <c r="T330" s="4"/>
      <c r="U330" s="4"/>
      <c r="V330" s="4"/>
      <c r="W330" s="4"/>
      <c r="X330" s="4"/>
    </row>
    <row r="331" spans="1:82" ht="32.25" customHeight="1" x14ac:dyDescent="0.25">
      <c r="A331" s="142">
        <f>A322+1</f>
        <v>1</v>
      </c>
      <c r="B331" s="100">
        <v>43454</v>
      </c>
      <c r="C331" s="104" t="s">
        <v>631</v>
      </c>
      <c r="D331" s="9" t="s">
        <v>389</v>
      </c>
      <c r="E331" s="96" t="s">
        <v>565</v>
      </c>
      <c r="F331" s="96" t="s">
        <v>132</v>
      </c>
      <c r="G331" s="96" t="s">
        <v>134</v>
      </c>
      <c r="H331" s="96" t="s">
        <v>187</v>
      </c>
      <c r="I331" s="29">
        <v>177.46</v>
      </c>
      <c r="J331" s="29">
        <v>27.23</v>
      </c>
      <c r="K331" s="10" t="s">
        <v>273</v>
      </c>
    </row>
    <row r="332" spans="1:82" ht="28.5" customHeight="1" x14ac:dyDescent="0.25">
      <c r="A332" s="144"/>
      <c r="B332" s="101"/>
      <c r="C332" s="106"/>
      <c r="D332" s="9" t="s">
        <v>390</v>
      </c>
      <c r="E332" s="97"/>
      <c r="F332" s="97"/>
      <c r="G332" s="97"/>
      <c r="H332" s="97"/>
      <c r="I332" s="29">
        <v>182.85</v>
      </c>
      <c r="J332" s="29">
        <v>27.77</v>
      </c>
      <c r="K332" s="10" t="s">
        <v>273</v>
      </c>
      <c r="L332" s="2">
        <f t="shared" si="25"/>
        <v>103.03730418122392</v>
      </c>
    </row>
    <row r="333" spans="1:82" ht="23.25" customHeight="1" x14ac:dyDescent="0.25">
      <c r="A333" s="142">
        <f>A331+1</f>
        <v>2</v>
      </c>
      <c r="B333" s="100">
        <v>43463</v>
      </c>
      <c r="C333" s="104" t="s">
        <v>634</v>
      </c>
      <c r="D333" s="9" t="s">
        <v>389</v>
      </c>
      <c r="E333" s="91" t="s">
        <v>537</v>
      </c>
      <c r="F333" s="96" t="s">
        <v>132</v>
      </c>
      <c r="G333" s="96" t="s">
        <v>538</v>
      </c>
      <c r="H333" s="96" t="s">
        <v>186</v>
      </c>
      <c r="I333" s="29">
        <v>20.52</v>
      </c>
      <c r="J333" s="29">
        <v>20.16</v>
      </c>
      <c r="K333" s="30">
        <v>24.19</v>
      </c>
    </row>
    <row r="334" spans="1:82" ht="22.5" customHeight="1" x14ac:dyDescent="0.25">
      <c r="A334" s="144"/>
      <c r="B334" s="101"/>
      <c r="C334" s="106"/>
      <c r="D334" s="9" t="s">
        <v>390</v>
      </c>
      <c r="E334" s="91"/>
      <c r="F334" s="113"/>
      <c r="G334" s="97"/>
      <c r="H334" s="97"/>
      <c r="I334" s="29">
        <v>20.52</v>
      </c>
      <c r="J334" s="29">
        <v>20.52</v>
      </c>
      <c r="K334" s="30">
        <v>24.62</v>
      </c>
      <c r="L334" s="2">
        <f t="shared" si="25"/>
        <v>100</v>
      </c>
    </row>
    <row r="335" spans="1:82" ht="26.25" customHeight="1" x14ac:dyDescent="0.25">
      <c r="A335" s="142">
        <f>A333+1</f>
        <v>3</v>
      </c>
      <c r="B335" s="129" t="s">
        <v>405</v>
      </c>
      <c r="C335" s="96" t="s">
        <v>557</v>
      </c>
      <c r="D335" s="9" t="s">
        <v>389</v>
      </c>
      <c r="E335" s="96" t="s">
        <v>258</v>
      </c>
      <c r="F335" s="96" t="s">
        <v>132</v>
      </c>
      <c r="G335" s="96" t="s">
        <v>137</v>
      </c>
      <c r="H335" s="96" t="s">
        <v>187</v>
      </c>
      <c r="I335" s="29">
        <v>30.99</v>
      </c>
      <c r="J335" s="29">
        <v>14.6</v>
      </c>
      <c r="K335" s="29">
        <v>17.52</v>
      </c>
    </row>
    <row r="336" spans="1:82" ht="21.75" customHeight="1" x14ac:dyDescent="0.25">
      <c r="A336" s="144"/>
      <c r="B336" s="131"/>
      <c r="C336" s="97"/>
      <c r="D336" s="9" t="s">
        <v>390</v>
      </c>
      <c r="E336" s="97"/>
      <c r="F336" s="97"/>
      <c r="G336" s="97"/>
      <c r="H336" s="97"/>
      <c r="I336" s="29">
        <v>31.76</v>
      </c>
      <c r="J336" s="29">
        <v>14.89</v>
      </c>
      <c r="K336" s="29">
        <v>17.87</v>
      </c>
      <c r="L336" s="2">
        <f t="shared" si="25"/>
        <v>102.48467247499194</v>
      </c>
    </row>
    <row r="337" spans="1:12" ht="15" customHeight="1" x14ac:dyDescent="0.25">
      <c r="A337" s="142">
        <f>A335+1</f>
        <v>4</v>
      </c>
      <c r="B337" s="100">
        <v>43463</v>
      </c>
      <c r="C337" s="104" t="s">
        <v>541</v>
      </c>
      <c r="D337" s="9" t="s">
        <v>389</v>
      </c>
      <c r="E337" s="92" t="s">
        <v>542</v>
      </c>
      <c r="F337" s="123" t="s">
        <v>132</v>
      </c>
      <c r="G337" s="123" t="s">
        <v>138</v>
      </c>
      <c r="H337" s="123" t="s">
        <v>187</v>
      </c>
      <c r="I337" s="31">
        <v>29.94</v>
      </c>
      <c r="J337" s="31">
        <v>26.46</v>
      </c>
      <c r="K337" s="32">
        <v>31.75</v>
      </c>
    </row>
    <row r="338" spans="1:12" ht="15.6" customHeight="1" x14ac:dyDescent="0.25">
      <c r="A338" s="144"/>
      <c r="B338" s="101"/>
      <c r="C338" s="106"/>
      <c r="D338" s="9" t="s">
        <v>390</v>
      </c>
      <c r="E338" s="93"/>
      <c r="F338" s="124"/>
      <c r="G338" s="124"/>
      <c r="H338" s="124"/>
      <c r="I338" s="31">
        <v>29.94</v>
      </c>
      <c r="J338" s="31">
        <v>26.99</v>
      </c>
      <c r="K338" s="32">
        <v>32.39</v>
      </c>
      <c r="L338" s="2">
        <f t="shared" si="25"/>
        <v>100</v>
      </c>
    </row>
    <row r="339" spans="1:12" x14ac:dyDescent="0.25">
      <c r="A339" s="142">
        <f>A337+1</f>
        <v>5</v>
      </c>
      <c r="B339" s="100">
        <v>43463</v>
      </c>
      <c r="C339" s="104" t="s">
        <v>539</v>
      </c>
      <c r="D339" s="9" t="s">
        <v>389</v>
      </c>
      <c r="E339" s="92" t="s">
        <v>540</v>
      </c>
      <c r="F339" s="96" t="s">
        <v>132</v>
      </c>
      <c r="G339" s="123" t="s">
        <v>139</v>
      </c>
      <c r="H339" s="123" t="s">
        <v>187</v>
      </c>
      <c r="I339" s="31">
        <v>31.35</v>
      </c>
      <c r="J339" s="31">
        <v>26.46</v>
      </c>
      <c r="K339" s="32">
        <v>31.75</v>
      </c>
    </row>
    <row r="340" spans="1:12" x14ac:dyDescent="0.25">
      <c r="A340" s="143"/>
      <c r="B340" s="101"/>
      <c r="C340" s="106"/>
      <c r="D340" s="9" t="s">
        <v>390</v>
      </c>
      <c r="E340" s="93"/>
      <c r="F340" s="97"/>
      <c r="G340" s="124"/>
      <c r="H340" s="124"/>
      <c r="I340" s="31">
        <v>31.35</v>
      </c>
      <c r="J340" s="31">
        <v>26.99</v>
      </c>
      <c r="K340" s="32">
        <v>32.39</v>
      </c>
      <c r="L340" s="2">
        <f t="shared" si="25"/>
        <v>100</v>
      </c>
    </row>
    <row r="341" spans="1:12" x14ac:dyDescent="0.25">
      <c r="A341" s="143"/>
      <c r="B341" s="100">
        <v>43463</v>
      </c>
      <c r="C341" s="104" t="s">
        <v>543</v>
      </c>
      <c r="D341" s="9" t="s">
        <v>389</v>
      </c>
      <c r="E341" s="92" t="s">
        <v>544</v>
      </c>
      <c r="F341" s="96" t="s">
        <v>132</v>
      </c>
      <c r="G341" s="123" t="s">
        <v>141</v>
      </c>
      <c r="H341" s="123" t="s">
        <v>187</v>
      </c>
      <c r="I341" s="31">
        <v>43.75</v>
      </c>
      <c r="J341" s="31">
        <v>26.82</v>
      </c>
      <c r="K341" s="32">
        <v>32.18</v>
      </c>
    </row>
    <row r="342" spans="1:12" x14ac:dyDescent="0.25">
      <c r="A342" s="143"/>
      <c r="B342" s="101"/>
      <c r="C342" s="106"/>
      <c r="D342" s="9" t="s">
        <v>390</v>
      </c>
      <c r="E342" s="93"/>
      <c r="F342" s="97"/>
      <c r="G342" s="124"/>
      <c r="H342" s="124"/>
      <c r="I342" s="31">
        <v>43.75</v>
      </c>
      <c r="J342" s="31">
        <v>27.36</v>
      </c>
      <c r="K342" s="32">
        <v>32.83</v>
      </c>
    </row>
    <row r="343" spans="1:12" x14ac:dyDescent="0.25">
      <c r="A343" s="143"/>
      <c r="B343" s="100">
        <v>43463</v>
      </c>
      <c r="C343" s="104" t="s">
        <v>546</v>
      </c>
      <c r="D343" s="9" t="s">
        <v>389</v>
      </c>
      <c r="E343" s="92" t="s">
        <v>547</v>
      </c>
      <c r="F343" s="96" t="s">
        <v>132</v>
      </c>
      <c r="G343" s="123" t="s">
        <v>140</v>
      </c>
      <c r="H343" s="123" t="s">
        <v>187</v>
      </c>
      <c r="I343" s="31">
        <v>40.880000000000003</v>
      </c>
      <c r="J343" s="31">
        <v>23.28</v>
      </c>
      <c r="K343" s="32">
        <v>27.94</v>
      </c>
    </row>
    <row r="344" spans="1:12" x14ac:dyDescent="0.25">
      <c r="A344" s="143"/>
      <c r="B344" s="101"/>
      <c r="C344" s="106"/>
      <c r="D344" s="9" t="s">
        <v>390</v>
      </c>
      <c r="E344" s="93"/>
      <c r="F344" s="97"/>
      <c r="G344" s="124"/>
      <c r="H344" s="124"/>
      <c r="I344" s="31">
        <v>40.880000000000003</v>
      </c>
      <c r="J344" s="31">
        <v>23.75</v>
      </c>
      <c r="K344" s="32">
        <v>28.5</v>
      </c>
      <c r="L344" s="2">
        <f t="shared" si="25"/>
        <v>100</v>
      </c>
    </row>
    <row r="345" spans="1:12" ht="13.9" customHeight="1" x14ac:dyDescent="0.25">
      <c r="A345" s="143"/>
      <c r="B345" s="168">
        <v>43463</v>
      </c>
      <c r="C345" s="169" t="s">
        <v>633</v>
      </c>
      <c r="D345" s="9" t="s">
        <v>389</v>
      </c>
      <c r="E345" s="91" t="s">
        <v>549</v>
      </c>
      <c r="F345" s="92" t="s">
        <v>132</v>
      </c>
      <c r="G345" s="167" t="s">
        <v>551</v>
      </c>
      <c r="H345" s="167" t="s">
        <v>186</v>
      </c>
      <c r="I345" s="31">
        <v>41</v>
      </c>
      <c r="J345" s="32" t="s">
        <v>270</v>
      </c>
      <c r="K345" s="32" t="s">
        <v>270</v>
      </c>
    </row>
    <row r="346" spans="1:12" x14ac:dyDescent="0.25">
      <c r="A346" s="143"/>
      <c r="B346" s="168"/>
      <c r="C346" s="169"/>
      <c r="D346" s="9" t="s">
        <v>390</v>
      </c>
      <c r="E346" s="91"/>
      <c r="F346" s="93"/>
      <c r="G346" s="167"/>
      <c r="H346" s="167"/>
      <c r="I346" s="31">
        <v>42.05</v>
      </c>
      <c r="J346" s="32" t="s">
        <v>270</v>
      </c>
      <c r="K346" s="32" t="s">
        <v>270</v>
      </c>
      <c r="L346" s="2">
        <f t="shared" si="25"/>
        <v>102.5609756097561</v>
      </c>
    </row>
    <row r="347" spans="1:12" ht="13.9" customHeight="1" x14ac:dyDescent="0.25">
      <c r="A347" s="143"/>
      <c r="B347" s="100">
        <v>43463</v>
      </c>
      <c r="C347" s="104" t="s">
        <v>552</v>
      </c>
      <c r="D347" s="9" t="s">
        <v>389</v>
      </c>
      <c r="E347" s="92" t="s">
        <v>553</v>
      </c>
      <c r="F347" s="92" t="s">
        <v>132</v>
      </c>
      <c r="G347" s="91" t="s">
        <v>143</v>
      </c>
      <c r="H347" s="167" t="s">
        <v>186</v>
      </c>
      <c r="I347" s="31">
        <v>31.58</v>
      </c>
      <c r="J347" s="31">
        <v>22.08</v>
      </c>
      <c r="K347" s="32">
        <v>26.5</v>
      </c>
    </row>
    <row r="348" spans="1:12" x14ac:dyDescent="0.25">
      <c r="A348" s="144"/>
      <c r="B348" s="101"/>
      <c r="C348" s="106"/>
      <c r="D348" s="9" t="s">
        <v>390</v>
      </c>
      <c r="E348" s="93"/>
      <c r="F348" s="93"/>
      <c r="G348" s="91"/>
      <c r="H348" s="167"/>
      <c r="I348" s="31">
        <v>32.200000000000003</v>
      </c>
      <c r="J348" s="31">
        <v>22.52</v>
      </c>
      <c r="K348" s="32">
        <v>27.02</v>
      </c>
      <c r="L348" s="2">
        <f t="shared" si="25"/>
        <v>101.9632678910703</v>
      </c>
    </row>
    <row r="349" spans="1:12" ht="13.9" customHeight="1" x14ac:dyDescent="0.25">
      <c r="A349" s="142">
        <f>A339+1</f>
        <v>6</v>
      </c>
      <c r="B349" s="100">
        <v>43463</v>
      </c>
      <c r="C349" s="104" t="s">
        <v>554</v>
      </c>
      <c r="D349" s="9" t="s">
        <v>389</v>
      </c>
      <c r="E349" s="92" t="s">
        <v>555</v>
      </c>
      <c r="F349" s="92" t="s">
        <v>132</v>
      </c>
      <c r="G349" s="91" t="s">
        <v>545</v>
      </c>
      <c r="H349" s="123" t="s">
        <v>187</v>
      </c>
      <c r="I349" s="31">
        <v>38.42</v>
      </c>
      <c r="J349" s="31">
        <v>22.21</v>
      </c>
      <c r="K349" s="32">
        <v>26.65</v>
      </c>
    </row>
    <row r="350" spans="1:12" x14ac:dyDescent="0.25">
      <c r="A350" s="144"/>
      <c r="B350" s="101"/>
      <c r="C350" s="106"/>
      <c r="D350" s="9" t="s">
        <v>390</v>
      </c>
      <c r="E350" s="93"/>
      <c r="F350" s="93"/>
      <c r="G350" s="91"/>
      <c r="H350" s="124"/>
      <c r="I350" s="31">
        <v>38.42</v>
      </c>
      <c r="J350" s="31">
        <v>22.65</v>
      </c>
      <c r="K350" s="32">
        <v>27.18</v>
      </c>
      <c r="L350" s="2">
        <f t="shared" si="25"/>
        <v>100</v>
      </c>
    </row>
    <row r="351" spans="1:12" ht="36.75" customHeight="1" x14ac:dyDescent="0.25">
      <c r="A351" s="142">
        <f>A349+1</f>
        <v>7</v>
      </c>
      <c r="B351" s="181">
        <v>43454</v>
      </c>
      <c r="C351" s="123" t="s">
        <v>564</v>
      </c>
      <c r="D351" s="9" t="s">
        <v>389</v>
      </c>
      <c r="E351" s="123" t="s">
        <v>218</v>
      </c>
      <c r="F351" s="123" t="s">
        <v>132</v>
      </c>
      <c r="G351" s="123" t="s">
        <v>375</v>
      </c>
      <c r="H351" s="123" t="s">
        <v>187</v>
      </c>
      <c r="I351" s="31">
        <v>111.93</v>
      </c>
      <c r="J351" s="31">
        <v>20.16</v>
      </c>
      <c r="K351" s="33">
        <v>24.19</v>
      </c>
    </row>
    <row r="352" spans="1:12" ht="30" customHeight="1" x14ac:dyDescent="0.25">
      <c r="A352" s="144"/>
      <c r="B352" s="182"/>
      <c r="C352" s="172"/>
      <c r="D352" s="9" t="s">
        <v>390</v>
      </c>
      <c r="E352" s="172"/>
      <c r="F352" s="172"/>
      <c r="G352" s="172"/>
      <c r="H352" s="172"/>
      <c r="I352" s="31">
        <v>111.93</v>
      </c>
      <c r="J352" s="31">
        <v>20.56</v>
      </c>
      <c r="K352" s="33">
        <v>24.67</v>
      </c>
      <c r="L352" s="2">
        <f t="shared" si="25"/>
        <v>100</v>
      </c>
    </row>
    <row r="353" spans="1:24" ht="23.25" customHeight="1" x14ac:dyDescent="0.25">
      <c r="A353" s="142">
        <f>A351+1</f>
        <v>8</v>
      </c>
      <c r="B353" s="182"/>
      <c r="C353" s="172"/>
      <c r="D353" s="9" t="s">
        <v>389</v>
      </c>
      <c r="E353" s="172"/>
      <c r="F353" s="172"/>
      <c r="G353" s="167" t="s">
        <v>134</v>
      </c>
      <c r="H353" s="123" t="s">
        <v>187</v>
      </c>
      <c r="I353" s="31">
        <v>111.93</v>
      </c>
      <c r="J353" s="31">
        <v>21.9</v>
      </c>
      <c r="K353" s="33">
        <v>26.28</v>
      </c>
    </row>
    <row r="354" spans="1:24" ht="30" customHeight="1" x14ac:dyDescent="0.25">
      <c r="A354" s="143"/>
      <c r="B354" s="183"/>
      <c r="C354" s="124"/>
      <c r="D354" s="9" t="s">
        <v>390</v>
      </c>
      <c r="E354" s="124"/>
      <c r="F354" s="124"/>
      <c r="G354" s="167"/>
      <c r="H354" s="172"/>
      <c r="I354" s="31">
        <v>111.93</v>
      </c>
      <c r="J354" s="31">
        <v>22.34</v>
      </c>
      <c r="K354" s="33">
        <v>26.81</v>
      </c>
      <c r="L354" s="2">
        <f t="shared" si="25"/>
        <v>100</v>
      </c>
    </row>
    <row r="355" spans="1:24" ht="13.9" customHeight="1" x14ac:dyDescent="0.25">
      <c r="A355" s="143"/>
      <c r="B355" s="100">
        <v>43454</v>
      </c>
      <c r="C355" s="104" t="s">
        <v>556</v>
      </c>
      <c r="D355" s="9" t="s">
        <v>389</v>
      </c>
      <c r="E355" s="123" t="s">
        <v>144</v>
      </c>
      <c r="F355" s="123" t="s">
        <v>132</v>
      </c>
      <c r="G355" s="123" t="s">
        <v>145</v>
      </c>
      <c r="H355" s="123" t="s">
        <v>187</v>
      </c>
      <c r="I355" s="31">
        <v>102.42</v>
      </c>
      <c r="J355" s="31">
        <v>21.9</v>
      </c>
      <c r="K355" s="33">
        <v>26.28</v>
      </c>
    </row>
    <row r="356" spans="1:24" x14ac:dyDescent="0.25">
      <c r="A356" s="144"/>
      <c r="B356" s="101"/>
      <c r="C356" s="106"/>
      <c r="D356" s="9" t="s">
        <v>390</v>
      </c>
      <c r="E356" s="124"/>
      <c r="F356" s="124"/>
      <c r="G356" s="124"/>
      <c r="H356" s="124"/>
      <c r="I356" s="31">
        <v>102.43</v>
      </c>
      <c r="J356" s="31">
        <v>22.34</v>
      </c>
      <c r="K356" s="33">
        <v>26.81</v>
      </c>
      <c r="L356" s="2">
        <f t="shared" si="25"/>
        <v>100.00976371802383</v>
      </c>
    </row>
    <row r="357" spans="1:24" ht="13.9" customHeight="1" x14ac:dyDescent="0.25">
      <c r="A357" s="142">
        <f>A353+1</f>
        <v>9</v>
      </c>
      <c r="B357" s="100">
        <v>43454</v>
      </c>
      <c r="C357" s="104" t="s">
        <v>560</v>
      </c>
      <c r="D357" s="16" t="s">
        <v>389</v>
      </c>
      <c r="E357" s="91" t="s">
        <v>561</v>
      </c>
      <c r="F357" s="92" t="s">
        <v>132</v>
      </c>
      <c r="G357" s="123" t="s">
        <v>146</v>
      </c>
      <c r="H357" s="123" t="s">
        <v>187</v>
      </c>
      <c r="I357" s="31">
        <v>26.1</v>
      </c>
      <c r="J357" s="31">
        <v>23.39</v>
      </c>
      <c r="K357" s="32">
        <v>28.07</v>
      </c>
    </row>
    <row r="358" spans="1:24" x14ac:dyDescent="0.25">
      <c r="A358" s="144"/>
      <c r="B358" s="101"/>
      <c r="C358" s="106"/>
      <c r="D358" s="9" t="s">
        <v>390</v>
      </c>
      <c r="E358" s="91"/>
      <c r="F358" s="93"/>
      <c r="G358" s="124"/>
      <c r="H358" s="124"/>
      <c r="I358" s="31">
        <v>26.51</v>
      </c>
      <c r="J358" s="31">
        <v>23.86</v>
      </c>
      <c r="K358" s="32">
        <v>28.63</v>
      </c>
      <c r="L358" s="2">
        <f t="shared" si="25"/>
        <v>101.57088122605364</v>
      </c>
    </row>
    <row r="359" spans="1:24" ht="13.9" customHeight="1" x14ac:dyDescent="0.25">
      <c r="A359" s="142">
        <f>A357+1</f>
        <v>10</v>
      </c>
      <c r="B359" s="100">
        <v>43463</v>
      </c>
      <c r="C359" s="104" t="s">
        <v>558</v>
      </c>
      <c r="D359" s="16" t="s">
        <v>389</v>
      </c>
      <c r="E359" s="91" t="s">
        <v>559</v>
      </c>
      <c r="F359" s="92" t="s">
        <v>132</v>
      </c>
      <c r="G359" s="123" t="s">
        <v>148</v>
      </c>
      <c r="H359" s="123" t="s">
        <v>187</v>
      </c>
      <c r="I359" s="31">
        <v>71.510000000000005</v>
      </c>
      <c r="J359" s="31">
        <v>20.68</v>
      </c>
      <c r="K359" s="32">
        <v>24.82</v>
      </c>
    </row>
    <row r="360" spans="1:24" x14ac:dyDescent="0.25">
      <c r="A360" s="144"/>
      <c r="B360" s="101"/>
      <c r="C360" s="106"/>
      <c r="D360" s="9" t="s">
        <v>390</v>
      </c>
      <c r="E360" s="91"/>
      <c r="F360" s="93"/>
      <c r="G360" s="124"/>
      <c r="H360" s="124"/>
      <c r="I360" s="31">
        <v>71.510000000000005</v>
      </c>
      <c r="J360" s="31">
        <v>21.09</v>
      </c>
      <c r="K360" s="32">
        <v>25.31</v>
      </c>
      <c r="L360" s="2">
        <f t="shared" si="25"/>
        <v>100</v>
      </c>
    </row>
    <row r="361" spans="1:24" ht="13.9" customHeight="1" x14ac:dyDescent="0.25">
      <c r="A361" s="142">
        <f>A359+1</f>
        <v>11</v>
      </c>
      <c r="B361" s="94">
        <v>43454</v>
      </c>
      <c r="C361" s="84" t="s">
        <v>562</v>
      </c>
      <c r="D361" s="16" t="s">
        <v>389</v>
      </c>
      <c r="E361" s="98" t="s">
        <v>563</v>
      </c>
      <c r="F361" s="86" t="s">
        <v>132</v>
      </c>
      <c r="G361" s="96" t="s">
        <v>147</v>
      </c>
      <c r="H361" s="96" t="s">
        <v>186</v>
      </c>
      <c r="I361" s="29">
        <v>21.07</v>
      </c>
      <c r="J361" s="29">
        <v>21.03</v>
      </c>
      <c r="K361" s="10">
        <v>25.24</v>
      </c>
    </row>
    <row r="362" spans="1:24" x14ac:dyDescent="0.25">
      <c r="A362" s="144"/>
      <c r="B362" s="95"/>
      <c r="C362" s="85"/>
      <c r="D362" s="9" t="s">
        <v>390</v>
      </c>
      <c r="E362" s="98"/>
      <c r="F362" s="87"/>
      <c r="G362" s="97"/>
      <c r="H362" s="97"/>
      <c r="I362" s="29">
        <v>21.42</v>
      </c>
      <c r="J362" s="29">
        <v>21.42</v>
      </c>
      <c r="K362" s="10">
        <v>25.7</v>
      </c>
      <c r="L362" s="2">
        <f t="shared" si="25"/>
        <v>101.66112956810632</v>
      </c>
    </row>
    <row r="363" spans="1:24" ht="18" customHeight="1" x14ac:dyDescent="0.25">
      <c r="A363" s="142">
        <f>A361+1</f>
        <v>12</v>
      </c>
      <c r="B363" s="94">
        <v>43454</v>
      </c>
      <c r="C363" s="84" t="s">
        <v>632</v>
      </c>
      <c r="D363" s="9" t="s">
        <v>389</v>
      </c>
      <c r="E363" s="96" t="s">
        <v>566</v>
      </c>
      <c r="F363" s="96" t="s">
        <v>132</v>
      </c>
      <c r="G363" s="96" t="s">
        <v>324</v>
      </c>
      <c r="H363" s="96" t="s">
        <v>187</v>
      </c>
      <c r="I363" s="29">
        <v>151.21</v>
      </c>
      <c r="J363" s="29">
        <v>25.84</v>
      </c>
      <c r="K363" s="10" t="s">
        <v>270</v>
      </c>
    </row>
    <row r="364" spans="1:24" ht="15.6" customHeight="1" x14ac:dyDescent="0.25">
      <c r="A364" s="144"/>
      <c r="B364" s="95"/>
      <c r="C364" s="85"/>
      <c r="D364" s="9" t="s">
        <v>390</v>
      </c>
      <c r="E364" s="97"/>
      <c r="F364" s="97"/>
      <c r="G364" s="97"/>
      <c r="H364" s="97"/>
      <c r="I364" s="29">
        <v>157.12</v>
      </c>
      <c r="J364" s="29">
        <v>26.36</v>
      </c>
      <c r="K364" s="10" t="s">
        <v>270</v>
      </c>
      <c r="L364" s="2">
        <f t="shared" si="25"/>
        <v>103.90847166192711</v>
      </c>
    </row>
    <row r="365" spans="1:24" ht="19.899999999999999" customHeight="1" x14ac:dyDescent="0.25">
      <c r="A365" s="142" t="e">
        <f>#REF!+1</f>
        <v>#REF!</v>
      </c>
      <c r="B365" s="100" t="s">
        <v>408</v>
      </c>
      <c r="C365" s="104" t="s">
        <v>534</v>
      </c>
      <c r="D365" s="9" t="s">
        <v>389</v>
      </c>
      <c r="E365" s="91" t="s">
        <v>320</v>
      </c>
      <c r="F365" s="123" t="s">
        <v>132</v>
      </c>
      <c r="G365" s="123" t="s">
        <v>142</v>
      </c>
      <c r="H365" s="123" t="s">
        <v>187</v>
      </c>
      <c r="I365" s="31">
        <v>27.85</v>
      </c>
      <c r="J365" s="31">
        <v>23.19</v>
      </c>
      <c r="K365" s="31">
        <v>27.83</v>
      </c>
    </row>
    <row r="366" spans="1:24" ht="25.9" customHeight="1" x14ac:dyDescent="0.25">
      <c r="A366" s="144"/>
      <c r="B366" s="101"/>
      <c r="C366" s="106"/>
      <c r="D366" s="9" t="s">
        <v>390</v>
      </c>
      <c r="E366" s="91"/>
      <c r="F366" s="124"/>
      <c r="G366" s="124"/>
      <c r="H366" s="124"/>
      <c r="I366" s="31">
        <v>29.18</v>
      </c>
      <c r="J366" s="31">
        <v>23.65</v>
      </c>
      <c r="K366" s="31">
        <v>28.38</v>
      </c>
      <c r="L366" s="2">
        <f t="shared" si="25"/>
        <v>104.77558348294434</v>
      </c>
    </row>
    <row r="367" spans="1:24" x14ac:dyDescent="0.25">
      <c r="A367" s="120" t="s">
        <v>292</v>
      </c>
      <c r="B367" s="121"/>
      <c r="C367" s="121"/>
      <c r="D367" s="121"/>
      <c r="E367" s="121"/>
      <c r="F367" s="121"/>
      <c r="G367" s="121"/>
      <c r="H367" s="121"/>
      <c r="I367" s="121"/>
      <c r="J367" s="121"/>
      <c r="K367" s="122"/>
      <c r="L367" s="13"/>
      <c r="M367" s="4"/>
      <c r="N367" s="4"/>
      <c r="O367" s="4"/>
      <c r="P367" s="4"/>
      <c r="Q367" s="4"/>
      <c r="R367" s="4"/>
      <c r="S367" s="4"/>
      <c r="T367" s="4"/>
      <c r="U367" s="4"/>
      <c r="V367" s="4"/>
      <c r="W367" s="4"/>
      <c r="X367" s="4"/>
    </row>
    <row r="368" spans="1:24" ht="22.5" customHeight="1" x14ac:dyDescent="0.25">
      <c r="A368" s="34"/>
      <c r="B368" s="94">
        <v>43454</v>
      </c>
      <c r="C368" s="84" t="s">
        <v>458</v>
      </c>
      <c r="D368" s="9" t="s">
        <v>389</v>
      </c>
      <c r="E368" s="86" t="s">
        <v>351</v>
      </c>
      <c r="F368" s="86" t="s">
        <v>150</v>
      </c>
      <c r="G368" s="86" t="s">
        <v>209</v>
      </c>
      <c r="H368" s="86" t="s">
        <v>187</v>
      </c>
      <c r="I368" s="10">
        <v>34.4</v>
      </c>
      <c r="J368" s="10">
        <v>27.9</v>
      </c>
      <c r="K368" s="10">
        <v>33.479999999999997</v>
      </c>
      <c r="L368" s="2" t="e">
        <f>I368/#REF!*100</f>
        <v>#REF!</v>
      </c>
    </row>
    <row r="369" spans="1:12" ht="22.5" customHeight="1" x14ac:dyDescent="0.25">
      <c r="A369" s="14"/>
      <c r="B369" s="110"/>
      <c r="C369" s="109"/>
      <c r="D369" s="9" t="s">
        <v>390</v>
      </c>
      <c r="E369" s="99"/>
      <c r="F369" s="99"/>
      <c r="G369" s="87"/>
      <c r="H369" s="87"/>
      <c r="I369" s="10">
        <v>43.74</v>
      </c>
      <c r="J369" s="10">
        <v>28.46</v>
      </c>
      <c r="K369" s="10">
        <v>34.15</v>
      </c>
    </row>
    <row r="370" spans="1:12" ht="27" customHeight="1" x14ac:dyDescent="0.25">
      <c r="A370" s="34"/>
      <c r="B370" s="110"/>
      <c r="C370" s="109"/>
      <c r="D370" s="9" t="s">
        <v>389</v>
      </c>
      <c r="E370" s="99"/>
      <c r="F370" s="99"/>
      <c r="G370" s="86" t="s">
        <v>152</v>
      </c>
      <c r="H370" s="86" t="s">
        <v>187</v>
      </c>
      <c r="I370" s="10">
        <v>34.4</v>
      </c>
      <c r="J370" s="10">
        <v>19</v>
      </c>
      <c r="K370" s="10">
        <v>22.8</v>
      </c>
      <c r="L370" s="2" t="e">
        <f>I370/#REF!*100</f>
        <v>#REF!</v>
      </c>
    </row>
    <row r="371" spans="1:12" ht="22.5" customHeight="1" x14ac:dyDescent="0.25">
      <c r="A371" s="14"/>
      <c r="B371" s="110"/>
      <c r="C371" s="109"/>
      <c r="D371" s="9" t="s">
        <v>390</v>
      </c>
      <c r="E371" s="99"/>
      <c r="F371" s="99"/>
      <c r="G371" s="87"/>
      <c r="H371" s="87"/>
      <c r="I371" s="10">
        <v>43.74</v>
      </c>
      <c r="J371" s="10">
        <v>19.38</v>
      </c>
      <c r="K371" s="10">
        <v>23.26</v>
      </c>
    </row>
    <row r="372" spans="1:12" ht="22.5" customHeight="1" x14ac:dyDescent="0.25">
      <c r="A372" s="34"/>
      <c r="B372" s="110"/>
      <c r="C372" s="109"/>
      <c r="D372" s="9" t="s">
        <v>389</v>
      </c>
      <c r="E372" s="99"/>
      <c r="F372" s="99"/>
      <c r="G372" s="86" t="s">
        <v>153</v>
      </c>
      <c r="H372" s="94" t="s">
        <v>187</v>
      </c>
      <c r="I372" s="10">
        <v>34.4</v>
      </c>
      <c r="J372" s="10">
        <v>28.13</v>
      </c>
      <c r="K372" s="12">
        <v>33.76</v>
      </c>
      <c r="L372" s="2" t="e">
        <f>I372/#REF!*100</f>
        <v>#REF!</v>
      </c>
    </row>
    <row r="373" spans="1:12" ht="22.5" customHeight="1" x14ac:dyDescent="0.25">
      <c r="A373" s="14"/>
      <c r="B373" s="110"/>
      <c r="C373" s="109"/>
      <c r="D373" s="9" t="s">
        <v>390</v>
      </c>
      <c r="E373" s="99"/>
      <c r="F373" s="99"/>
      <c r="G373" s="87"/>
      <c r="H373" s="95"/>
      <c r="I373" s="10">
        <v>43.74</v>
      </c>
      <c r="J373" s="10">
        <v>28.69</v>
      </c>
      <c r="K373" s="12">
        <v>34.43</v>
      </c>
    </row>
    <row r="374" spans="1:12" ht="22.5" customHeight="1" x14ac:dyDescent="0.25">
      <c r="A374" s="143"/>
      <c r="B374" s="110"/>
      <c r="C374" s="109"/>
      <c r="D374" s="9" t="s">
        <v>389</v>
      </c>
      <c r="E374" s="99"/>
      <c r="F374" s="99"/>
      <c r="G374" s="86" t="s">
        <v>154</v>
      </c>
      <c r="H374" s="86" t="s">
        <v>187</v>
      </c>
      <c r="I374" s="10">
        <v>34.4</v>
      </c>
      <c r="J374" s="10">
        <v>32.06</v>
      </c>
      <c r="K374" s="12">
        <v>38.47</v>
      </c>
      <c r="L374" s="2" t="e">
        <f>I374/#REF!*100</f>
        <v>#REF!</v>
      </c>
    </row>
    <row r="375" spans="1:12" ht="22.5" customHeight="1" x14ac:dyDescent="0.25">
      <c r="A375" s="143"/>
      <c r="B375" s="110"/>
      <c r="C375" s="109"/>
      <c r="D375" s="9" t="s">
        <v>390</v>
      </c>
      <c r="E375" s="99"/>
      <c r="F375" s="99"/>
      <c r="G375" s="87"/>
      <c r="H375" s="87"/>
      <c r="I375" s="10">
        <v>43.74</v>
      </c>
      <c r="J375" s="10">
        <v>32.700000000000003</v>
      </c>
      <c r="K375" s="12">
        <v>39.24</v>
      </c>
    </row>
    <row r="376" spans="1:12" ht="22.5" customHeight="1" x14ac:dyDescent="0.25">
      <c r="A376" s="144"/>
      <c r="B376" s="110"/>
      <c r="C376" s="109"/>
      <c r="D376" s="9" t="s">
        <v>389</v>
      </c>
      <c r="E376" s="99"/>
      <c r="F376" s="99"/>
      <c r="G376" s="86" t="s">
        <v>219</v>
      </c>
      <c r="H376" s="86" t="s">
        <v>187</v>
      </c>
      <c r="I376" s="10">
        <v>34.4</v>
      </c>
      <c r="J376" s="10">
        <v>34.4</v>
      </c>
      <c r="K376" s="10">
        <v>41.28</v>
      </c>
      <c r="L376" s="2" t="e">
        <f>I376/#REF!*100</f>
        <v>#REF!</v>
      </c>
    </row>
    <row r="377" spans="1:12" ht="22.5" customHeight="1" x14ac:dyDescent="0.25">
      <c r="A377" s="15"/>
      <c r="B377" s="110"/>
      <c r="C377" s="109"/>
      <c r="D377" s="9" t="s">
        <v>390</v>
      </c>
      <c r="E377" s="99"/>
      <c r="F377" s="99"/>
      <c r="G377" s="87"/>
      <c r="H377" s="87"/>
      <c r="I377" s="10">
        <v>43.74</v>
      </c>
      <c r="J377" s="10">
        <v>35.090000000000003</v>
      </c>
      <c r="K377" s="10">
        <v>42.11</v>
      </c>
    </row>
    <row r="378" spans="1:12" ht="22.5" customHeight="1" x14ac:dyDescent="0.25">
      <c r="A378" s="15"/>
      <c r="B378" s="110"/>
      <c r="C378" s="109"/>
      <c r="D378" s="9" t="s">
        <v>389</v>
      </c>
      <c r="E378" s="99"/>
      <c r="F378" s="99"/>
      <c r="G378" s="86" t="s">
        <v>386</v>
      </c>
      <c r="H378" s="86" t="s">
        <v>187</v>
      </c>
      <c r="I378" s="10">
        <v>34.4</v>
      </c>
      <c r="J378" s="10">
        <v>34.4</v>
      </c>
      <c r="K378" s="10">
        <v>41.28</v>
      </c>
    </row>
    <row r="379" spans="1:12" ht="22.5" customHeight="1" x14ac:dyDescent="0.25">
      <c r="A379" s="143"/>
      <c r="B379" s="110"/>
      <c r="C379" s="109"/>
      <c r="D379" s="35" t="s">
        <v>390</v>
      </c>
      <c r="E379" s="99"/>
      <c r="F379" s="99"/>
      <c r="G379" s="87"/>
      <c r="H379" s="87"/>
      <c r="I379" s="24">
        <v>43.74</v>
      </c>
      <c r="J379" s="24">
        <v>35.090000000000003</v>
      </c>
      <c r="K379" s="24">
        <v>42.11</v>
      </c>
    </row>
    <row r="380" spans="1:12" ht="22.5" customHeight="1" x14ac:dyDescent="0.25">
      <c r="A380" s="143"/>
      <c r="B380" s="110"/>
      <c r="C380" s="109"/>
      <c r="D380" s="9" t="s">
        <v>389</v>
      </c>
      <c r="E380" s="99"/>
      <c r="F380" s="99"/>
      <c r="G380" s="86" t="s">
        <v>463</v>
      </c>
      <c r="H380" s="86" t="s">
        <v>187</v>
      </c>
      <c r="I380" s="24">
        <v>34.4</v>
      </c>
      <c r="J380" s="24">
        <v>28.06</v>
      </c>
      <c r="K380" s="24">
        <v>33.67</v>
      </c>
    </row>
    <row r="381" spans="1:12" ht="22.5" customHeight="1" x14ac:dyDescent="0.25">
      <c r="A381" s="143"/>
      <c r="B381" s="95"/>
      <c r="C381" s="85"/>
      <c r="D381" s="35" t="s">
        <v>390</v>
      </c>
      <c r="E381" s="87"/>
      <c r="F381" s="87"/>
      <c r="G381" s="87"/>
      <c r="H381" s="87"/>
      <c r="I381" s="24">
        <v>43.74</v>
      </c>
      <c r="J381" s="24">
        <v>28.62</v>
      </c>
      <c r="K381" s="24">
        <v>34.340000000000003</v>
      </c>
    </row>
    <row r="382" spans="1:12" s="3" customFormat="1" ht="22.5" customHeight="1" x14ac:dyDescent="0.25">
      <c r="A382" s="143"/>
      <c r="B382" s="94">
        <v>43463</v>
      </c>
      <c r="C382" s="84" t="s">
        <v>465</v>
      </c>
      <c r="D382" s="35" t="s">
        <v>389</v>
      </c>
      <c r="E382" s="86" t="s">
        <v>351</v>
      </c>
      <c r="F382" s="86" t="s">
        <v>150</v>
      </c>
      <c r="G382" s="86" t="s">
        <v>151</v>
      </c>
      <c r="H382" s="86" t="s">
        <v>186</v>
      </c>
      <c r="I382" s="24">
        <v>9</v>
      </c>
      <c r="J382" s="24" t="s">
        <v>273</v>
      </c>
      <c r="K382" s="24" t="s">
        <v>273</v>
      </c>
      <c r="L382" s="2"/>
    </row>
    <row r="383" spans="1:12" s="3" customFormat="1" ht="22.5" customHeight="1" x14ac:dyDescent="0.25">
      <c r="A383" s="143"/>
      <c r="B383" s="95"/>
      <c r="C383" s="85"/>
      <c r="D383" s="35" t="s">
        <v>390</v>
      </c>
      <c r="E383" s="87"/>
      <c r="F383" s="87"/>
      <c r="G383" s="87"/>
      <c r="H383" s="87"/>
      <c r="I383" s="24">
        <v>9</v>
      </c>
      <c r="J383" s="24" t="s">
        <v>273</v>
      </c>
      <c r="K383" s="24" t="s">
        <v>273</v>
      </c>
      <c r="L383" s="2"/>
    </row>
    <row r="384" spans="1:12" s="3" customFormat="1" ht="22.5" customHeight="1" x14ac:dyDescent="0.25">
      <c r="A384" s="143"/>
      <c r="B384" s="94">
        <v>43463</v>
      </c>
      <c r="C384" s="84" t="s">
        <v>464</v>
      </c>
      <c r="D384" s="35" t="s">
        <v>389</v>
      </c>
      <c r="E384" s="86" t="s">
        <v>461</v>
      </c>
      <c r="F384" s="86" t="s">
        <v>150</v>
      </c>
      <c r="G384" s="86" t="s">
        <v>462</v>
      </c>
      <c r="H384" s="86" t="s">
        <v>187</v>
      </c>
      <c r="I384" s="24">
        <v>34.4</v>
      </c>
      <c r="J384" s="24">
        <v>28.06</v>
      </c>
      <c r="K384" s="24">
        <v>33.67</v>
      </c>
      <c r="L384" s="2"/>
    </row>
    <row r="385" spans="1:24" s="3" customFormat="1" ht="22.5" customHeight="1" x14ac:dyDescent="0.25">
      <c r="A385" s="143"/>
      <c r="B385" s="95"/>
      <c r="C385" s="85"/>
      <c r="D385" s="9" t="s">
        <v>390</v>
      </c>
      <c r="E385" s="87"/>
      <c r="F385" s="87"/>
      <c r="G385" s="87"/>
      <c r="H385" s="87"/>
      <c r="I385" s="10">
        <v>35.08</v>
      </c>
      <c r="J385" s="10">
        <v>28.62</v>
      </c>
      <c r="K385" s="10">
        <v>34.340000000000003</v>
      </c>
      <c r="L385" s="2"/>
    </row>
    <row r="386" spans="1:24" x14ac:dyDescent="0.25">
      <c r="A386" s="120" t="s">
        <v>304</v>
      </c>
      <c r="B386" s="121"/>
      <c r="C386" s="121"/>
      <c r="D386" s="121"/>
      <c r="E386" s="121"/>
      <c r="F386" s="121"/>
      <c r="G386" s="121"/>
      <c r="H386" s="121"/>
      <c r="I386" s="121"/>
      <c r="J386" s="121"/>
      <c r="K386" s="122"/>
      <c r="L386" s="13"/>
      <c r="M386" s="4"/>
      <c r="N386" s="4"/>
      <c r="O386" s="4"/>
      <c r="P386" s="4"/>
      <c r="Q386" s="4"/>
      <c r="R386" s="4"/>
      <c r="S386" s="4"/>
      <c r="T386" s="4"/>
      <c r="U386" s="4"/>
      <c r="V386" s="4"/>
      <c r="W386" s="4"/>
      <c r="X386" s="4"/>
    </row>
    <row r="387" spans="1:24" x14ac:dyDescent="0.25">
      <c r="A387" s="142" t="e">
        <f>#REF!+1</f>
        <v>#REF!</v>
      </c>
      <c r="B387" s="94">
        <v>43448</v>
      </c>
      <c r="C387" s="84" t="s">
        <v>511</v>
      </c>
      <c r="D387" s="9" t="s">
        <v>389</v>
      </c>
      <c r="E387" s="86" t="s">
        <v>155</v>
      </c>
      <c r="F387" s="86" t="s">
        <v>156</v>
      </c>
      <c r="G387" s="86" t="s">
        <v>157</v>
      </c>
      <c r="H387" s="86" t="s">
        <v>187</v>
      </c>
      <c r="I387" s="10">
        <v>34.83</v>
      </c>
      <c r="J387" s="10" t="s">
        <v>270</v>
      </c>
      <c r="K387" s="10" t="s">
        <v>270</v>
      </c>
    </row>
    <row r="388" spans="1:24" ht="21" customHeight="1" x14ac:dyDescent="0.25">
      <c r="A388" s="144"/>
      <c r="B388" s="95"/>
      <c r="C388" s="85"/>
      <c r="D388" s="9" t="s">
        <v>390</v>
      </c>
      <c r="E388" s="87"/>
      <c r="F388" s="87"/>
      <c r="G388" s="87"/>
      <c r="H388" s="87"/>
      <c r="I388" s="10">
        <v>36.43</v>
      </c>
      <c r="J388" s="10" t="s">
        <v>270</v>
      </c>
      <c r="K388" s="10" t="s">
        <v>270</v>
      </c>
      <c r="L388" s="2">
        <f t="shared" ref="L388:L432" si="26">I388/I387*100</f>
        <v>104.59374102784955</v>
      </c>
    </row>
    <row r="389" spans="1:24" x14ac:dyDescent="0.25">
      <c r="A389" s="142" t="e">
        <f>A387+1</f>
        <v>#REF!</v>
      </c>
      <c r="B389" s="94" t="s">
        <v>449</v>
      </c>
      <c r="C389" s="84" t="s">
        <v>512</v>
      </c>
      <c r="D389" s="9" t="s">
        <v>389</v>
      </c>
      <c r="E389" s="86" t="s">
        <v>359</v>
      </c>
      <c r="F389" s="86" t="s">
        <v>156</v>
      </c>
      <c r="G389" s="86" t="s">
        <v>157</v>
      </c>
      <c r="H389" s="86" t="s">
        <v>187</v>
      </c>
      <c r="I389" s="10">
        <v>19.760000000000002</v>
      </c>
      <c r="J389" s="10">
        <v>19.760000000000002</v>
      </c>
      <c r="K389" s="10">
        <v>23.71</v>
      </c>
    </row>
    <row r="390" spans="1:24" x14ac:dyDescent="0.25">
      <c r="A390" s="144"/>
      <c r="B390" s="95"/>
      <c r="C390" s="85"/>
      <c r="D390" s="9" t="s">
        <v>390</v>
      </c>
      <c r="E390" s="87"/>
      <c r="F390" s="87"/>
      <c r="G390" s="87"/>
      <c r="H390" s="87"/>
      <c r="I390" s="10">
        <v>20.149999999999999</v>
      </c>
      <c r="J390" s="10">
        <f>I390</f>
        <v>20.149999999999999</v>
      </c>
      <c r="K390" s="10">
        <v>24.18</v>
      </c>
      <c r="L390" s="2">
        <f t="shared" si="26"/>
        <v>101.9736842105263</v>
      </c>
    </row>
    <row r="391" spans="1:24" ht="27.75" customHeight="1" x14ac:dyDescent="0.25">
      <c r="A391" s="142" t="e">
        <f>A389+1</f>
        <v>#REF!</v>
      </c>
      <c r="B391" s="94">
        <v>43448</v>
      </c>
      <c r="C391" s="84" t="s">
        <v>513</v>
      </c>
      <c r="D391" s="9" t="s">
        <v>389</v>
      </c>
      <c r="E391" s="86" t="s">
        <v>257</v>
      </c>
      <c r="F391" s="86" t="s">
        <v>156</v>
      </c>
      <c r="G391" s="86" t="s">
        <v>157</v>
      </c>
      <c r="H391" s="86" t="s">
        <v>187</v>
      </c>
      <c r="I391" s="10">
        <v>39.86</v>
      </c>
      <c r="J391" s="10" t="s">
        <v>270</v>
      </c>
      <c r="K391" s="10" t="s">
        <v>270</v>
      </c>
    </row>
    <row r="392" spans="1:24" ht="26.25" customHeight="1" x14ac:dyDescent="0.25">
      <c r="A392" s="143"/>
      <c r="B392" s="95"/>
      <c r="C392" s="85"/>
      <c r="D392" s="9" t="s">
        <v>390</v>
      </c>
      <c r="E392" s="99"/>
      <c r="F392" s="170"/>
      <c r="G392" s="87"/>
      <c r="H392" s="87"/>
      <c r="I392" s="10">
        <v>41.37</v>
      </c>
      <c r="J392" s="10" t="s">
        <v>270</v>
      </c>
      <c r="K392" s="10" t="s">
        <v>270</v>
      </c>
      <c r="L392" s="2">
        <f t="shared" si="26"/>
        <v>103.78825890617161</v>
      </c>
    </row>
    <row r="393" spans="1:24" ht="23.25" customHeight="1" x14ac:dyDescent="0.25">
      <c r="A393" s="143"/>
      <c r="B393" s="94">
        <v>43448</v>
      </c>
      <c r="C393" s="94" t="s">
        <v>514</v>
      </c>
      <c r="D393" s="9" t="s">
        <v>389</v>
      </c>
      <c r="E393" s="170"/>
      <c r="F393" s="170"/>
      <c r="G393" s="86" t="s">
        <v>259</v>
      </c>
      <c r="H393" s="86" t="s">
        <v>186</v>
      </c>
      <c r="I393" s="10">
        <v>12.21</v>
      </c>
      <c r="J393" s="10" t="s">
        <v>270</v>
      </c>
      <c r="K393" s="10" t="s">
        <v>270</v>
      </c>
    </row>
    <row r="394" spans="1:24" ht="23.25" customHeight="1" x14ac:dyDescent="0.25">
      <c r="A394" s="144"/>
      <c r="B394" s="137"/>
      <c r="C394" s="137"/>
      <c r="D394" s="9" t="s">
        <v>390</v>
      </c>
      <c r="E394" s="137"/>
      <c r="F394" s="137"/>
      <c r="G394" s="137"/>
      <c r="H394" s="137"/>
      <c r="I394" s="36">
        <v>11.79</v>
      </c>
      <c r="J394" s="37" t="s">
        <v>270</v>
      </c>
      <c r="K394" s="37" t="s">
        <v>270</v>
      </c>
      <c r="L394" s="2">
        <f t="shared" si="26"/>
        <v>96.560196560196545</v>
      </c>
    </row>
    <row r="395" spans="1:24" x14ac:dyDescent="0.25">
      <c r="A395" s="120" t="s">
        <v>266</v>
      </c>
      <c r="B395" s="121"/>
      <c r="C395" s="121"/>
      <c r="D395" s="121"/>
      <c r="E395" s="121"/>
      <c r="F395" s="121"/>
      <c r="G395" s="121"/>
      <c r="H395" s="121"/>
      <c r="I395" s="121"/>
      <c r="J395" s="121"/>
      <c r="K395" s="122"/>
      <c r="L395" s="13"/>
      <c r="M395" s="4"/>
      <c r="N395" s="4"/>
      <c r="O395" s="4"/>
      <c r="P395" s="4"/>
      <c r="Q395" s="4"/>
      <c r="R395" s="4"/>
      <c r="S395" s="4"/>
      <c r="T395" s="4"/>
      <c r="U395" s="4"/>
      <c r="V395" s="4"/>
      <c r="W395" s="4"/>
      <c r="X395" s="4"/>
    </row>
    <row r="396" spans="1:24" s="3" customFormat="1" ht="13.9" customHeight="1" x14ac:dyDescent="0.25">
      <c r="A396" s="111"/>
      <c r="B396" s="94">
        <v>43454</v>
      </c>
      <c r="C396" s="84" t="s">
        <v>580</v>
      </c>
      <c r="D396" s="9" t="s">
        <v>389</v>
      </c>
      <c r="E396" s="86" t="s">
        <v>351</v>
      </c>
      <c r="F396" s="86" t="s">
        <v>159</v>
      </c>
      <c r="G396" s="86" t="s">
        <v>161</v>
      </c>
      <c r="H396" s="96" t="s">
        <v>187</v>
      </c>
      <c r="I396" s="10">
        <v>31.63</v>
      </c>
      <c r="J396" s="10">
        <v>27.48</v>
      </c>
      <c r="K396" s="12">
        <v>32.979999999999997</v>
      </c>
      <c r="L396" s="2"/>
    </row>
    <row r="397" spans="1:24" s="3" customFormat="1" x14ac:dyDescent="0.25">
      <c r="A397" s="112"/>
      <c r="B397" s="110"/>
      <c r="C397" s="109"/>
      <c r="D397" s="9" t="s">
        <v>390</v>
      </c>
      <c r="E397" s="99"/>
      <c r="F397" s="99"/>
      <c r="G397" s="87"/>
      <c r="H397" s="113"/>
      <c r="I397" s="10">
        <v>34.4</v>
      </c>
      <c r="J397" s="10">
        <v>28.03</v>
      </c>
      <c r="K397" s="12">
        <v>33.64</v>
      </c>
      <c r="L397" s="2">
        <f t="shared" si="26"/>
        <v>108.75750869427759</v>
      </c>
    </row>
    <row r="398" spans="1:24" s="3" customFormat="1" ht="13.9" customHeight="1" x14ac:dyDescent="0.25">
      <c r="A398" s="111"/>
      <c r="B398" s="110"/>
      <c r="C398" s="109"/>
      <c r="D398" s="9" t="s">
        <v>389</v>
      </c>
      <c r="E398" s="99"/>
      <c r="F398" s="99"/>
      <c r="G398" s="84" t="s">
        <v>162</v>
      </c>
      <c r="H398" s="113"/>
      <c r="I398" s="10">
        <v>31.63</v>
      </c>
      <c r="J398" s="10">
        <v>28.05</v>
      </c>
      <c r="K398" s="12">
        <v>33.659999999999997</v>
      </c>
      <c r="L398" s="2"/>
    </row>
    <row r="399" spans="1:24" s="3" customFormat="1" x14ac:dyDescent="0.25">
      <c r="A399" s="112"/>
      <c r="B399" s="110"/>
      <c r="C399" s="109"/>
      <c r="D399" s="9" t="s">
        <v>390</v>
      </c>
      <c r="E399" s="99"/>
      <c r="F399" s="99"/>
      <c r="G399" s="85"/>
      <c r="H399" s="113"/>
      <c r="I399" s="10">
        <v>34.4</v>
      </c>
      <c r="J399" s="10">
        <v>28.61</v>
      </c>
      <c r="K399" s="12">
        <v>34.33</v>
      </c>
      <c r="L399" s="2">
        <f t="shared" si="26"/>
        <v>108.75750869427759</v>
      </c>
    </row>
    <row r="400" spans="1:24" s="3" customFormat="1" ht="24" customHeight="1" x14ac:dyDescent="0.25">
      <c r="A400" s="22"/>
      <c r="B400" s="110"/>
      <c r="C400" s="109"/>
      <c r="D400" s="9" t="s">
        <v>389</v>
      </c>
      <c r="E400" s="99"/>
      <c r="F400" s="99"/>
      <c r="G400" s="84" t="s">
        <v>163</v>
      </c>
      <c r="H400" s="113"/>
      <c r="I400" s="10">
        <v>31.63</v>
      </c>
      <c r="J400" s="10">
        <v>28.05</v>
      </c>
      <c r="K400" s="12">
        <v>33.659999999999997</v>
      </c>
      <c r="L400" s="2"/>
    </row>
    <row r="401" spans="1:12" s="3" customFormat="1" ht="24" customHeight="1" x14ac:dyDescent="0.25">
      <c r="A401" s="22"/>
      <c r="B401" s="110"/>
      <c r="C401" s="109"/>
      <c r="D401" s="9" t="s">
        <v>390</v>
      </c>
      <c r="E401" s="99"/>
      <c r="F401" s="99"/>
      <c r="G401" s="85"/>
      <c r="H401" s="113"/>
      <c r="I401" s="10">
        <v>34.4</v>
      </c>
      <c r="J401" s="10">
        <v>28.61</v>
      </c>
      <c r="K401" s="12">
        <v>34.33</v>
      </c>
      <c r="L401" s="2">
        <f t="shared" si="26"/>
        <v>108.75750869427759</v>
      </c>
    </row>
    <row r="402" spans="1:12" s="3" customFormat="1" ht="24" customHeight="1" x14ac:dyDescent="0.25">
      <c r="A402" s="22"/>
      <c r="B402" s="110"/>
      <c r="C402" s="109"/>
      <c r="D402" s="9" t="s">
        <v>389</v>
      </c>
      <c r="E402" s="99"/>
      <c r="F402" s="99"/>
      <c r="G402" s="84" t="s">
        <v>164</v>
      </c>
      <c r="H402" s="113"/>
      <c r="I402" s="10">
        <v>31.63</v>
      </c>
      <c r="J402" s="10">
        <v>27.8</v>
      </c>
      <c r="K402" s="12">
        <v>33.36</v>
      </c>
      <c r="L402" s="2"/>
    </row>
    <row r="403" spans="1:12" s="3" customFormat="1" ht="24" customHeight="1" x14ac:dyDescent="0.25">
      <c r="A403" s="22"/>
      <c r="B403" s="110"/>
      <c r="C403" s="109"/>
      <c r="D403" s="9" t="s">
        <v>390</v>
      </c>
      <c r="E403" s="99"/>
      <c r="F403" s="99"/>
      <c r="G403" s="85"/>
      <c r="H403" s="113"/>
      <c r="I403" s="10">
        <v>34.4</v>
      </c>
      <c r="J403" s="10">
        <v>28.36</v>
      </c>
      <c r="K403" s="12">
        <v>34.03</v>
      </c>
      <c r="L403" s="2">
        <f t="shared" si="26"/>
        <v>108.75750869427759</v>
      </c>
    </row>
    <row r="404" spans="1:12" s="3" customFormat="1" ht="24" customHeight="1" x14ac:dyDescent="0.25">
      <c r="A404" s="22"/>
      <c r="B404" s="110"/>
      <c r="C404" s="109"/>
      <c r="D404" s="9" t="s">
        <v>389</v>
      </c>
      <c r="E404" s="99"/>
      <c r="F404" s="99"/>
      <c r="G404" s="84" t="s">
        <v>167</v>
      </c>
      <c r="H404" s="113"/>
      <c r="I404" s="10">
        <v>31.63</v>
      </c>
      <c r="J404" s="10">
        <v>19.59</v>
      </c>
      <c r="K404" s="12">
        <v>23.51</v>
      </c>
      <c r="L404" s="2"/>
    </row>
    <row r="405" spans="1:12" s="3" customFormat="1" ht="24" customHeight="1" x14ac:dyDescent="0.25">
      <c r="A405" s="22"/>
      <c r="B405" s="110"/>
      <c r="C405" s="109"/>
      <c r="D405" s="9" t="s">
        <v>390</v>
      </c>
      <c r="E405" s="99"/>
      <c r="F405" s="99"/>
      <c r="G405" s="85"/>
      <c r="H405" s="113"/>
      <c r="I405" s="10">
        <v>34.4</v>
      </c>
      <c r="J405" s="10">
        <v>19.98</v>
      </c>
      <c r="K405" s="12">
        <v>23.98</v>
      </c>
      <c r="L405" s="2">
        <f t="shared" si="26"/>
        <v>108.75750869427759</v>
      </c>
    </row>
    <row r="406" spans="1:12" s="3" customFormat="1" ht="24" customHeight="1" x14ac:dyDescent="0.25">
      <c r="A406" s="22"/>
      <c r="B406" s="110"/>
      <c r="C406" s="109"/>
      <c r="D406" s="9" t="s">
        <v>389</v>
      </c>
      <c r="E406" s="99"/>
      <c r="F406" s="99"/>
      <c r="G406" s="84" t="s">
        <v>160</v>
      </c>
      <c r="H406" s="113"/>
      <c r="I406" s="10">
        <v>31.63</v>
      </c>
      <c r="J406" s="10">
        <v>23.92</v>
      </c>
      <c r="K406" s="12">
        <v>28.7</v>
      </c>
      <c r="L406" s="2"/>
    </row>
    <row r="407" spans="1:12" s="3" customFormat="1" ht="24" customHeight="1" x14ac:dyDescent="0.25">
      <c r="A407" s="22"/>
      <c r="B407" s="110"/>
      <c r="C407" s="109"/>
      <c r="D407" s="9" t="s">
        <v>390</v>
      </c>
      <c r="E407" s="99"/>
      <c r="F407" s="99"/>
      <c r="G407" s="85"/>
      <c r="H407" s="113"/>
      <c r="I407" s="10">
        <v>34.4</v>
      </c>
      <c r="J407" s="10">
        <v>24.4</v>
      </c>
      <c r="K407" s="12">
        <v>29.28</v>
      </c>
      <c r="L407" s="2">
        <f t="shared" si="26"/>
        <v>108.75750869427759</v>
      </c>
    </row>
    <row r="408" spans="1:12" s="3" customFormat="1" ht="24" customHeight="1" x14ac:dyDescent="0.25">
      <c r="A408" s="22"/>
      <c r="B408" s="110"/>
      <c r="C408" s="109"/>
      <c r="D408" s="9" t="s">
        <v>389</v>
      </c>
      <c r="E408" s="99"/>
      <c r="F408" s="99"/>
      <c r="G408" s="84" t="s">
        <v>376</v>
      </c>
      <c r="H408" s="113"/>
      <c r="I408" s="10">
        <v>31.63</v>
      </c>
      <c r="J408" s="10">
        <v>23.66</v>
      </c>
      <c r="K408" s="12">
        <v>28.39</v>
      </c>
      <c r="L408" s="2"/>
    </row>
    <row r="409" spans="1:12" s="3" customFormat="1" ht="24" customHeight="1" x14ac:dyDescent="0.25">
      <c r="A409" s="22"/>
      <c r="B409" s="110"/>
      <c r="C409" s="109"/>
      <c r="D409" s="9" t="s">
        <v>390</v>
      </c>
      <c r="E409" s="99"/>
      <c r="F409" s="99"/>
      <c r="G409" s="85"/>
      <c r="H409" s="113"/>
      <c r="I409" s="10">
        <v>34.4</v>
      </c>
      <c r="J409" s="10">
        <v>24.13</v>
      </c>
      <c r="K409" s="12">
        <v>28.96</v>
      </c>
      <c r="L409" s="2">
        <f t="shared" si="26"/>
        <v>108.75750869427759</v>
      </c>
    </row>
    <row r="410" spans="1:12" s="3" customFormat="1" ht="24" customHeight="1" x14ac:dyDescent="0.25">
      <c r="A410" s="22"/>
      <c r="B410" s="110"/>
      <c r="C410" s="109"/>
      <c r="D410" s="9" t="s">
        <v>389</v>
      </c>
      <c r="E410" s="99"/>
      <c r="F410" s="99"/>
      <c r="G410" s="84" t="s">
        <v>165</v>
      </c>
      <c r="H410" s="113"/>
      <c r="I410" s="10">
        <v>31.63</v>
      </c>
      <c r="J410" s="10">
        <v>27.88</v>
      </c>
      <c r="K410" s="12">
        <v>33.46</v>
      </c>
      <c r="L410" s="2"/>
    </row>
    <row r="411" spans="1:12" s="3" customFormat="1" ht="24" customHeight="1" x14ac:dyDescent="0.25">
      <c r="A411" s="22"/>
      <c r="B411" s="110"/>
      <c r="C411" s="109"/>
      <c r="D411" s="9" t="s">
        <v>390</v>
      </c>
      <c r="E411" s="99"/>
      <c r="F411" s="99"/>
      <c r="G411" s="85"/>
      <c r="H411" s="113"/>
      <c r="I411" s="10">
        <v>34.4</v>
      </c>
      <c r="J411" s="10">
        <v>28.44</v>
      </c>
      <c r="K411" s="12">
        <v>34.130000000000003</v>
      </c>
      <c r="L411" s="2">
        <f t="shared" si="26"/>
        <v>108.75750869427759</v>
      </c>
    </row>
    <row r="412" spans="1:12" s="3" customFormat="1" ht="24" customHeight="1" x14ac:dyDescent="0.25">
      <c r="A412" s="22"/>
      <c r="B412" s="110"/>
      <c r="C412" s="109"/>
      <c r="D412" s="9" t="s">
        <v>389</v>
      </c>
      <c r="E412" s="99"/>
      <c r="F412" s="99"/>
      <c r="G412" s="84" t="s">
        <v>377</v>
      </c>
      <c r="H412" s="113"/>
      <c r="I412" s="10">
        <v>31.63</v>
      </c>
      <c r="J412" s="10">
        <v>28.05</v>
      </c>
      <c r="K412" s="12">
        <v>33.659999999999997</v>
      </c>
      <c r="L412" s="2"/>
    </row>
    <row r="413" spans="1:12" s="3" customFormat="1" ht="24" customHeight="1" x14ac:dyDescent="0.25">
      <c r="A413" s="22"/>
      <c r="B413" s="110"/>
      <c r="C413" s="109"/>
      <c r="D413" s="9" t="s">
        <v>390</v>
      </c>
      <c r="E413" s="99"/>
      <c r="F413" s="99"/>
      <c r="G413" s="85"/>
      <c r="H413" s="113"/>
      <c r="I413" s="10">
        <v>34.4</v>
      </c>
      <c r="J413" s="10">
        <v>28.61</v>
      </c>
      <c r="K413" s="12">
        <v>34.33</v>
      </c>
      <c r="L413" s="2">
        <f t="shared" si="26"/>
        <v>108.75750869427759</v>
      </c>
    </row>
    <row r="414" spans="1:12" s="3" customFormat="1" ht="24" customHeight="1" x14ac:dyDescent="0.25">
      <c r="A414" s="22"/>
      <c r="B414" s="110"/>
      <c r="C414" s="109"/>
      <c r="D414" s="9" t="s">
        <v>389</v>
      </c>
      <c r="E414" s="99"/>
      <c r="F414" s="99"/>
      <c r="G414" s="84" t="s">
        <v>166</v>
      </c>
      <c r="H414" s="113"/>
      <c r="I414" s="10">
        <v>31.63</v>
      </c>
      <c r="J414" s="10">
        <v>26.75</v>
      </c>
      <c r="K414" s="12">
        <v>32.1</v>
      </c>
      <c r="L414" s="2"/>
    </row>
    <row r="415" spans="1:12" s="3" customFormat="1" ht="24" customHeight="1" x14ac:dyDescent="0.25">
      <c r="A415" s="22"/>
      <c r="B415" s="95"/>
      <c r="C415" s="85"/>
      <c r="D415" s="9" t="s">
        <v>390</v>
      </c>
      <c r="E415" s="87"/>
      <c r="F415" s="87"/>
      <c r="G415" s="85"/>
      <c r="H415" s="97"/>
      <c r="I415" s="10">
        <v>34.4</v>
      </c>
      <c r="J415" s="10">
        <v>27.29</v>
      </c>
      <c r="K415" s="12">
        <v>32.74</v>
      </c>
      <c r="L415" s="2">
        <f t="shared" si="26"/>
        <v>108.75750869427759</v>
      </c>
    </row>
    <row r="416" spans="1:12" s="3" customFormat="1" ht="18" customHeight="1" x14ac:dyDescent="0.25">
      <c r="A416" s="111"/>
      <c r="B416" s="100">
        <v>43413</v>
      </c>
      <c r="C416" s="104" t="s">
        <v>578</v>
      </c>
      <c r="D416" s="9" t="s">
        <v>389</v>
      </c>
      <c r="E416" s="92" t="s">
        <v>577</v>
      </c>
      <c r="F416" s="92" t="s">
        <v>159</v>
      </c>
      <c r="G416" s="92" t="s">
        <v>160</v>
      </c>
      <c r="H416" s="92" t="s">
        <v>186</v>
      </c>
      <c r="I416" s="32">
        <v>13</v>
      </c>
      <c r="J416" s="32" t="s">
        <v>270</v>
      </c>
      <c r="K416" s="38" t="s">
        <v>270</v>
      </c>
      <c r="L416" s="2"/>
    </row>
    <row r="417" spans="1:24" s="3" customFormat="1" ht="18" customHeight="1" x14ac:dyDescent="0.25">
      <c r="A417" s="112"/>
      <c r="B417" s="101"/>
      <c r="C417" s="106"/>
      <c r="D417" s="9" t="s">
        <v>390</v>
      </c>
      <c r="E417" s="93"/>
      <c r="F417" s="93"/>
      <c r="G417" s="93"/>
      <c r="H417" s="93"/>
      <c r="I417" s="32">
        <v>13.31</v>
      </c>
      <c r="J417" s="32" t="s">
        <v>270</v>
      </c>
      <c r="K417" s="38" t="s">
        <v>270</v>
      </c>
      <c r="L417" s="2">
        <f t="shared" si="26"/>
        <v>102.38461538461539</v>
      </c>
    </row>
    <row r="418" spans="1:24" x14ac:dyDescent="0.25">
      <c r="A418" s="120" t="s">
        <v>267</v>
      </c>
      <c r="B418" s="121"/>
      <c r="C418" s="121"/>
      <c r="D418" s="121"/>
      <c r="E418" s="121"/>
      <c r="F418" s="121"/>
      <c r="G418" s="121"/>
      <c r="H418" s="121"/>
      <c r="I418" s="121"/>
      <c r="J418" s="121"/>
      <c r="K418" s="122"/>
      <c r="L418" s="13"/>
      <c r="M418" s="4"/>
      <c r="N418" s="4"/>
      <c r="O418" s="4"/>
      <c r="P418" s="4"/>
      <c r="Q418" s="4"/>
      <c r="R418" s="4"/>
      <c r="S418" s="4"/>
      <c r="T418" s="4"/>
      <c r="U418" s="4"/>
      <c r="V418" s="4"/>
      <c r="W418" s="4"/>
      <c r="X418" s="4"/>
    </row>
    <row r="419" spans="1:24" x14ac:dyDescent="0.25">
      <c r="A419" s="142" t="e">
        <f>#REF!+1</f>
        <v>#REF!</v>
      </c>
      <c r="B419" s="94">
        <v>43427</v>
      </c>
      <c r="C419" s="84" t="s">
        <v>518</v>
      </c>
      <c r="D419" s="9" t="s">
        <v>389</v>
      </c>
      <c r="E419" s="86" t="s">
        <v>210</v>
      </c>
      <c r="F419" s="86" t="s">
        <v>169</v>
      </c>
      <c r="G419" s="86" t="s">
        <v>211</v>
      </c>
      <c r="H419" s="86" t="s">
        <v>187</v>
      </c>
      <c r="I419" s="10">
        <v>52.43</v>
      </c>
      <c r="J419" s="10" t="s">
        <v>270</v>
      </c>
      <c r="K419" s="10" t="s">
        <v>270</v>
      </c>
    </row>
    <row r="420" spans="1:24" x14ac:dyDescent="0.25">
      <c r="A420" s="144"/>
      <c r="B420" s="95"/>
      <c r="C420" s="85"/>
      <c r="D420" s="9" t="s">
        <v>390</v>
      </c>
      <c r="E420" s="87"/>
      <c r="F420" s="87"/>
      <c r="G420" s="87"/>
      <c r="H420" s="87"/>
      <c r="I420" s="10">
        <v>53.7</v>
      </c>
      <c r="J420" s="10" t="s">
        <v>270</v>
      </c>
      <c r="K420" s="10" t="s">
        <v>270</v>
      </c>
      <c r="L420" s="2">
        <f t="shared" si="26"/>
        <v>102.42227732214381</v>
      </c>
    </row>
    <row r="421" spans="1:24" ht="21" customHeight="1" x14ac:dyDescent="0.25">
      <c r="A421" s="142" t="e">
        <f>A419+1</f>
        <v>#REF!</v>
      </c>
      <c r="B421" s="94" t="s">
        <v>643</v>
      </c>
      <c r="C421" s="84" t="s">
        <v>645</v>
      </c>
      <c r="D421" s="9" t="s">
        <v>389</v>
      </c>
      <c r="E421" s="86" t="s">
        <v>168</v>
      </c>
      <c r="F421" s="86" t="s">
        <v>169</v>
      </c>
      <c r="G421" s="86" t="s">
        <v>170</v>
      </c>
      <c r="H421" s="86" t="s">
        <v>187</v>
      </c>
      <c r="I421" s="10">
        <v>24.06</v>
      </c>
      <c r="J421" s="10">
        <f>I421</f>
        <v>24.06</v>
      </c>
      <c r="K421" s="10">
        <v>28.87</v>
      </c>
    </row>
    <row r="422" spans="1:24" ht="21.75" customHeight="1" x14ac:dyDescent="0.25">
      <c r="A422" s="144"/>
      <c r="B422" s="95"/>
      <c r="C422" s="85"/>
      <c r="D422" s="9" t="s">
        <v>390</v>
      </c>
      <c r="E422" s="87"/>
      <c r="F422" s="87"/>
      <c r="G422" s="87"/>
      <c r="H422" s="87"/>
      <c r="I422" s="10">
        <v>23.84</v>
      </c>
      <c r="J422" s="10">
        <v>23.84</v>
      </c>
      <c r="K422" s="10">
        <v>28.61</v>
      </c>
      <c r="L422" s="2">
        <f t="shared" si="26"/>
        <v>99.085619285120544</v>
      </c>
    </row>
    <row r="423" spans="1:24" x14ac:dyDescent="0.25">
      <c r="A423" s="142" t="e">
        <f>#REF!+1</f>
        <v>#REF!</v>
      </c>
      <c r="B423" s="94" t="s">
        <v>408</v>
      </c>
      <c r="C423" s="84" t="s">
        <v>519</v>
      </c>
      <c r="D423" s="9" t="s">
        <v>389</v>
      </c>
      <c r="E423" s="86" t="s">
        <v>172</v>
      </c>
      <c r="F423" s="86" t="s">
        <v>169</v>
      </c>
      <c r="G423" s="86" t="s">
        <v>171</v>
      </c>
      <c r="H423" s="86" t="s">
        <v>187</v>
      </c>
      <c r="I423" s="10">
        <v>35.71</v>
      </c>
      <c r="J423" s="10">
        <f>I423</f>
        <v>35.71</v>
      </c>
      <c r="K423" s="10" t="s">
        <v>270</v>
      </c>
    </row>
    <row r="424" spans="1:24" x14ac:dyDescent="0.25">
      <c r="A424" s="144"/>
      <c r="B424" s="95"/>
      <c r="C424" s="85"/>
      <c r="D424" s="9" t="s">
        <v>390</v>
      </c>
      <c r="E424" s="87"/>
      <c r="F424" s="87"/>
      <c r="G424" s="87"/>
      <c r="H424" s="87"/>
      <c r="I424" s="10">
        <v>35.71</v>
      </c>
      <c r="J424" s="10">
        <f>I424</f>
        <v>35.71</v>
      </c>
      <c r="K424" s="10" t="s">
        <v>270</v>
      </c>
      <c r="L424" s="2">
        <f t="shared" si="26"/>
        <v>100</v>
      </c>
    </row>
    <row r="425" spans="1:24" ht="15" customHeight="1" x14ac:dyDescent="0.25">
      <c r="A425" s="142" t="e">
        <f>#REF!+1</f>
        <v>#REF!</v>
      </c>
      <c r="B425" s="94" t="s">
        <v>516</v>
      </c>
      <c r="C425" s="84" t="s">
        <v>517</v>
      </c>
      <c r="D425" s="9" t="s">
        <v>389</v>
      </c>
      <c r="E425" s="86" t="s">
        <v>515</v>
      </c>
      <c r="F425" s="86" t="s">
        <v>169</v>
      </c>
      <c r="G425" s="86" t="s">
        <v>175</v>
      </c>
      <c r="H425" s="86" t="s">
        <v>187</v>
      </c>
      <c r="I425" s="10">
        <v>12.71</v>
      </c>
      <c r="J425" s="10">
        <v>12.71</v>
      </c>
      <c r="K425" s="10">
        <v>15.25</v>
      </c>
    </row>
    <row r="426" spans="1:24" ht="40.5" customHeight="1" x14ac:dyDescent="0.25">
      <c r="A426" s="144"/>
      <c r="B426" s="95"/>
      <c r="C426" s="85"/>
      <c r="D426" s="9" t="s">
        <v>390</v>
      </c>
      <c r="E426" s="87"/>
      <c r="F426" s="87"/>
      <c r="G426" s="87"/>
      <c r="H426" s="87"/>
      <c r="I426" s="10">
        <v>13.01</v>
      </c>
      <c r="J426" s="10">
        <v>12.96</v>
      </c>
      <c r="K426" s="10">
        <v>15.55</v>
      </c>
      <c r="L426" s="2">
        <f t="shared" si="26"/>
        <v>102.36034618410699</v>
      </c>
    </row>
    <row r="427" spans="1:24" x14ac:dyDescent="0.25">
      <c r="A427" s="142" t="e">
        <f t="shared" ref="A427" si="27">A425+1</f>
        <v>#REF!</v>
      </c>
      <c r="B427" s="94">
        <v>43382</v>
      </c>
      <c r="C427" s="84" t="s">
        <v>524</v>
      </c>
      <c r="D427" s="9" t="s">
        <v>389</v>
      </c>
      <c r="E427" s="86" t="s">
        <v>212</v>
      </c>
      <c r="F427" s="86" t="s">
        <v>169</v>
      </c>
      <c r="G427" s="86" t="s">
        <v>170</v>
      </c>
      <c r="H427" s="86" t="s">
        <v>186</v>
      </c>
      <c r="I427" s="10">
        <v>6.33</v>
      </c>
      <c r="J427" s="10" t="s">
        <v>270</v>
      </c>
      <c r="K427" s="10" t="s">
        <v>270</v>
      </c>
    </row>
    <row r="428" spans="1:24" x14ac:dyDescent="0.25">
      <c r="A428" s="144"/>
      <c r="B428" s="95"/>
      <c r="C428" s="85"/>
      <c r="D428" s="9" t="s">
        <v>390</v>
      </c>
      <c r="E428" s="87"/>
      <c r="F428" s="87"/>
      <c r="G428" s="87"/>
      <c r="H428" s="87"/>
      <c r="I428" s="10">
        <v>6.33</v>
      </c>
      <c r="J428" s="10" t="s">
        <v>270</v>
      </c>
      <c r="K428" s="10" t="s">
        <v>273</v>
      </c>
      <c r="L428" s="2">
        <f t="shared" si="26"/>
        <v>100</v>
      </c>
    </row>
    <row r="429" spans="1:24" ht="24.75" customHeight="1" x14ac:dyDescent="0.25">
      <c r="A429" s="142" t="e">
        <f t="shared" ref="A429" si="28">A427+1</f>
        <v>#REF!</v>
      </c>
      <c r="B429" s="94" t="s">
        <v>520</v>
      </c>
      <c r="C429" s="84" t="s">
        <v>521</v>
      </c>
      <c r="D429" s="9" t="s">
        <v>389</v>
      </c>
      <c r="E429" s="86" t="str">
        <f>[1]ХВС!D355</f>
        <v>Федеральное казенное учреждение "Исправительная колония №2 УФСИН по г.СПб и ЛО"</v>
      </c>
      <c r="F429" s="86" t="s">
        <v>169</v>
      </c>
      <c r="G429" s="86" t="s">
        <v>177</v>
      </c>
      <c r="H429" s="86" t="s">
        <v>187</v>
      </c>
      <c r="I429" s="10">
        <v>3.8</v>
      </c>
      <c r="J429" s="10">
        <v>3.8</v>
      </c>
      <c r="K429" s="10">
        <v>4.5599999999999996</v>
      </c>
    </row>
    <row r="430" spans="1:24" ht="24" customHeight="1" x14ac:dyDescent="0.25">
      <c r="A430" s="144"/>
      <c r="B430" s="95"/>
      <c r="C430" s="85"/>
      <c r="D430" s="9" t="s">
        <v>390</v>
      </c>
      <c r="E430" s="87"/>
      <c r="F430" s="87"/>
      <c r="G430" s="87"/>
      <c r="H430" s="87"/>
      <c r="I430" s="10">
        <v>3.8</v>
      </c>
      <c r="J430" s="10">
        <v>3.8</v>
      </c>
      <c r="K430" s="10">
        <v>4.5599999999999996</v>
      </c>
      <c r="L430" s="2">
        <f t="shared" si="26"/>
        <v>100</v>
      </c>
    </row>
    <row r="431" spans="1:24" x14ac:dyDescent="0.25">
      <c r="A431" s="142" t="e">
        <f t="shared" ref="A431" si="29">A429+1</f>
        <v>#REF!</v>
      </c>
      <c r="B431" s="94" t="s">
        <v>408</v>
      </c>
      <c r="C431" s="84" t="s">
        <v>523</v>
      </c>
      <c r="D431" s="9" t="s">
        <v>389</v>
      </c>
      <c r="E431" s="86" t="s">
        <v>178</v>
      </c>
      <c r="F431" s="86" t="s">
        <v>169</v>
      </c>
      <c r="G431" s="86" t="s">
        <v>179</v>
      </c>
      <c r="H431" s="86" t="s">
        <v>187</v>
      </c>
      <c r="I431" s="10">
        <v>39.369999999999997</v>
      </c>
      <c r="J431" s="10">
        <v>39.369999999999997</v>
      </c>
      <c r="K431" s="10">
        <v>47.24</v>
      </c>
    </row>
    <row r="432" spans="1:24" x14ac:dyDescent="0.25">
      <c r="A432" s="144"/>
      <c r="B432" s="95"/>
      <c r="C432" s="85"/>
      <c r="D432" s="9" t="s">
        <v>390</v>
      </c>
      <c r="E432" s="87"/>
      <c r="F432" s="87"/>
      <c r="G432" s="87"/>
      <c r="H432" s="87"/>
      <c r="I432" s="10">
        <v>40.31</v>
      </c>
      <c r="J432" s="10">
        <v>40.159999999999997</v>
      </c>
      <c r="K432" s="10">
        <v>48.19</v>
      </c>
      <c r="L432" s="2">
        <f t="shared" si="26"/>
        <v>102.38760477520957</v>
      </c>
    </row>
    <row r="433" spans="1:82" ht="53.25" customHeight="1" x14ac:dyDescent="0.25">
      <c r="A433" s="142" t="e">
        <f t="shared" ref="A433" si="30">A431+1</f>
        <v>#REF!</v>
      </c>
      <c r="B433" s="94" t="s">
        <v>398</v>
      </c>
      <c r="C433" s="84" t="s">
        <v>604</v>
      </c>
      <c r="D433" s="9" t="s">
        <v>389</v>
      </c>
      <c r="E433" s="98" t="str">
        <f>[1]ХВС!D359</f>
        <v>ОАО "Ленинградские областные коммунальные системы" (филиал "Тосненский водоканал")</v>
      </c>
      <c r="F433" s="86" t="s">
        <v>169</v>
      </c>
      <c r="G433" s="117" t="s">
        <v>310</v>
      </c>
      <c r="H433" s="86" t="s">
        <v>187</v>
      </c>
      <c r="I433" s="10">
        <v>38.58</v>
      </c>
      <c r="J433" s="10">
        <v>37.32</v>
      </c>
      <c r="K433" s="10">
        <v>44.78</v>
      </c>
    </row>
    <row r="434" spans="1:82" ht="40.5" customHeight="1" x14ac:dyDescent="0.25">
      <c r="A434" s="144"/>
      <c r="B434" s="95"/>
      <c r="C434" s="85"/>
      <c r="D434" s="9" t="s">
        <v>390</v>
      </c>
      <c r="E434" s="98"/>
      <c r="F434" s="99"/>
      <c r="G434" s="119"/>
      <c r="H434" s="87"/>
      <c r="I434" s="10">
        <v>40.18</v>
      </c>
      <c r="J434" s="10">
        <v>38.07</v>
      </c>
      <c r="K434" s="10">
        <v>45.68</v>
      </c>
      <c r="L434" s="2">
        <f t="shared" ref="L434:L445" si="31">I434/I433*100</f>
        <v>104.14722654224988</v>
      </c>
    </row>
    <row r="435" spans="1:82" ht="40.5" customHeight="1" x14ac:dyDescent="0.25">
      <c r="A435" s="73"/>
      <c r="B435" s="114">
        <v>43448</v>
      </c>
      <c r="C435" s="115" t="s">
        <v>623</v>
      </c>
      <c r="D435" s="71" t="s">
        <v>389</v>
      </c>
      <c r="E435" s="98"/>
      <c r="F435" s="99"/>
      <c r="G435" s="116" t="s">
        <v>624</v>
      </c>
      <c r="H435" s="98" t="s">
        <v>625</v>
      </c>
      <c r="I435" s="10">
        <v>14.79</v>
      </c>
      <c r="J435" s="10" t="s">
        <v>273</v>
      </c>
      <c r="K435" s="10" t="s">
        <v>270</v>
      </c>
      <c r="L435" s="72"/>
    </row>
    <row r="436" spans="1:82" ht="40.5" customHeight="1" x14ac:dyDescent="0.25">
      <c r="A436" s="73"/>
      <c r="B436" s="114"/>
      <c r="C436" s="115"/>
      <c r="D436" s="71" t="s">
        <v>390</v>
      </c>
      <c r="E436" s="98"/>
      <c r="F436" s="87"/>
      <c r="G436" s="118"/>
      <c r="H436" s="98"/>
      <c r="I436" s="10">
        <v>31.6</v>
      </c>
      <c r="J436" s="10" t="s">
        <v>270</v>
      </c>
      <c r="K436" s="10" t="s">
        <v>270</v>
      </c>
      <c r="L436" s="72"/>
    </row>
    <row r="437" spans="1:82" x14ac:dyDescent="0.25">
      <c r="A437" s="120" t="s">
        <v>268</v>
      </c>
      <c r="B437" s="121"/>
      <c r="C437" s="121"/>
      <c r="D437" s="121"/>
      <c r="E437" s="121"/>
      <c r="F437" s="121"/>
      <c r="G437" s="121"/>
      <c r="H437" s="121"/>
      <c r="I437" s="121"/>
      <c r="J437" s="121"/>
      <c r="K437" s="122"/>
      <c r="L437" s="13"/>
      <c r="M437" s="4"/>
      <c r="N437" s="4"/>
      <c r="O437" s="4"/>
      <c r="P437" s="4"/>
      <c r="Q437" s="4"/>
      <c r="R437" s="4"/>
      <c r="S437" s="4"/>
      <c r="T437" s="4"/>
      <c r="U437" s="4"/>
      <c r="V437" s="4"/>
      <c r="W437" s="4"/>
      <c r="X437" s="4"/>
    </row>
    <row r="438" spans="1:82" s="3" customFormat="1" x14ac:dyDescent="0.25">
      <c r="A438" s="111" t="e">
        <f>#REF!+1</f>
        <v>#REF!</v>
      </c>
      <c r="B438" s="94" t="s">
        <v>408</v>
      </c>
      <c r="C438" s="115" t="s">
        <v>591</v>
      </c>
      <c r="D438" s="9" t="s">
        <v>389</v>
      </c>
      <c r="E438" s="86" t="s">
        <v>181</v>
      </c>
      <c r="F438" s="116" t="s">
        <v>443</v>
      </c>
      <c r="G438" s="178"/>
      <c r="H438" s="86" t="s">
        <v>187</v>
      </c>
      <c r="I438" s="10">
        <v>46.37</v>
      </c>
      <c r="J438" s="10">
        <v>46.37</v>
      </c>
      <c r="K438" s="10">
        <f>J438*1.2</f>
        <v>55.643999999999998</v>
      </c>
      <c r="L438" s="26"/>
      <c r="M438" s="27"/>
      <c r="N438" s="27"/>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x14ac:dyDescent="0.25">
      <c r="A439" s="135"/>
      <c r="B439" s="95"/>
      <c r="C439" s="115"/>
      <c r="D439" s="9" t="s">
        <v>390</v>
      </c>
      <c r="E439" s="99"/>
      <c r="F439" s="118"/>
      <c r="G439" s="179"/>
      <c r="H439" s="87"/>
      <c r="I439" s="10">
        <v>47.48</v>
      </c>
      <c r="J439" s="10">
        <v>47.3</v>
      </c>
      <c r="K439" s="10">
        <f>J439*1.2</f>
        <v>56.76</v>
      </c>
      <c r="L439" s="26">
        <f t="shared" si="31"/>
        <v>102.39378908777226</v>
      </c>
      <c r="M439" s="27"/>
      <c r="N439" s="27"/>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15" customHeight="1" x14ac:dyDescent="0.25">
      <c r="A440" s="135"/>
      <c r="B440" s="94" t="s">
        <v>408</v>
      </c>
      <c r="C440" s="115" t="s">
        <v>602</v>
      </c>
      <c r="D440" s="9" t="s">
        <v>389</v>
      </c>
      <c r="E440" s="99"/>
      <c r="F440" s="116" t="s">
        <v>444</v>
      </c>
      <c r="G440" s="117"/>
      <c r="H440" s="86" t="s">
        <v>187</v>
      </c>
      <c r="I440" s="10">
        <v>46.37</v>
      </c>
      <c r="J440" s="10" t="s">
        <v>273</v>
      </c>
      <c r="K440" s="10" t="s">
        <v>273</v>
      </c>
      <c r="L440" s="26"/>
      <c r="M440" s="27"/>
      <c r="N440" s="27"/>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135"/>
      <c r="B441" s="95"/>
      <c r="C441" s="115"/>
      <c r="D441" s="9" t="s">
        <v>390</v>
      </c>
      <c r="E441" s="99"/>
      <c r="F441" s="118"/>
      <c r="G441" s="119"/>
      <c r="H441" s="87"/>
      <c r="I441" s="10">
        <v>47.48</v>
      </c>
      <c r="J441" s="10" t="s">
        <v>273</v>
      </c>
      <c r="K441" s="10" t="s">
        <v>273</v>
      </c>
      <c r="L441" s="26"/>
      <c r="M441" s="27"/>
      <c r="N441" s="27"/>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135"/>
      <c r="B442" s="94" t="s">
        <v>408</v>
      </c>
      <c r="C442" s="115" t="s">
        <v>602</v>
      </c>
      <c r="D442" s="9" t="s">
        <v>389</v>
      </c>
      <c r="E442" s="99"/>
      <c r="F442" s="116" t="s">
        <v>445</v>
      </c>
      <c r="G442" s="178"/>
      <c r="H442" s="86" t="s">
        <v>187</v>
      </c>
      <c r="I442" s="10">
        <v>29.53</v>
      </c>
      <c r="J442" s="39" t="s">
        <v>273</v>
      </c>
      <c r="K442" s="39" t="s">
        <v>273</v>
      </c>
      <c r="L442" s="26"/>
      <c r="M442" s="27"/>
      <c r="N442" s="27"/>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135"/>
      <c r="B443" s="95"/>
      <c r="C443" s="115"/>
      <c r="D443" s="9" t="s">
        <v>390</v>
      </c>
      <c r="E443" s="99"/>
      <c r="F443" s="118"/>
      <c r="G443" s="179"/>
      <c r="H443" s="87"/>
      <c r="I443" s="10">
        <v>34.520000000000003</v>
      </c>
      <c r="J443" s="39" t="s">
        <v>273</v>
      </c>
      <c r="K443" s="39" t="s">
        <v>273</v>
      </c>
      <c r="L443" s="26">
        <f t="shared" si="31"/>
        <v>116.89806975956655</v>
      </c>
      <c r="M443" s="27"/>
      <c r="N443" s="27"/>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135"/>
      <c r="B444" s="114" t="s">
        <v>408</v>
      </c>
      <c r="C444" s="115" t="s">
        <v>592</v>
      </c>
      <c r="D444" s="9" t="s">
        <v>389</v>
      </c>
      <c r="E444" s="99"/>
      <c r="F444" s="116" t="s">
        <v>442</v>
      </c>
      <c r="G444" s="178"/>
      <c r="H444" s="86" t="s">
        <v>187</v>
      </c>
      <c r="I444" s="10">
        <v>53.03</v>
      </c>
      <c r="J444" s="10">
        <v>34.950000000000003</v>
      </c>
      <c r="K444" s="10">
        <f>J444*1.2</f>
        <v>41.940000000000005</v>
      </c>
      <c r="L444" s="26"/>
      <c r="M444" s="27"/>
      <c r="N444" s="27"/>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112"/>
      <c r="B445" s="114"/>
      <c r="C445" s="115"/>
      <c r="D445" s="9" t="s">
        <v>390</v>
      </c>
      <c r="E445" s="87"/>
      <c r="F445" s="118"/>
      <c r="G445" s="179"/>
      <c r="H445" s="87"/>
      <c r="I445" s="10">
        <v>54.11</v>
      </c>
      <c r="J445" s="10">
        <v>35.65</v>
      </c>
      <c r="K445" s="10">
        <f>J445*1.2</f>
        <v>42.779999999999994</v>
      </c>
      <c r="L445" s="26">
        <f t="shared" si="31"/>
        <v>102.03658306618894</v>
      </c>
      <c r="M445" s="27"/>
      <c r="N445" s="27"/>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40"/>
      <c r="B446" s="114" t="s">
        <v>398</v>
      </c>
      <c r="C446" s="115" t="s">
        <v>437</v>
      </c>
      <c r="D446" s="9" t="s">
        <v>389</v>
      </c>
      <c r="E446" s="98" t="s">
        <v>336</v>
      </c>
      <c r="F446" s="98" t="s">
        <v>21</v>
      </c>
      <c r="G446" s="98"/>
      <c r="H446" s="86" t="s">
        <v>187</v>
      </c>
      <c r="I446" s="10">
        <v>29.37</v>
      </c>
      <c r="J446" s="10">
        <v>13.09</v>
      </c>
      <c r="K446" s="10">
        <f>J446*1.2</f>
        <v>15.707999999999998</v>
      </c>
      <c r="L446" s="26"/>
      <c r="M446" s="27"/>
      <c r="N446" s="27"/>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40"/>
      <c r="B447" s="114"/>
      <c r="C447" s="115"/>
      <c r="D447" s="9" t="s">
        <v>390</v>
      </c>
      <c r="E447" s="98"/>
      <c r="F447" s="98"/>
      <c r="G447" s="98"/>
      <c r="H447" s="87"/>
      <c r="I447" s="10">
        <v>30.84</v>
      </c>
      <c r="J447" s="10">
        <v>13.35</v>
      </c>
      <c r="K447" s="10">
        <f t="shared" ref="K447:K469" si="32">J447*1.2</f>
        <v>16.02</v>
      </c>
      <c r="L447" s="26"/>
      <c r="M447" s="27"/>
      <c r="N447" s="27"/>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40"/>
      <c r="B448" s="114"/>
      <c r="C448" s="115"/>
      <c r="D448" s="9" t="s">
        <v>389</v>
      </c>
      <c r="E448" s="98"/>
      <c r="F448" s="98" t="s">
        <v>29</v>
      </c>
      <c r="G448" s="98" t="s">
        <v>311</v>
      </c>
      <c r="H448" s="86" t="s">
        <v>187</v>
      </c>
      <c r="I448" s="10">
        <v>38.18</v>
      </c>
      <c r="J448" s="10">
        <v>29.22</v>
      </c>
      <c r="K448" s="10">
        <f t="shared" si="32"/>
        <v>35.064</v>
      </c>
      <c r="L448" s="26"/>
      <c r="M448" s="27"/>
      <c r="N448" s="27"/>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40"/>
      <c r="B449" s="114"/>
      <c r="C449" s="115"/>
      <c r="D449" s="9" t="s">
        <v>390</v>
      </c>
      <c r="E449" s="98"/>
      <c r="F449" s="98"/>
      <c r="G449" s="98"/>
      <c r="H449" s="87"/>
      <c r="I449" s="10">
        <v>39.71</v>
      </c>
      <c r="J449" s="10">
        <v>29.8</v>
      </c>
      <c r="K449" s="10">
        <f t="shared" si="32"/>
        <v>35.76</v>
      </c>
      <c r="L449" s="26"/>
      <c r="M449" s="27"/>
      <c r="N449" s="27"/>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40"/>
      <c r="B450" s="114"/>
      <c r="C450" s="115"/>
      <c r="D450" s="9" t="s">
        <v>389</v>
      </c>
      <c r="E450" s="98"/>
      <c r="F450" s="98" t="s">
        <v>29</v>
      </c>
      <c r="G450" s="98" t="s">
        <v>345</v>
      </c>
      <c r="H450" s="86" t="s">
        <v>187</v>
      </c>
      <c r="I450" s="10">
        <v>6.84</v>
      </c>
      <c r="J450" s="10" t="s">
        <v>273</v>
      </c>
      <c r="K450" s="10" t="s">
        <v>273</v>
      </c>
      <c r="L450" s="26"/>
      <c r="M450" s="27"/>
      <c r="N450" s="27"/>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40"/>
      <c r="B451" s="114"/>
      <c r="C451" s="115"/>
      <c r="D451" s="9" t="s">
        <v>390</v>
      </c>
      <c r="E451" s="98"/>
      <c r="F451" s="98"/>
      <c r="G451" s="98"/>
      <c r="H451" s="87"/>
      <c r="I451" s="10">
        <v>7.31</v>
      </c>
      <c r="J451" s="10" t="s">
        <v>273</v>
      </c>
      <c r="K451" s="10" t="s">
        <v>273</v>
      </c>
      <c r="L451" s="26"/>
      <c r="M451" s="27"/>
      <c r="N451" s="27"/>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ht="22.5" customHeight="1" x14ac:dyDescent="0.25">
      <c r="A452" s="40"/>
      <c r="B452" s="114"/>
      <c r="C452" s="115"/>
      <c r="D452" s="9" t="s">
        <v>389</v>
      </c>
      <c r="E452" s="98"/>
      <c r="F452" s="98" t="s">
        <v>29</v>
      </c>
      <c r="G452" s="86" t="s">
        <v>213</v>
      </c>
      <c r="H452" s="86" t="s">
        <v>187</v>
      </c>
      <c r="I452" s="10">
        <v>19.260000000000002</v>
      </c>
      <c r="J452" s="10">
        <v>19.260000000000002</v>
      </c>
      <c r="K452" s="10">
        <f t="shared" si="32"/>
        <v>23.112000000000002</v>
      </c>
      <c r="L452" s="26"/>
      <c r="M452" s="27"/>
      <c r="N452" s="27"/>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ht="21" customHeight="1" x14ac:dyDescent="0.25">
      <c r="A453" s="40"/>
      <c r="B453" s="114"/>
      <c r="C453" s="115"/>
      <c r="D453" s="9" t="s">
        <v>390</v>
      </c>
      <c r="E453" s="98"/>
      <c r="F453" s="98"/>
      <c r="G453" s="87"/>
      <c r="H453" s="87"/>
      <c r="I453" s="10">
        <v>19.260000000000002</v>
      </c>
      <c r="J453" s="10">
        <v>19.260000000000002</v>
      </c>
      <c r="K453" s="10">
        <f t="shared" si="32"/>
        <v>23.112000000000002</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40"/>
      <c r="B454" s="114"/>
      <c r="C454" s="115"/>
      <c r="D454" s="9" t="s">
        <v>389</v>
      </c>
      <c r="E454" s="98"/>
      <c r="F454" s="98" t="s">
        <v>59</v>
      </c>
      <c r="G454" s="98"/>
      <c r="H454" s="86" t="s">
        <v>187</v>
      </c>
      <c r="I454" s="10">
        <v>21.65</v>
      </c>
      <c r="J454" s="10">
        <v>21.62</v>
      </c>
      <c r="K454" s="10">
        <f t="shared" si="32"/>
        <v>25.943999999999999</v>
      </c>
      <c r="L454" s="26"/>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40"/>
      <c r="B455" s="114"/>
      <c r="C455" s="115"/>
      <c r="D455" s="9" t="s">
        <v>390</v>
      </c>
      <c r="E455" s="98"/>
      <c r="F455" s="98"/>
      <c r="G455" s="98"/>
      <c r="H455" s="87"/>
      <c r="I455" s="10">
        <v>23.74</v>
      </c>
      <c r="J455" s="10">
        <v>22.05</v>
      </c>
      <c r="K455" s="10">
        <f t="shared" si="32"/>
        <v>26.46</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40"/>
      <c r="B456" s="114"/>
      <c r="C456" s="115"/>
      <c r="D456" s="9" t="s">
        <v>389</v>
      </c>
      <c r="E456" s="98"/>
      <c r="F456" s="98" t="s">
        <v>72</v>
      </c>
      <c r="G456" s="98"/>
      <c r="H456" s="86" t="s">
        <v>187</v>
      </c>
      <c r="I456" s="10">
        <v>22.15</v>
      </c>
      <c r="J456" s="10">
        <v>21.9</v>
      </c>
      <c r="K456" s="10">
        <f t="shared" si="32"/>
        <v>26.279999999999998</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40"/>
      <c r="B457" s="114"/>
      <c r="C457" s="115"/>
      <c r="D457" s="9" t="s">
        <v>390</v>
      </c>
      <c r="E457" s="98"/>
      <c r="F457" s="98"/>
      <c r="G457" s="98"/>
      <c r="H457" s="87"/>
      <c r="I457" s="10">
        <v>23.29</v>
      </c>
      <c r="J457" s="10">
        <v>22.34</v>
      </c>
      <c r="K457" s="10">
        <f t="shared" si="32"/>
        <v>26.808</v>
      </c>
      <c r="L457" s="26"/>
      <c r="M457" s="27"/>
      <c r="N457" s="27"/>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40"/>
      <c r="B458" s="114"/>
      <c r="C458" s="115"/>
      <c r="D458" s="9" t="s">
        <v>389</v>
      </c>
      <c r="E458" s="98"/>
      <c r="F458" s="98" t="s">
        <v>82</v>
      </c>
      <c r="G458" s="98"/>
      <c r="H458" s="86" t="s">
        <v>187</v>
      </c>
      <c r="I458" s="10">
        <v>17.18</v>
      </c>
      <c r="J458" s="10">
        <v>15.67</v>
      </c>
      <c r="K458" s="10">
        <f t="shared" si="32"/>
        <v>18.803999999999998</v>
      </c>
      <c r="L458" s="26"/>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40"/>
      <c r="B459" s="114"/>
      <c r="C459" s="115"/>
      <c r="D459" s="9" t="s">
        <v>390</v>
      </c>
      <c r="E459" s="98"/>
      <c r="F459" s="98"/>
      <c r="G459" s="98"/>
      <c r="H459" s="87"/>
      <c r="I459" s="10">
        <v>18.53</v>
      </c>
      <c r="J459" s="10">
        <v>15.98</v>
      </c>
      <c r="K459" s="10">
        <f t="shared" si="32"/>
        <v>19.175999999999998</v>
      </c>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40"/>
      <c r="B460" s="114"/>
      <c r="C460" s="115"/>
      <c r="D460" s="9" t="s">
        <v>389</v>
      </c>
      <c r="E460" s="98"/>
      <c r="F460" s="98" t="s">
        <v>102</v>
      </c>
      <c r="G460" s="98"/>
      <c r="H460" s="86" t="s">
        <v>187</v>
      </c>
      <c r="I460" s="10">
        <v>16.350000000000001</v>
      </c>
      <c r="J460" s="10">
        <v>16.21</v>
      </c>
      <c r="K460" s="10">
        <f t="shared" si="32"/>
        <v>19.452000000000002</v>
      </c>
      <c r="L460" s="26"/>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40"/>
      <c r="B461" s="114"/>
      <c r="C461" s="115"/>
      <c r="D461" s="9" t="s">
        <v>390</v>
      </c>
      <c r="E461" s="98"/>
      <c r="F461" s="98"/>
      <c r="G461" s="98"/>
      <c r="H461" s="87"/>
      <c r="I461" s="10">
        <v>17.260000000000002</v>
      </c>
      <c r="J461" s="10">
        <v>16.53</v>
      </c>
      <c r="K461" s="10">
        <f t="shared" si="32"/>
        <v>19.836000000000002</v>
      </c>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40"/>
      <c r="B462" s="114"/>
      <c r="C462" s="115"/>
      <c r="D462" s="9" t="s">
        <v>389</v>
      </c>
      <c r="E462" s="98"/>
      <c r="F462" s="98" t="s">
        <v>118</v>
      </c>
      <c r="G462" s="98"/>
      <c r="H462" s="86" t="s">
        <v>187</v>
      </c>
      <c r="I462" s="10">
        <v>21.41</v>
      </c>
      <c r="J462" s="10">
        <v>21.38</v>
      </c>
      <c r="K462" s="10">
        <f t="shared" si="32"/>
        <v>25.655999999999999</v>
      </c>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40"/>
      <c r="B463" s="114"/>
      <c r="C463" s="115"/>
      <c r="D463" s="9" t="s">
        <v>390</v>
      </c>
      <c r="E463" s="98"/>
      <c r="F463" s="98"/>
      <c r="G463" s="98"/>
      <c r="H463" s="87"/>
      <c r="I463" s="10">
        <v>22.89</v>
      </c>
      <c r="J463" s="10">
        <v>21.81</v>
      </c>
      <c r="K463" s="10">
        <f t="shared" si="32"/>
        <v>26.171999999999997</v>
      </c>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40"/>
      <c r="B464" s="114"/>
      <c r="C464" s="115"/>
      <c r="D464" s="9" t="s">
        <v>389</v>
      </c>
      <c r="E464" s="98"/>
      <c r="F464" s="98" t="s">
        <v>132</v>
      </c>
      <c r="G464" s="98"/>
      <c r="H464" s="86" t="s">
        <v>187</v>
      </c>
      <c r="I464" s="10">
        <v>27.88</v>
      </c>
      <c r="J464" s="10">
        <v>26.31</v>
      </c>
      <c r="K464" s="10">
        <f t="shared" si="32"/>
        <v>31.571999999999996</v>
      </c>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40"/>
      <c r="B465" s="114"/>
      <c r="C465" s="115"/>
      <c r="D465" s="9" t="s">
        <v>390</v>
      </c>
      <c r="E465" s="98"/>
      <c r="F465" s="98"/>
      <c r="G465" s="98"/>
      <c r="H465" s="87"/>
      <c r="I465" s="10">
        <v>31.79</v>
      </c>
      <c r="J465" s="10">
        <v>26.84</v>
      </c>
      <c r="K465" s="10">
        <f t="shared" si="32"/>
        <v>32.207999999999998</v>
      </c>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40"/>
      <c r="B466" s="114"/>
      <c r="C466" s="115"/>
      <c r="D466" s="9" t="s">
        <v>389</v>
      </c>
      <c r="E466" s="98"/>
      <c r="F466" s="98" t="s">
        <v>169</v>
      </c>
      <c r="G466" s="98"/>
      <c r="H466" s="86" t="s">
        <v>187</v>
      </c>
      <c r="I466" s="10">
        <v>18.47</v>
      </c>
      <c r="J466" s="10">
        <v>18.47</v>
      </c>
      <c r="K466" s="10">
        <f t="shared" si="32"/>
        <v>22.163999999999998</v>
      </c>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40"/>
      <c r="B467" s="114"/>
      <c r="C467" s="115"/>
      <c r="D467" s="9" t="s">
        <v>390</v>
      </c>
      <c r="E467" s="98"/>
      <c r="F467" s="98"/>
      <c r="G467" s="98"/>
      <c r="H467" s="87"/>
      <c r="I467" s="10">
        <v>19.71</v>
      </c>
      <c r="J467" s="10">
        <v>18.84</v>
      </c>
      <c r="K467" s="10">
        <f t="shared" si="32"/>
        <v>22.608000000000001</v>
      </c>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40"/>
      <c r="B468" s="114"/>
      <c r="C468" s="115"/>
      <c r="D468" s="9" t="s">
        <v>389</v>
      </c>
      <c r="E468" s="98"/>
      <c r="F468" s="98" t="s">
        <v>129</v>
      </c>
      <c r="G468" s="98"/>
      <c r="H468" s="86" t="s">
        <v>187</v>
      </c>
      <c r="I468" s="10">
        <v>18.54</v>
      </c>
      <c r="J468" s="10">
        <v>18.54</v>
      </c>
      <c r="K468" s="10">
        <f t="shared" si="32"/>
        <v>22.247999999999998</v>
      </c>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40"/>
      <c r="B469" s="114"/>
      <c r="C469" s="115"/>
      <c r="D469" s="9" t="s">
        <v>390</v>
      </c>
      <c r="E469" s="98"/>
      <c r="F469" s="98"/>
      <c r="G469" s="98"/>
      <c r="H469" s="87"/>
      <c r="I469" s="10">
        <v>19.53</v>
      </c>
      <c r="J469" s="10">
        <v>18.91</v>
      </c>
      <c r="K469" s="10">
        <f t="shared" si="32"/>
        <v>22.692</v>
      </c>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x14ac:dyDescent="0.25">
      <c r="A470" s="41"/>
      <c r="B470" s="42" t="s">
        <v>183</v>
      </c>
      <c r="C470" s="20" t="s">
        <v>184</v>
      </c>
      <c r="D470" s="4"/>
      <c r="E470" s="43"/>
      <c r="F470" s="23"/>
      <c r="G470" s="43"/>
      <c r="H470" s="23"/>
      <c r="I470" s="44"/>
      <c r="J470" s="44"/>
      <c r="K470" s="45"/>
      <c r="L470" s="4"/>
      <c r="M470" s="4"/>
      <c r="N470" s="4"/>
      <c r="O470" s="4"/>
      <c r="P470" s="13"/>
      <c r="Q470" s="4"/>
      <c r="R470" s="4"/>
      <c r="S470" s="4"/>
      <c r="T470" s="4"/>
      <c r="U470" s="4"/>
      <c r="V470" s="4"/>
      <c r="W470" s="4"/>
      <c r="X470" s="4"/>
    </row>
    <row r="471" spans="1:82" s="3" customFormat="1" x14ac:dyDescent="0.25">
      <c r="A471" s="40"/>
      <c r="B471" s="42"/>
      <c r="C471" s="20"/>
      <c r="D471" s="27"/>
      <c r="E471" s="27"/>
      <c r="F471" s="27"/>
      <c r="G471" s="27"/>
      <c r="H471" s="27"/>
      <c r="I471" s="46"/>
      <c r="J471" s="46"/>
      <c r="K471" s="46"/>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40"/>
      <c r="B472" s="4"/>
      <c r="C472" s="27"/>
      <c r="D472" s="27"/>
      <c r="E472" s="27"/>
      <c r="F472" s="27"/>
      <c r="G472" s="27"/>
      <c r="H472" s="27"/>
      <c r="I472" s="46"/>
      <c r="J472" s="46"/>
      <c r="K472" s="46"/>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40"/>
      <c r="B473" s="4"/>
      <c r="C473" s="27"/>
      <c r="D473" s="27"/>
      <c r="E473" s="27"/>
      <c r="F473" s="27"/>
      <c r="G473" s="27"/>
      <c r="H473" s="27"/>
      <c r="I473" s="46"/>
      <c r="J473" s="46"/>
      <c r="K473" s="46"/>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40"/>
      <c r="B474" s="4"/>
      <c r="C474" s="27"/>
      <c r="D474" s="27"/>
      <c r="E474" s="27"/>
      <c r="F474" s="27"/>
      <c r="G474" s="27"/>
      <c r="H474" s="27"/>
      <c r="I474" s="46"/>
      <c r="J474" s="46"/>
      <c r="K474" s="46"/>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40"/>
      <c r="B475" s="4"/>
      <c r="C475" s="27"/>
      <c r="D475" s="27"/>
      <c r="E475" s="27"/>
      <c r="F475" s="27"/>
      <c r="G475" s="27"/>
      <c r="H475" s="27"/>
      <c r="I475" s="46"/>
      <c r="J475" s="46"/>
      <c r="K475" s="46"/>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40"/>
      <c r="B476" s="4"/>
      <c r="C476" s="27"/>
      <c r="D476" s="27"/>
      <c r="E476" s="27"/>
      <c r="F476" s="27"/>
      <c r="G476" s="27"/>
      <c r="H476" s="27"/>
      <c r="I476" s="46"/>
      <c r="J476" s="46"/>
      <c r="K476" s="46"/>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40"/>
      <c r="B477" s="4"/>
      <c r="C477" s="27"/>
      <c r="D477" s="27"/>
      <c r="E477" s="27"/>
      <c r="F477" s="27"/>
      <c r="G477" s="27"/>
      <c r="H477" s="27"/>
      <c r="I477" s="46"/>
      <c r="J477" s="46"/>
      <c r="K477" s="46"/>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40"/>
      <c r="B478" s="4"/>
      <c r="C478" s="27"/>
      <c r="D478" s="27"/>
      <c r="E478" s="27"/>
      <c r="F478" s="27"/>
      <c r="G478" s="27"/>
      <c r="H478" s="27"/>
      <c r="I478" s="46"/>
      <c r="J478" s="46"/>
      <c r="K478" s="46"/>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40"/>
      <c r="B479" s="4"/>
      <c r="C479" s="27"/>
      <c r="D479" s="27"/>
      <c r="E479" s="27"/>
      <c r="F479" s="27"/>
      <c r="G479" s="27"/>
      <c r="H479" s="27"/>
      <c r="I479" s="46"/>
      <c r="J479" s="46"/>
      <c r="K479" s="46"/>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40"/>
      <c r="B480" s="4"/>
      <c r="C480" s="27"/>
      <c r="D480" s="27"/>
      <c r="E480" s="27"/>
      <c r="F480" s="27"/>
      <c r="G480" s="27"/>
      <c r="H480" s="27"/>
      <c r="I480" s="46"/>
      <c r="J480" s="46"/>
      <c r="K480" s="46"/>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40"/>
      <c r="B481" s="4"/>
      <c r="C481" s="27"/>
      <c r="D481" s="27"/>
      <c r="E481" s="27"/>
      <c r="F481" s="27"/>
      <c r="G481" s="27"/>
      <c r="H481" s="27"/>
      <c r="I481" s="46"/>
      <c r="J481" s="46"/>
      <c r="K481" s="46"/>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40"/>
      <c r="B482" s="4"/>
      <c r="C482" s="27"/>
      <c r="D482" s="27"/>
      <c r="E482" s="27"/>
      <c r="F482" s="27"/>
      <c r="G482" s="27"/>
      <c r="H482" s="27"/>
      <c r="I482" s="46"/>
      <c r="J482" s="46"/>
      <c r="K482" s="46"/>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40"/>
      <c r="B483" s="4"/>
      <c r="C483" s="27"/>
      <c r="D483" s="27"/>
      <c r="E483" s="27"/>
      <c r="F483" s="27"/>
      <c r="G483" s="27"/>
      <c r="H483" s="27"/>
      <c r="I483" s="46"/>
      <c r="J483" s="46"/>
      <c r="K483" s="46"/>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40"/>
      <c r="B484" s="4"/>
      <c r="C484" s="27"/>
      <c r="D484" s="27"/>
      <c r="E484" s="27"/>
      <c r="F484" s="27"/>
      <c r="G484" s="27"/>
      <c r="H484" s="27"/>
      <c r="I484" s="46"/>
      <c r="J484" s="46"/>
      <c r="K484" s="46"/>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40"/>
      <c r="B485" s="4"/>
      <c r="C485" s="27"/>
      <c r="D485" s="27"/>
      <c r="E485" s="27"/>
      <c r="F485" s="27"/>
      <c r="G485" s="27"/>
      <c r="H485" s="27"/>
      <c r="I485" s="46"/>
      <c r="J485" s="46"/>
      <c r="K485" s="46"/>
      <c r="L485" s="26"/>
      <c r="M485" s="27"/>
      <c r="N485" s="27"/>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40"/>
      <c r="B486" s="4"/>
      <c r="C486" s="27"/>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x14ac:dyDescent="0.25">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x14ac:dyDescent="0.25">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x14ac:dyDescent="0.25">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x14ac:dyDescent="0.25">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x14ac:dyDescent="0.25">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x14ac:dyDescent="0.25">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x14ac:dyDescent="0.25">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x14ac:dyDescent="0.25">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x14ac:dyDescent="0.25">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x14ac:dyDescent="0.25">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x14ac:dyDescent="0.25">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x14ac:dyDescent="0.25">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x14ac:dyDescent="0.25">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x14ac:dyDescent="0.25">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x14ac:dyDescent="0.25">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x14ac:dyDescent="0.25">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x14ac:dyDescent="0.25">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x14ac:dyDescent="0.25">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x14ac:dyDescent="0.25">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x14ac:dyDescent="0.25">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x14ac:dyDescent="0.25">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x14ac:dyDescent="0.25">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x14ac:dyDescent="0.25">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x14ac:dyDescent="0.25">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x14ac:dyDescent="0.25">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x14ac:dyDescent="0.25">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x14ac:dyDescent="0.25">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x14ac:dyDescent="0.25">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x14ac:dyDescent="0.25">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x14ac:dyDescent="0.25">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x14ac:dyDescent="0.25">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x14ac:dyDescent="0.25">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x14ac:dyDescent="0.25">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x14ac:dyDescent="0.25">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x14ac:dyDescent="0.25">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x14ac:dyDescent="0.25">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x14ac:dyDescent="0.25">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s="3" customFormat="1" x14ac:dyDescent="0.25">
      <c r="A1022" s="40"/>
      <c r="B1022" s="4"/>
      <c r="C1022" s="27"/>
      <c r="D1022" s="27"/>
      <c r="E1022" s="27"/>
      <c r="F1022" s="27"/>
      <c r="G1022" s="27"/>
      <c r="H1022" s="27"/>
      <c r="I1022" s="46"/>
      <c r="J1022" s="46"/>
      <c r="K1022" s="46"/>
      <c r="L1022" s="26"/>
      <c r="M1022" s="27"/>
      <c r="N1022" s="27"/>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row>
    <row r="1023" spans="1:82" s="3" customFormat="1" x14ac:dyDescent="0.25">
      <c r="A1023" s="40"/>
      <c r="B1023" s="4"/>
      <c r="C1023" s="27"/>
      <c r="D1023" s="27"/>
      <c r="E1023" s="27"/>
      <c r="F1023" s="27"/>
      <c r="G1023" s="27"/>
      <c r="H1023" s="27"/>
      <c r="I1023" s="46"/>
      <c r="J1023" s="46"/>
      <c r="K1023" s="46"/>
      <c r="L1023" s="26"/>
      <c r="M1023" s="27"/>
      <c r="N1023" s="27"/>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row>
    <row r="1024" spans="1:82" s="3" customFormat="1" x14ac:dyDescent="0.25">
      <c r="A1024" s="40"/>
      <c r="B1024" s="4"/>
      <c r="C1024" s="27"/>
      <c r="D1024" s="27"/>
      <c r="E1024" s="27"/>
      <c r="F1024" s="27"/>
      <c r="G1024" s="27"/>
      <c r="H1024" s="27"/>
      <c r="I1024" s="46"/>
      <c r="J1024" s="46"/>
      <c r="K1024" s="46"/>
      <c r="L1024" s="26"/>
      <c r="M1024" s="27"/>
      <c r="N1024" s="27"/>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row>
    <row r="1025" spans="1:82" s="3" customFormat="1" x14ac:dyDescent="0.25">
      <c r="A1025" s="40"/>
      <c r="B1025" s="4"/>
      <c r="C1025" s="27"/>
      <c r="D1025" s="27"/>
      <c r="E1025" s="27"/>
      <c r="F1025" s="27"/>
      <c r="G1025" s="27"/>
      <c r="H1025" s="27"/>
      <c r="I1025" s="46"/>
      <c r="J1025" s="46"/>
      <c r="K1025" s="46"/>
      <c r="L1025" s="26"/>
      <c r="M1025" s="27"/>
      <c r="N1025" s="27"/>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row>
    <row r="1026" spans="1:82" s="3" customFormat="1" x14ac:dyDescent="0.25">
      <c r="A1026" s="40"/>
      <c r="B1026" s="4"/>
      <c r="C1026" s="27"/>
      <c r="D1026" s="27"/>
      <c r="E1026" s="27"/>
      <c r="F1026" s="27"/>
      <c r="G1026" s="27"/>
      <c r="H1026" s="27"/>
      <c r="I1026" s="46"/>
      <c r="J1026" s="46"/>
      <c r="K1026" s="46"/>
      <c r="L1026" s="26"/>
      <c r="M1026" s="27"/>
      <c r="N1026" s="27"/>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row>
    <row r="1027" spans="1:82" s="3" customFormat="1" x14ac:dyDescent="0.25">
      <c r="A1027" s="40"/>
      <c r="B1027" s="4"/>
      <c r="C1027" s="27"/>
      <c r="D1027" s="27"/>
      <c r="E1027" s="27"/>
      <c r="F1027" s="27"/>
      <c r="G1027" s="27"/>
      <c r="H1027" s="27"/>
      <c r="I1027" s="46"/>
      <c r="J1027" s="46"/>
      <c r="K1027" s="46"/>
      <c r="L1027" s="26"/>
      <c r="M1027" s="27"/>
      <c r="N1027" s="27"/>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row>
    <row r="1028" spans="1:82" s="3" customFormat="1" x14ac:dyDescent="0.25">
      <c r="A1028" s="40"/>
      <c r="B1028" s="4"/>
      <c r="C1028" s="27"/>
      <c r="D1028" s="27"/>
      <c r="E1028" s="27"/>
      <c r="F1028" s="27"/>
      <c r="G1028" s="27"/>
      <c r="H1028" s="27"/>
      <c r="I1028" s="46"/>
      <c r="J1028" s="46"/>
      <c r="K1028" s="46"/>
      <c r="L1028" s="26"/>
      <c r="M1028" s="27"/>
      <c r="N1028" s="27"/>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row>
    <row r="1029" spans="1:82" s="3" customFormat="1" x14ac:dyDescent="0.25">
      <c r="A1029" s="40"/>
      <c r="B1029" s="4"/>
      <c r="C1029" s="27"/>
      <c r="D1029" s="27"/>
      <c r="E1029" s="27"/>
      <c r="F1029" s="27"/>
      <c r="G1029" s="27"/>
      <c r="H1029" s="27"/>
      <c r="I1029" s="46"/>
      <c r="J1029" s="46"/>
      <c r="K1029" s="46"/>
      <c r="L1029" s="26"/>
      <c r="M1029" s="27"/>
      <c r="N1029" s="27"/>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row>
    <row r="1030" spans="1:82" s="3" customFormat="1" x14ac:dyDescent="0.25">
      <c r="A1030" s="40"/>
      <c r="B1030" s="4"/>
      <c r="C1030" s="27"/>
      <c r="D1030" s="27"/>
      <c r="E1030" s="27"/>
      <c r="F1030" s="27"/>
      <c r="G1030" s="27"/>
      <c r="H1030" s="27"/>
      <c r="I1030" s="46"/>
      <c r="J1030" s="46"/>
      <c r="K1030" s="46"/>
      <c r="L1030" s="26"/>
      <c r="M1030" s="27"/>
      <c r="N1030" s="27"/>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row>
    <row r="1031" spans="1:82" s="3" customFormat="1" x14ac:dyDescent="0.25">
      <c r="A1031" s="40"/>
      <c r="B1031" s="4"/>
      <c r="C1031" s="27"/>
      <c r="D1031" s="27"/>
      <c r="E1031" s="27"/>
      <c r="F1031" s="27"/>
      <c r="G1031" s="27"/>
      <c r="H1031" s="27"/>
      <c r="I1031" s="46"/>
      <c r="J1031" s="46"/>
      <c r="K1031" s="46"/>
      <c r="L1031" s="26"/>
      <c r="M1031" s="27"/>
      <c r="N1031" s="27"/>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row>
    <row r="1032" spans="1:82" s="3" customFormat="1" x14ac:dyDescent="0.25">
      <c r="A1032" s="40"/>
      <c r="B1032" s="4"/>
      <c r="C1032" s="27"/>
      <c r="D1032" s="27"/>
      <c r="E1032" s="27"/>
      <c r="F1032" s="27"/>
      <c r="G1032" s="27"/>
      <c r="H1032" s="27"/>
      <c r="I1032" s="46"/>
      <c r="J1032" s="46"/>
      <c r="K1032" s="46"/>
      <c r="L1032" s="26"/>
      <c r="M1032" s="27"/>
      <c r="N1032" s="27"/>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row>
    <row r="1033" spans="1:82" s="3" customFormat="1" x14ac:dyDescent="0.25">
      <c r="A1033" s="40"/>
      <c r="B1033" s="4"/>
      <c r="C1033" s="27"/>
      <c r="D1033" s="27"/>
      <c r="E1033" s="27"/>
      <c r="F1033" s="27"/>
      <c r="G1033" s="27"/>
      <c r="H1033" s="27"/>
      <c r="I1033" s="46"/>
      <c r="J1033" s="46"/>
      <c r="K1033" s="46"/>
      <c r="L1033" s="26"/>
      <c r="M1033" s="27"/>
      <c r="N1033" s="27"/>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row>
    <row r="1034" spans="1:82" s="3" customFormat="1" x14ac:dyDescent="0.25">
      <c r="A1034" s="40"/>
      <c r="B1034" s="4"/>
      <c r="C1034" s="27"/>
      <c r="D1034" s="27"/>
      <c r="E1034" s="27"/>
      <c r="F1034" s="27"/>
      <c r="G1034" s="27"/>
      <c r="H1034" s="27"/>
      <c r="I1034" s="46"/>
      <c r="J1034" s="46"/>
      <c r="K1034" s="46"/>
      <c r="L1034" s="26"/>
      <c r="M1034" s="27"/>
      <c r="N1034" s="27"/>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row>
    <row r="1035" spans="1:82" x14ac:dyDescent="0.25">
      <c r="C1035" s="27"/>
      <c r="D1035" s="27"/>
      <c r="E1035" s="27"/>
      <c r="F1035" s="27"/>
      <c r="G1035" s="27"/>
      <c r="H1035" s="27"/>
      <c r="I1035" s="46"/>
      <c r="J1035" s="46"/>
      <c r="K1035" s="46"/>
    </row>
    <row r="1036" spans="1:82" x14ac:dyDescent="0.25">
      <c r="C1036" s="27"/>
      <c r="D1036" s="27"/>
      <c r="E1036" s="27"/>
      <c r="F1036" s="27"/>
      <c r="G1036" s="27"/>
      <c r="H1036" s="27"/>
      <c r="I1036" s="46"/>
      <c r="J1036" s="46"/>
      <c r="K1036" s="46"/>
    </row>
    <row r="1037" spans="1:82" x14ac:dyDescent="0.25">
      <c r="C1037" s="27"/>
      <c r="D1037" s="27"/>
      <c r="E1037" s="27"/>
      <c r="F1037" s="27"/>
      <c r="G1037" s="27"/>
      <c r="H1037" s="27"/>
      <c r="I1037" s="46"/>
      <c r="J1037" s="46"/>
      <c r="K1037" s="46"/>
    </row>
    <row r="1038" spans="1:82" x14ac:dyDescent="0.25">
      <c r="C1038" s="27"/>
      <c r="D1038" s="27"/>
      <c r="E1038" s="27"/>
      <c r="F1038" s="27"/>
      <c r="G1038" s="27"/>
      <c r="H1038" s="27"/>
      <c r="I1038" s="46"/>
      <c r="J1038" s="46"/>
      <c r="K1038" s="46"/>
    </row>
    <row r="1039" spans="1:82" x14ac:dyDescent="0.25">
      <c r="C1039" s="27"/>
      <c r="D1039" s="27"/>
      <c r="E1039" s="27"/>
      <c r="F1039" s="27"/>
      <c r="G1039" s="27"/>
      <c r="H1039" s="27"/>
      <c r="I1039" s="46"/>
      <c r="J1039" s="46"/>
      <c r="K1039" s="46"/>
    </row>
    <row r="1040" spans="1:82" x14ac:dyDescent="0.25">
      <c r="C1040" s="27"/>
      <c r="D1040" s="27"/>
      <c r="E1040" s="27"/>
      <c r="F1040" s="27"/>
      <c r="G1040" s="27"/>
      <c r="H1040" s="27"/>
      <c r="I1040" s="46"/>
      <c r="J1040" s="46"/>
      <c r="K1040" s="46"/>
    </row>
    <row r="1041" spans="3:11" x14ac:dyDescent="0.25">
      <c r="C1041" s="27"/>
      <c r="D1041" s="27"/>
      <c r="E1041" s="27"/>
      <c r="F1041" s="27"/>
      <c r="G1041" s="27"/>
      <c r="H1041" s="27"/>
      <c r="I1041" s="46"/>
      <c r="J1041" s="46"/>
      <c r="K1041" s="46"/>
    </row>
    <row r="1042" spans="3:11" x14ac:dyDescent="0.25">
      <c r="C1042" s="27"/>
      <c r="D1042" s="27"/>
      <c r="E1042" s="27"/>
      <c r="F1042" s="27"/>
      <c r="G1042" s="27"/>
      <c r="H1042" s="27"/>
      <c r="I1042" s="46"/>
      <c r="J1042" s="46"/>
      <c r="K1042" s="46"/>
    </row>
    <row r="1043" spans="3:11" x14ac:dyDescent="0.25">
      <c r="C1043" s="27"/>
      <c r="D1043" s="27"/>
      <c r="E1043" s="27"/>
      <c r="F1043" s="27"/>
      <c r="G1043" s="27"/>
      <c r="H1043" s="27"/>
      <c r="I1043" s="46"/>
      <c r="J1043" s="46"/>
      <c r="K1043" s="46"/>
    </row>
    <row r="1044" spans="3:11" x14ac:dyDescent="0.25">
      <c r="C1044" s="27"/>
      <c r="D1044" s="27"/>
      <c r="E1044" s="27"/>
      <c r="F1044" s="27"/>
      <c r="G1044" s="27"/>
      <c r="H1044" s="27"/>
      <c r="I1044" s="46"/>
      <c r="J1044" s="46"/>
      <c r="K1044" s="46"/>
    </row>
    <row r="1045" spans="3:11" x14ac:dyDescent="0.25">
      <c r="C1045" s="27"/>
      <c r="D1045" s="27"/>
      <c r="E1045" s="27"/>
      <c r="F1045" s="27"/>
      <c r="G1045" s="27"/>
      <c r="H1045" s="27"/>
      <c r="I1045" s="46"/>
      <c r="J1045" s="46"/>
      <c r="K1045" s="46"/>
    </row>
    <row r="1046" spans="3:11" x14ac:dyDescent="0.25">
      <c r="C1046" s="27"/>
      <c r="D1046" s="27"/>
      <c r="E1046" s="27"/>
      <c r="F1046" s="27"/>
      <c r="G1046" s="27"/>
      <c r="H1046" s="27"/>
      <c r="I1046" s="46"/>
      <c r="J1046" s="46"/>
      <c r="K1046" s="46"/>
    </row>
    <row r="1047" spans="3:11" x14ac:dyDescent="0.25">
      <c r="C1047" s="27"/>
      <c r="D1047" s="27"/>
      <c r="E1047" s="27"/>
      <c r="F1047" s="27"/>
      <c r="G1047" s="27"/>
      <c r="H1047" s="27"/>
      <c r="I1047" s="46"/>
      <c r="J1047" s="46"/>
      <c r="K1047" s="46"/>
    </row>
    <row r="1048" spans="3:11" x14ac:dyDescent="0.25">
      <c r="C1048" s="27"/>
      <c r="D1048" s="27"/>
      <c r="E1048" s="27"/>
      <c r="F1048" s="27"/>
      <c r="G1048" s="27"/>
      <c r="H1048" s="27"/>
      <c r="I1048" s="46"/>
      <c r="J1048" s="46"/>
      <c r="K1048" s="46"/>
    </row>
    <row r="1049" spans="3:11" x14ac:dyDescent="0.25">
      <c r="C1049" s="27"/>
      <c r="D1049" s="27"/>
      <c r="E1049" s="27"/>
      <c r="F1049" s="27"/>
      <c r="G1049" s="27"/>
      <c r="H1049" s="27"/>
      <c r="I1049" s="46"/>
      <c r="J1049" s="46"/>
      <c r="K1049" s="46"/>
    </row>
    <row r="1050" spans="3:11" x14ac:dyDescent="0.25">
      <c r="C1050" s="27"/>
      <c r="D1050" s="27"/>
      <c r="E1050" s="27"/>
      <c r="F1050" s="27"/>
      <c r="G1050" s="27"/>
      <c r="H1050" s="27"/>
      <c r="I1050" s="46"/>
      <c r="J1050" s="46"/>
      <c r="K1050" s="46"/>
    </row>
    <row r="1051" spans="3:11" x14ac:dyDescent="0.25">
      <c r="C1051" s="27"/>
      <c r="D1051" s="27"/>
      <c r="E1051" s="27"/>
      <c r="F1051" s="27"/>
      <c r="G1051" s="27"/>
      <c r="H1051" s="27"/>
      <c r="I1051" s="46"/>
      <c r="J1051" s="46"/>
      <c r="K1051" s="46"/>
    </row>
    <row r="1052" spans="3:11" x14ac:dyDescent="0.25">
      <c r="C1052" s="27"/>
      <c r="D1052" s="27"/>
      <c r="E1052" s="27"/>
      <c r="F1052" s="27"/>
      <c r="G1052" s="27"/>
      <c r="H1052" s="27"/>
      <c r="I1052" s="46"/>
      <c r="J1052" s="46"/>
      <c r="K1052" s="46"/>
    </row>
    <row r="1053" spans="3:11" x14ac:dyDescent="0.25">
      <c r="C1053" s="27"/>
      <c r="D1053" s="27"/>
      <c r="E1053" s="27"/>
      <c r="F1053" s="27"/>
      <c r="G1053" s="27"/>
      <c r="H1053" s="27"/>
      <c r="I1053" s="46"/>
      <c r="J1053" s="46"/>
      <c r="K1053" s="46"/>
    </row>
    <row r="1054" spans="3:11" x14ac:dyDescent="0.25">
      <c r="C1054" s="27"/>
      <c r="D1054" s="27"/>
      <c r="E1054" s="27"/>
      <c r="F1054" s="27"/>
      <c r="G1054" s="27"/>
      <c r="H1054" s="27"/>
      <c r="I1054" s="46"/>
      <c r="J1054" s="46"/>
      <c r="K1054" s="46"/>
    </row>
  </sheetData>
  <mergeCells count="1152">
    <mergeCell ref="A262:A263"/>
    <mergeCell ref="B262:B263"/>
    <mergeCell ref="C262:C263"/>
    <mergeCell ref="E262:E263"/>
    <mergeCell ref="F262:F263"/>
    <mergeCell ref="G262:G263"/>
    <mergeCell ref="H262:H263"/>
    <mergeCell ref="F82:F85"/>
    <mergeCell ref="G82:G83"/>
    <mergeCell ref="H82:H83"/>
    <mergeCell ref="A84:A85"/>
    <mergeCell ref="G84:G85"/>
    <mergeCell ref="H84:H85"/>
    <mergeCell ref="A95:A100"/>
    <mergeCell ref="B95:B100"/>
    <mergeCell ref="C95:C100"/>
    <mergeCell ref="E95:E100"/>
    <mergeCell ref="F95:F100"/>
    <mergeCell ref="G95:G96"/>
    <mergeCell ref="H95:H96"/>
    <mergeCell ref="G97:G98"/>
    <mergeCell ref="H97:H98"/>
    <mergeCell ref="G99:G100"/>
    <mergeCell ref="H99:H100"/>
    <mergeCell ref="H197:H198"/>
    <mergeCell ref="E157:E158"/>
    <mergeCell ref="E161:E162"/>
    <mergeCell ref="F161:F162"/>
    <mergeCell ref="E188:E189"/>
    <mergeCell ref="F139:F142"/>
    <mergeCell ref="G159:G160"/>
    <mergeCell ref="H159:H160"/>
    <mergeCell ref="H143:H144"/>
    <mergeCell ref="H149:H150"/>
    <mergeCell ref="H137:H138"/>
    <mergeCell ref="H129:H130"/>
    <mergeCell ref="G129:G130"/>
    <mergeCell ref="H135:H136"/>
    <mergeCell ref="G155:G156"/>
    <mergeCell ref="G166:G167"/>
    <mergeCell ref="H166:H167"/>
    <mergeCell ref="E180:E185"/>
    <mergeCell ref="F151:F152"/>
    <mergeCell ref="G151:G152"/>
    <mergeCell ref="G161:G162"/>
    <mergeCell ref="E163:E164"/>
    <mergeCell ref="F163:F164"/>
    <mergeCell ref="G163:G164"/>
    <mergeCell ref="H163:H164"/>
    <mergeCell ref="H145:H146"/>
    <mergeCell ref="C92:C94"/>
    <mergeCell ref="A107:A108"/>
    <mergeCell ref="E101:E104"/>
    <mergeCell ref="F101:F104"/>
    <mergeCell ref="G137:G138"/>
    <mergeCell ref="E117:E118"/>
    <mergeCell ref="F131:F132"/>
    <mergeCell ref="E119:E124"/>
    <mergeCell ref="A109:A112"/>
    <mergeCell ref="A113:A114"/>
    <mergeCell ref="A115:A116"/>
    <mergeCell ref="A117:A118"/>
    <mergeCell ref="F119:F124"/>
    <mergeCell ref="C119:C124"/>
    <mergeCell ref="B117:B118"/>
    <mergeCell ref="A88:A89"/>
    <mergeCell ref="B88:B89"/>
    <mergeCell ref="C88:C89"/>
    <mergeCell ref="G117:G118"/>
    <mergeCell ref="B125:B126"/>
    <mergeCell ref="C125:C126"/>
    <mergeCell ref="B113:B114"/>
    <mergeCell ref="F109:F112"/>
    <mergeCell ref="B119:B124"/>
    <mergeCell ref="B129:B132"/>
    <mergeCell ref="B139:B142"/>
    <mergeCell ref="H121:H122"/>
    <mergeCell ref="B92:B94"/>
    <mergeCell ref="D80:D81"/>
    <mergeCell ref="D92:D94"/>
    <mergeCell ref="E80:E81"/>
    <mergeCell ref="F80:F81"/>
    <mergeCell ref="H86:H87"/>
    <mergeCell ref="A68:A69"/>
    <mergeCell ref="A70:A73"/>
    <mergeCell ref="A78:A79"/>
    <mergeCell ref="A76:A77"/>
    <mergeCell ref="B76:B77"/>
    <mergeCell ref="C80:C81"/>
    <mergeCell ref="C76:C77"/>
    <mergeCell ref="E76:E77"/>
    <mergeCell ref="F76:F77"/>
    <mergeCell ref="G76:G77"/>
    <mergeCell ref="H76:H77"/>
    <mergeCell ref="B80:B81"/>
    <mergeCell ref="A82:A83"/>
    <mergeCell ref="B82:B85"/>
    <mergeCell ref="C82:C85"/>
    <mergeCell ref="E82:E85"/>
    <mergeCell ref="A209:A210"/>
    <mergeCell ref="H172:H173"/>
    <mergeCell ref="B166:B167"/>
    <mergeCell ref="G195:G196"/>
    <mergeCell ref="F192:F193"/>
    <mergeCell ref="B159:B160"/>
    <mergeCell ref="C159:C160"/>
    <mergeCell ref="B153:B154"/>
    <mergeCell ref="E64:E65"/>
    <mergeCell ref="B66:B67"/>
    <mergeCell ref="F70:F73"/>
    <mergeCell ref="C149:C150"/>
    <mergeCell ref="F105:F106"/>
    <mergeCell ref="E88:E89"/>
    <mergeCell ref="F88:F89"/>
    <mergeCell ref="G88:G89"/>
    <mergeCell ref="H88:H89"/>
    <mergeCell ref="B86:B87"/>
    <mergeCell ref="C86:C87"/>
    <mergeCell ref="E86:E87"/>
    <mergeCell ref="F86:F87"/>
    <mergeCell ref="G86:G87"/>
    <mergeCell ref="C139:C142"/>
    <mergeCell ref="G105:G106"/>
    <mergeCell ref="H139:H140"/>
    <mergeCell ref="C105:C106"/>
    <mergeCell ref="H103:H104"/>
    <mergeCell ref="E109:E112"/>
    <mergeCell ref="H123:H124"/>
    <mergeCell ref="C101:C104"/>
    <mergeCell ref="F137:F138"/>
    <mergeCell ref="F143:F144"/>
    <mergeCell ref="A135:A136"/>
    <mergeCell ref="A137:A138"/>
    <mergeCell ref="E168:E169"/>
    <mergeCell ref="E166:E167"/>
    <mergeCell ref="B143:B144"/>
    <mergeCell ref="C143:C144"/>
    <mergeCell ref="B133:B134"/>
    <mergeCell ref="G127:G128"/>
    <mergeCell ref="C145:C148"/>
    <mergeCell ref="B220:B221"/>
    <mergeCell ref="A195:A198"/>
    <mergeCell ref="A201:A202"/>
    <mergeCell ref="A211:A212"/>
    <mergeCell ref="A194:K194"/>
    <mergeCell ref="A207:A208"/>
    <mergeCell ref="H195:H196"/>
    <mergeCell ref="H220:H221"/>
    <mergeCell ref="E190:E191"/>
    <mergeCell ref="B190:B191"/>
    <mergeCell ref="A172:A173"/>
    <mergeCell ref="E153:E154"/>
    <mergeCell ref="F153:F154"/>
    <mergeCell ref="H155:H156"/>
    <mergeCell ref="E174:E175"/>
    <mergeCell ref="G180:G181"/>
    <mergeCell ref="A176:A177"/>
    <mergeCell ref="G192:G193"/>
    <mergeCell ref="F207:F208"/>
    <mergeCell ref="G153:G154"/>
    <mergeCell ref="E155:E156"/>
    <mergeCell ref="F155:F156"/>
    <mergeCell ref="G172:G173"/>
    <mergeCell ref="B161:B162"/>
    <mergeCell ref="C161:C162"/>
    <mergeCell ref="B168:B169"/>
    <mergeCell ref="F166:F167"/>
    <mergeCell ref="C166:C167"/>
    <mergeCell ref="G170:G171"/>
    <mergeCell ref="G176:G177"/>
    <mergeCell ref="G203:G204"/>
    <mergeCell ref="G201:G202"/>
    <mergeCell ref="C151:C152"/>
    <mergeCell ref="C201:C202"/>
    <mergeCell ref="E137:E138"/>
    <mergeCell ref="F129:F130"/>
    <mergeCell ref="C190:C191"/>
    <mergeCell ref="C157:C158"/>
    <mergeCell ref="B155:B156"/>
    <mergeCell ref="B127:B128"/>
    <mergeCell ref="G197:G198"/>
    <mergeCell ref="E143:E144"/>
    <mergeCell ref="C135:C136"/>
    <mergeCell ref="B157:B158"/>
    <mergeCell ref="B163:B164"/>
    <mergeCell ref="C163:C164"/>
    <mergeCell ref="B109:B112"/>
    <mergeCell ref="G119:G120"/>
    <mergeCell ref="G121:G122"/>
    <mergeCell ref="F115:F116"/>
    <mergeCell ref="C137:C138"/>
    <mergeCell ref="G101:G102"/>
    <mergeCell ref="B105:B106"/>
    <mergeCell ref="C133:C134"/>
    <mergeCell ref="E133:E134"/>
    <mergeCell ref="F133:F134"/>
    <mergeCell ref="G133:G134"/>
    <mergeCell ref="C115:C116"/>
    <mergeCell ref="G111:G112"/>
    <mergeCell ref="H111:H112"/>
    <mergeCell ref="G107:G108"/>
    <mergeCell ref="H107:H108"/>
    <mergeCell ref="C107:C108"/>
    <mergeCell ref="C113:C114"/>
    <mergeCell ref="H119:H120"/>
    <mergeCell ref="H127:H128"/>
    <mergeCell ref="H133:H134"/>
    <mergeCell ref="B107:B108"/>
    <mergeCell ref="C127:C128"/>
    <mergeCell ref="C117:C118"/>
    <mergeCell ref="G109:G110"/>
    <mergeCell ref="E115:E116"/>
    <mergeCell ref="C129:C132"/>
    <mergeCell ref="H131:H132"/>
    <mergeCell ref="G123:G124"/>
    <mergeCell ref="F117:F118"/>
    <mergeCell ref="E127:E128"/>
    <mergeCell ref="E125:E126"/>
    <mergeCell ref="F125:F126"/>
    <mergeCell ref="G125:G126"/>
    <mergeCell ref="H125:H126"/>
    <mergeCell ref="E107:E108"/>
    <mergeCell ref="F107:F108"/>
    <mergeCell ref="H115:H116"/>
    <mergeCell ref="C238:C239"/>
    <mergeCell ref="E238:E239"/>
    <mergeCell ref="C224:C225"/>
    <mergeCell ref="E215:E216"/>
    <mergeCell ref="A217:K217"/>
    <mergeCell ref="A240:K240"/>
    <mergeCell ref="G230:G231"/>
    <mergeCell ref="G131:G132"/>
    <mergeCell ref="H157:H158"/>
    <mergeCell ref="H153:H154"/>
    <mergeCell ref="F201:F202"/>
    <mergeCell ref="E145:E150"/>
    <mergeCell ref="F145:F150"/>
    <mergeCell ref="G149:G150"/>
    <mergeCell ref="B149:B150"/>
    <mergeCell ref="C172:C173"/>
    <mergeCell ref="H170:H171"/>
    <mergeCell ref="F170:F171"/>
    <mergeCell ref="E176:E177"/>
    <mergeCell ref="G168:G169"/>
    <mergeCell ref="H168:H169"/>
    <mergeCell ref="C170:C171"/>
    <mergeCell ref="C155:C156"/>
    <mergeCell ref="F199:F200"/>
    <mergeCell ref="H186:H187"/>
    <mergeCell ref="G135:G136"/>
    <mergeCell ref="H234:H235"/>
    <mergeCell ref="A166:A167"/>
    <mergeCell ref="A168:A169"/>
    <mergeCell ref="F168:F169"/>
    <mergeCell ref="H199:H200"/>
    <mergeCell ref="C199:C200"/>
    <mergeCell ref="E199:E200"/>
    <mergeCell ref="G199:G200"/>
    <mergeCell ref="H188:H189"/>
    <mergeCell ref="F195:F198"/>
    <mergeCell ref="E170:E171"/>
    <mergeCell ref="C192:C193"/>
    <mergeCell ref="E192:E193"/>
    <mergeCell ref="B197:B198"/>
    <mergeCell ref="C197:C198"/>
    <mergeCell ref="B172:B173"/>
    <mergeCell ref="H151:H152"/>
    <mergeCell ref="C195:C196"/>
    <mergeCell ref="F180:F185"/>
    <mergeCell ref="F188:F189"/>
    <mergeCell ref="G188:G189"/>
    <mergeCell ref="G222:G223"/>
    <mergeCell ref="H215:H216"/>
    <mergeCell ref="B205:B206"/>
    <mergeCell ref="C222:C223"/>
    <mergeCell ref="E159:E160"/>
    <mergeCell ref="F159:F160"/>
    <mergeCell ref="A213:A214"/>
    <mergeCell ref="B213:B214"/>
    <mergeCell ref="C153:C154"/>
    <mergeCell ref="A190:A191"/>
    <mergeCell ref="G157:G158"/>
    <mergeCell ref="B151:B152"/>
    <mergeCell ref="H161:H162"/>
    <mergeCell ref="H182:H183"/>
    <mergeCell ref="H180:H181"/>
    <mergeCell ref="F186:F187"/>
    <mergeCell ref="G182:G183"/>
    <mergeCell ref="G184:G185"/>
    <mergeCell ref="H184:H185"/>
    <mergeCell ref="E151:E152"/>
    <mergeCell ref="H361:H362"/>
    <mergeCell ref="C359:C360"/>
    <mergeCell ref="H355:H356"/>
    <mergeCell ref="C357:C358"/>
    <mergeCell ref="C351:C354"/>
    <mergeCell ref="F218:F219"/>
    <mergeCell ref="H209:H210"/>
    <mergeCell ref="E203:E206"/>
    <mergeCell ref="B178:B179"/>
    <mergeCell ref="C174:C175"/>
    <mergeCell ref="C176:C177"/>
    <mergeCell ref="C188:C189"/>
    <mergeCell ref="G174:G175"/>
    <mergeCell ref="H176:H177"/>
    <mergeCell ref="H203:H206"/>
    <mergeCell ref="B195:B196"/>
    <mergeCell ref="G178:G179"/>
    <mergeCell ref="H178:H179"/>
    <mergeCell ref="E178:E179"/>
    <mergeCell ref="G186:G187"/>
    <mergeCell ref="F174:F175"/>
    <mergeCell ref="F176:F177"/>
    <mergeCell ref="A101:A104"/>
    <mergeCell ref="A105:A106"/>
    <mergeCell ref="G141:G142"/>
    <mergeCell ref="H141:H142"/>
    <mergeCell ref="A139:A142"/>
    <mergeCell ref="A143:A144"/>
    <mergeCell ref="A145:A148"/>
    <mergeCell ref="H117:H118"/>
    <mergeCell ref="H113:H114"/>
    <mergeCell ref="G103:G104"/>
    <mergeCell ref="H105:H106"/>
    <mergeCell ref="B317:B318"/>
    <mergeCell ref="H315:H316"/>
    <mergeCell ref="C331:C332"/>
    <mergeCell ref="C315:C316"/>
    <mergeCell ref="G315:G316"/>
    <mergeCell ref="E302:E303"/>
    <mergeCell ref="B307:B314"/>
    <mergeCell ref="F307:F314"/>
    <mergeCell ref="G115:G116"/>
    <mergeCell ref="B250:B251"/>
    <mergeCell ref="B245:B246"/>
    <mergeCell ref="B224:B225"/>
    <mergeCell ref="B278:B279"/>
    <mergeCell ref="A276:A277"/>
    <mergeCell ref="C258:C259"/>
    <mergeCell ref="B115:B116"/>
    <mergeCell ref="E135:E136"/>
    <mergeCell ref="F135:F136"/>
    <mergeCell ref="B135:B136"/>
    <mergeCell ref="F127:F128"/>
    <mergeCell ref="F157:F158"/>
    <mergeCell ref="A294:A295"/>
    <mergeCell ref="G363:G364"/>
    <mergeCell ref="A296:A297"/>
    <mergeCell ref="A300:A301"/>
    <mergeCell ref="E423:E424"/>
    <mergeCell ref="F423:F424"/>
    <mergeCell ref="F384:F385"/>
    <mergeCell ref="G384:G385"/>
    <mergeCell ref="A319:K319"/>
    <mergeCell ref="F363:F364"/>
    <mergeCell ref="H333:H334"/>
    <mergeCell ref="C335:C336"/>
    <mergeCell ref="C333:C334"/>
    <mergeCell ref="B335:B336"/>
    <mergeCell ref="H363:H364"/>
    <mergeCell ref="B355:B356"/>
    <mergeCell ref="C355:C356"/>
    <mergeCell ref="E355:E356"/>
    <mergeCell ref="G357:G358"/>
    <mergeCell ref="B347:B348"/>
    <mergeCell ref="B320:B329"/>
    <mergeCell ref="B333:B334"/>
    <mergeCell ref="B351:B354"/>
    <mergeCell ref="E368:E381"/>
    <mergeCell ref="F368:F381"/>
    <mergeCell ref="A331:A332"/>
    <mergeCell ref="B331:B332"/>
    <mergeCell ref="H343:H344"/>
    <mergeCell ref="E351:E354"/>
    <mergeCell ref="A351:A352"/>
    <mergeCell ref="A353:A356"/>
    <mergeCell ref="B70:B73"/>
    <mergeCell ref="B145:B148"/>
    <mergeCell ref="A241:A244"/>
    <mergeCell ref="A222:A223"/>
    <mergeCell ref="A199:A200"/>
    <mergeCell ref="A192:A193"/>
    <mergeCell ref="B192:B193"/>
    <mergeCell ref="A170:A171"/>
    <mergeCell ref="A74:A75"/>
    <mergeCell ref="A119:A124"/>
    <mergeCell ref="A127:A128"/>
    <mergeCell ref="A129:A132"/>
    <mergeCell ref="A133:A134"/>
    <mergeCell ref="A266:A267"/>
    <mergeCell ref="A274:A275"/>
    <mergeCell ref="A252:A253"/>
    <mergeCell ref="A165:K165"/>
    <mergeCell ref="A203:A204"/>
    <mergeCell ref="H232:H233"/>
    <mergeCell ref="B170:B171"/>
    <mergeCell ref="G139:G140"/>
    <mergeCell ref="G143:G144"/>
    <mergeCell ref="B176:B177"/>
    <mergeCell ref="B209:B210"/>
    <mergeCell ref="H260:H261"/>
    <mergeCell ref="H147:H148"/>
    <mergeCell ref="G113:G114"/>
    <mergeCell ref="E129:E132"/>
    <mergeCell ref="B137:B138"/>
    <mergeCell ref="E139:E142"/>
    <mergeCell ref="E172:E173"/>
    <mergeCell ref="F178:F179"/>
    <mergeCell ref="A86:A87"/>
    <mergeCell ref="A174:A175"/>
    <mergeCell ref="A151:A152"/>
    <mergeCell ref="A92:A94"/>
    <mergeCell ref="A178:A179"/>
    <mergeCell ref="G145:G146"/>
    <mergeCell ref="G147:G148"/>
    <mergeCell ref="H174:H175"/>
    <mergeCell ref="C168:C169"/>
    <mergeCell ref="C178:C179"/>
    <mergeCell ref="B174:B175"/>
    <mergeCell ref="B188:B189"/>
    <mergeCell ref="H201:H202"/>
    <mergeCell ref="G190:G191"/>
    <mergeCell ref="H192:H193"/>
    <mergeCell ref="B199:B200"/>
    <mergeCell ref="B258:B259"/>
    <mergeCell ref="B254:B257"/>
    <mergeCell ref="C218:C219"/>
    <mergeCell ref="B238:B239"/>
    <mergeCell ref="E220:E221"/>
    <mergeCell ref="F220:F221"/>
    <mergeCell ref="B226:B237"/>
    <mergeCell ref="C226:C237"/>
    <mergeCell ref="E226:E237"/>
    <mergeCell ref="A224:A225"/>
    <mergeCell ref="A238:A239"/>
    <mergeCell ref="E207:E208"/>
    <mergeCell ref="B203:B204"/>
    <mergeCell ref="H207:H208"/>
    <mergeCell ref="G254:G255"/>
    <mergeCell ref="G256:G257"/>
    <mergeCell ref="H250:H251"/>
    <mergeCell ref="G247:G248"/>
    <mergeCell ref="H254:H257"/>
    <mergeCell ref="H218:H219"/>
    <mergeCell ref="C211:C212"/>
    <mergeCell ref="C209:C210"/>
    <mergeCell ref="C215:C216"/>
    <mergeCell ref="E213:E214"/>
    <mergeCell ref="H213:H214"/>
    <mergeCell ref="A421:A422"/>
    <mergeCell ref="E335:E336"/>
    <mergeCell ref="G324:G325"/>
    <mergeCell ref="G326:G327"/>
    <mergeCell ref="G396:G397"/>
    <mergeCell ref="F333:F334"/>
    <mergeCell ref="G322:G323"/>
    <mergeCell ref="A418:K418"/>
    <mergeCell ref="H317:H318"/>
    <mergeCell ref="B359:B360"/>
    <mergeCell ref="C363:C364"/>
    <mergeCell ref="H345:H346"/>
    <mergeCell ref="E363:E364"/>
    <mergeCell ref="F359:F360"/>
    <mergeCell ref="H384:H385"/>
    <mergeCell ref="C368:C381"/>
    <mergeCell ref="A357:A358"/>
    <mergeCell ref="A359:A360"/>
    <mergeCell ref="A361:A362"/>
    <mergeCell ref="A307:A310"/>
    <mergeCell ref="A322:A329"/>
    <mergeCell ref="A363:A364"/>
    <mergeCell ref="A335:A336"/>
    <mergeCell ref="A416:A417"/>
    <mergeCell ref="F320:F329"/>
    <mergeCell ref="G320:G321"/>
    <mergeCell ref="B368:B381"/>
    <mergeCell ref="G351:G352"/>
    <mergeCell ref="A317:A318"/>
    <mergeCell ref="E320:E329"/>
    <mergeCell ref="H339:H340"/>
    <mergeCell ref="C320:C329"/>
    <mergeCell ref="G333:G334"/>
    <mergeCell ref="H331:H332"/>
    <mergeCell ref="A339:A348"/>
    <mergeCell ref="A349:A350"/>
    <mergeCell ref="H442:H443"/>
    <mergeCell ref="F444:G445"/>
    <mergeCell ref="H444:H445"/>
    <mergeCell ref="G431:G432"/>
    <mergeCell ref="H431:H432"/>
    <mergeCell ref="C438:C439"/>
    <mergeCell ref="B438:B439"/>
    <mergeCell ref="G425:G426"/>
    <mergeCell ref="H425:H426"/>
    <mergeCell ref="B433:B434"/>
    <mergeCell ref="C433:C434"/>
    <mergeCell ref="G433:G434"/>
    <mergeCell ref="H438:H439"/>
    <mergeCell ref="B425:B426"/>
    <mergeCell ref="H433:H434"/>
    <mergeCell ref="F442:G443"/>
    <mergeCell ref="F440:G441"/>
    <mergeCell ref="B427:B428"/>
    <mergeCell ref="G427:G428"/>
    <mergeCell ref="H427:H428"/>
    <mergeCell ref="A437:K437"/>
    <mergeCell ref="B444:B445"/>
    <mergeCell ref="C442:C443"/>
    <mergeCell ref="A438:A445"/>
    <mergeCell ref="A429:A430"/>
    <mergeCell ref="A431:A432"/>
    <mergeCell ref="A433:A434"/>
    <mergeCell ref="C425:C426"/>
    <mergeCell ref="E438:E445"/>
    <mergeCell ref="F438:G439"/>
    <mergeCell ref="B442:B443"/>
    <mergeCell ref="A427:A428"/>
    <mergeCell ref="F421:F422"/>
    <mergeCell ref="C429:C430"/>
    <mergeCell ref="H423:H424"/>
    <mergeCell ref="C440:C441"/>
    <mergeCell ref="B440:B441"/>
    <mergeCell ref="G423:G424"/>
    <mergeCell ref="C444:C445"/>
    <mergeCell ref="H416:H417"/>
    <mergeCell ref="H429:H430"/>
    <mergeCell ref="C431:C432"/>
    <mergeCell ref="G429:G430"/>
    <mergeCell ref="A391:A394"/>
    <mergeCell ref="A419:A420"/>
    <mergeCell ref="H419:H420"/>
    <mergeCell ref="C396:C415"/>
    <mergeCell ref="E396:E415"/>
    <mergeCell ref="G414:G415"/>
    <mergeCell ref="H396:H415"/>
    <mergeCell ref="H391:H392"/>
    <mergeCell ref="B429:B430"/>
    <mergeCell ref="E431:E432"/>
    <mergeCell ref="F431:F432"/>
    <mergeCell ref="C419:C420"/>
    <mergeCell ref="E419:E420"/>
    <mergeCell ref="B393:B394"/>
    <mergeCell ref="C393:C394"/>
    <mergeCell ref="E391:E394"/>
    <mergeCell ref="F391:F394"/>
    <mergeCell ref="G402:G403"/>
    <mergeCell ref="A425:A426"/>
    <mergeCell ref="B431:B432"/>
    <mergeCell ref="C423:C424"/>
    <mergeCell ref="C416:C417"/>
    <mergeCell ref="H421:H422"/>
    <mergeCell ref="G400:G401"/>
    <mergeCell ref="G412:G413"/>
    <mergeCell ref="E427:E428"/>
    <mergeCell ref="F427:F428"/>
    <mergeCell ref="C427:C428"/>
    <mergeCell ref="A337:A338"/>
    <mergeCell ref="H274:H275"/>
    <mergeCell ref="G268:G269"/>
    <mergeCell ref="B423:B424"/>
    <mergeCell ref="E425:E426"/>
    <mergeCell ref="E429:E430"/>
    <mergeCell ref="B421:B422"/>
    <mergeCell ref="B387:B388"/>
    <mergeCell ref="C387:C388"/>
    <mergeCell ref="A387:A388"/>
    <mergeCell ref="A389:A390"/>
    <mergeCell ref="H393:H394"/>
    <mergeCell ref="G408:G409"/>
    <mergeCell ref="F387:F388"/>
    <mergeCell ref="F396:F415"/>
    <mergeCell ref="A374:A376"/>
    <mergeCell ref="G374:G375"/>
    <mergeCell ref="H374:H375"/>
    <mergeCell ref="G376:G377"/>
    <mergeCell ref="A396:A397"/>
    <mergeCell ref="C421:C422"/>
    <mergeCell ref="B419:B420"/>
    <mergeCell ref="G421:G422"/>
    <mergeCell ref="F419:F420"/>
    <mergeCell ref="G404:G405"/>
    <mergeCell ref="B416:B417"/>
    <mergeCell ref="G393:G394"/>
    <mergeCell ref="C391:C392"/>
    <mergeCell ref="G391:G392"/>
    <mergeCell ref="A423:A424"/>
    <mergeCell ref="H380:H381"/>
    <mergeCell ref="E384:E385"/>
    <mergeCell ref="A365:A366"/>
    <mergeCell ref="B365:B366"/>
    <mergeCell ref="G406:G407"/>
    <mergeCell ref="G378:G379"/>
    <mergeCell ref="H378:H379"/>
    <mergeCell ref="B382:B383"/>
    <mergeCell ref="C382:C383"/>
    <mergeCell ref="E382:E383"/>
    <mergeCell ref="F382:F383"/>
    <mergeCell ref="G382:G383"/>
    <mergeCell ref="H382:H383"/>
    <mergeCell ref="G365:G366"/>
    <mergeCell ref="A367:K367"/>
    <mergeCell ref="H370:H371"/>
    <mergeCell ref="G372:G373"/>
    <mergeCell ref="H372:H373"/>
    <mergeCell ref="H376:H377"/>
    <mergeCell ref="B384:B385"/>
    <mergeCell ref="C384:C385"/>
    <mergeCell ref="G368:G369"/>
    <mergeCell ref="H368:H369"/>
    <mergeCell ref="G370:G371"/>
    <mergeCell ref="C389:C390"/>
    <mergeCell ref="E389:E390"/>
    <mergeCell ref="F389:F390"/>
    <mergeCell ref="C365:C366"/>
    <mergeCell ref="E365:E366"/>
    <mergeCell ref="F365:F366"/>
    <mergeCell ref="A395:K395"/>
    <mergeCell ref="B396:B415"/>
    <mergeCell ref="A398:A399"/>
    <mergeCell ref="G410:G411"/>
    <mergeCell ref="H307:H314"/>
    <mergeCell ref="E304:E305"/>
    <mergeCell ref="C298:C299"/>
    <mergeCell ref="H290:H291"/>
    <mergeCell ref="G292:G293"/>
    <mergeCell ref="H292:H293"/>
    <mergeCell ref="A311:A314"/>
    <mergeCell ref="E105:E106"/>
    <mergeCell ref="E331:E332"/>
    <mergeCell ref="F270:F271"/>
    <mergeCell ref="H238:H239"/>
    <mergeCell ref="H190:H191"/>
    <mergeCell ref="G331:G332"/>
    <mergeCell ref="H252:H253"/>
    <mergeCell ref="A254:A257"/>
    <mergeCell ref="H258:H259"/>
    <mergeCell ref="H245:H246"/>
    <mergeCell ref="E250:E251"/>
    <mergeCell ref="A218:A219"/>
    <mergeCell ref="E264:E265"/>
    <mergeCell ref="F226:F237"/>
    <mergeCell ref="B218:B219"/>
    <mergeCell ref="A260:A261"/>
    <mergeCell ref="B260:B261"/>
    <mergeCell ref="A245:A246"/>
    <mergeCell ref="A247:A248"/>
    <mergeCell ref="E218:E219"/>
    <mergeCell ref="G241:G242"/>
    <mergeCell ref="G218:G219"/>
    <mergeCell ref="G236:G237"/>
    <mergeCell ref="G258:G259"/>
    <mergeCell ref="F241:F244"/>
    <mergeCell ref="H7:H8"/>
    <mergeCell ref="G9:G10"/>
    <mergeCell ref="H9:H10"/>
    <mergeCell ref="H27:H28"/>
    <mergeCell ref="G11:G12"/>
    <mergeCell ref="G68:G69"/>
    <mergeCell ref="H66:H67"/>
    <mergeCell ref="C64:C65"/>
    <mergeCell ref="B64:B65"/>
    <mergeCell ref="G72:G73"/>
    <mergeCell ref="H72:H73"/>
    <mergeCell ref="H68:H69"/>
    <mergeCell ref="H272:H273"/>
    <mergeCell ref="F286:F287"/>
    <mergeCell ref="E268:E275"/>
    <mergeCell ref="C268:C275"/>
    <mergeCell ref="B268:B275"/>
    <mergeCell ref="H74:H75"/>
    <mergeCell ref="F66:F67"/>
    <mergeCell ref="G66:G67"/>
    <mergeCell ref="B74:B75"/>
    <mergeCell ref="C74:C75"/>
    <mergeCell ref="E74:E75"/>
    <mergeCell ref="C70:C73"/>
    <mergeCell ref="E70:E73"/>
    <mergeCell ref="F74:F75"/>
    <mergeCell ref="G74:G75"/>
    <mergeCell ref="E66:E67"/>
    <mergeCell ref="C68:C69"/>
    <mergeCell ref="B68:B69"/>
    <mergeCell ref="C66:C67"/>
    <mergeCell ref="H283:H284"/>
    <mergeCell ref="C55:C56"/>
    <mergeCell ref="E55:E56"/>
    <mergeCell ref="H53:H54"/>
    <mergeCell ref="G60:G61"/>
    <mergeCell ref="G37:G38"/>
    <mergeCell ref="H37:H38"/>
    <mergeCell ref="G39:G40"/>
    <mergeCell ref="H39:H40"/>
    <mergeCell ref="G49:G50"/>
    <mergeCell ref="H49:H50"/>
    <mergeCell ref="F55:F56"/>
    <mergeCell ref="A59:K59"/>
    <mergeCell ref="F64:F65"/>
    <mergeCell ref="G64:G65"/>
    <mergeCell ref="H70:H71"/>
    <mergeCell ref="E78:E79"/>
    <mergeCell ref="B78:B79"/>
    <mergeCell ref="F78:F79"/>
    <mergeCell ref="G78:G79"/>
    <mergeCell ref="C78:C79"/>
    <mergeCell ref="H78:H79"/>
    <mergeCell ref="G70:G71"/>
    <mergeCell ref="E68:E69"/>
    <mergeCell ref="F68:F69"/>
    <mergeCell ref="H64:H65"/>
    <mergeCell ref="B57:B58"/>
    <mergeCell ref="C57:C58"/>
    <mergeCell ref="E57:E58"/>
    <mergeCell ref="F57:F58"/>
    <mergeCell ref="G57:G58"/>
    <mergeCell ref="H57:H58"/>
    <mergeCell ref="A66:A67"/>
    <mergeCell ref="A60:A61"/>
    <mergeCell ref="A62:A63"/>
    <mergeCell ref="A64:A65"/>
    <mergeCell ref="A215:A216"/>
    <mergeCell ref="C213:C214"/>
    <mergeCell ref="A258:A259"/>
    <mergeCell ref="E258:E259"/>
    <mergeCell ref="F250:F251"/>
    <mergeCell ref="H228:H229"/>
    <mergeCell ref="H222:H223"/>
    <mergeCell ref="A264:A265"/>
    <mergeCell ref="A220:A221"/>
    <mergeCell ref="A226:A237"/>
    <mergeCell ref="C250:C251"/>
    <mergeCell ref="G220:G221"/>
    <mergeCell ref="H224:H225"/>
    <mergeCell ref="G224:G225"/>
    <mergeCell ref="F213:F214"/>
    <mergeCell ref="F254:F257"/>
    <mergeCell ref="C260:C261"/>
    <mergeCell ref="E260:E261"/>
    <mergeCell ref="F260:F261"/>
    <mergeCell ref="C245:C246"/>
    <mergeCell ref="F247:F248"/>
    <mergeCell ref="E211:E212"/>
    <mergeCell ref="C220:C221"/>
    <mergeCell ref="B222:B223"/>
    <mergeCell ref="E209:E210"/>
    <mergeCell ref="B101:B104"/>
    <mergeCell ref="E113:E114"/>
    <mergeCell ref="F113:F114"/>
    <mergeCell ref="H109:H110"/>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E27:E28"/>
    <mergeCell ref="F27:F28"/>
    <mergeCell ref="G27:G28"/>
    <mergeCell ref="B7:B26"/>
    <mergeCell ref="C7:C26"/>
    <mergeCell ref="A29:K29"/>
    <mergeCell ref="A5:A6"/>
    <mergeCell ref="A27:A28"/>
    <mergeCell ref="A30:A31"/>
    <mergeCell ref="E7:E26"/>
    <mergeCell ref="F7:F26"/>
    <mergeCell ref="G7:G8"/>
    <mergeCell ref="A281:A284"/>
    <mergeCell ref="B281:B284"/>
    <mergeCell ref="A290:A291"/>
    <mergeCell ref="C294:C295"/>
    <mergeCell ref="E278:E279"/>
    <mergeCell ref="A286:A287"/>
    <mergeCell ref="A288:A289"/>
    <mergeCell ref="B288:B289"/>
    <mergeCell ref="B446:B469"/>
    <mergeCell ref="C446:C469"/>
    <mergeCell ref="E446:E469"/>
    <mergeCell ref="F446:G447"/>
    <mergeCell ref="H446:H447"/>
    <mergeCell ref="F448:F449"/>
    <mergeCell ref="E416:E417"/>
    <mergeCell ref="H387:H388"/>
    <mergeCell ref="A386:K386"/>
    <mergeCell ref="B389:B390"/>
    <mergeCell ref="G345:G346"/>
    <mergeCell ref="C349:C350"/>
    <mergeCell ref="G317:G318"/>
    <mergeCell ref="F331:F332"/>
    <mergeCell ref="E361:E362"/>
    <mergeCell ref="C281:C284"/>
    <mergeCell ref="C296:C297"/>
    <mergeCell ref="H357:H358"/>
    <mergeCell ref="F361:F362"/>
    <mergeCell ref="C278:C279"/>
    <mergeCell ref="G278:G279"/>
    <mergeCell ref="H359:H360"/>
    <mergeCell ref="H281:H282"/>
    <mergeCell ref="B357:B358"/>
    <mergeCell ref="H389:H390"/>
    <mergeCell ref="G419:G420"/>
    <mergeCell ref="G416:G417"/>
    <mergeCell ref="G398:G399"/>
    <mergeCell ref="E286:E287"/>
    <mergeCell ref="B361:B362"/>
    <mergeCell ref="C361:C362"/>
    <mergeCell ref="F294:F295"/>
    <mergeCell ref="H294:H295"/>
    <mergeCell ref="A304:A305"/>
    <mergeCell ref="F304:F305"/>
    <mergeCell ref="G304:G305"/>
    <mergeCell ref="A330:K330"/>
    <mergeCell ref="H304:H305"/>
    <mergeCell ref="B292:B293"/>
    <mergeCell ref="B296:B297"/>
    <mergeCell ref="E333:E334"/>
    <mergeCell ref="A333:A334"/>
    <mergeCell ref="A315:A316"/>
    <mergeCell ref="G335:G336"/>
    <mergeCell ref="F335:F336"/>
    <mergeCell ref="H351:H352"/>
    <mergeCell ref="C347:C348"/>
    <mergeCell ref="G353:G354"/>
    <mergeCell ref="H353:H354"/>
    <mergeCell ref="H296:H297"/>
    <mergeCell ref="H320:H329"/>
    <mergeCell ref="E294:E295"/>
    <mergeCell ref="F296:F297"/>
    <mergeCell ref="G300:G301"/>
    <mergeCell ref="A292:A293"/>
    <mergeCell ref="B294:B295"/>
    <mergeCell ref="G228:G229"/>
    <mergeCell ref="C254:C257"/>
    <mergeCell ref="G250:G251"/>
    <mergeCell ref="G264:G265"/>
    <mergeCell ref="B252:B253"/>
    <mergeCell ref="E252:E253"/>
    <mergeCell ref="F266:F267"/>
    <mergeCell ref="B286:B287"/>
    <mergeCell ref="C286:C287"/>
    <mergeCell ref="B302:B303"/>
    <mergeCell ref="B266:B267"/>
    <mergeCell ref="C266:C267"/>
    <mergeCell ref="G313:G314"/>
    <mergeCell ref="G361:G362"/>
    <mergeCell ref="G294:G295"/>
    <mergeCell ref="G359:G360"/>
    <mergeCell ref="G232:G233"/>
    <mergeCell ref="G234:G235"/>
    <mergeCell ref="E247:E248"/>
    <mergeCell ref="C292:C293"/>
    <mergeCell ref="F302:F303"/>
    <mergeCell ref="C288:C289"/>
    <mergeCell ref="F245:F246"/>
    <mergeCell ref="G245:G246"/>
    <mergeCell ref="G448:G449"/>
    <mergeCell ref="H448:H449"/>
    <mergeCell ref="F466:G467"/>
    <mergeCell ref="H466:H467"/>
    <mergeCell ref="F429:F430"/>
    <mergeCell ref="E421:E422"/>
    <mergeCell ref="A379:A385"/>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296:G297"/>
    <mergeCell ref="E224:E225"/>
    <mergeCell ref="G281:G282"/>
    <mergeCell ref="F272:F273"/>
    <mergeCell ref="G272:G273"/>
    <mergeCell ref="H230:H231"/>
    <mergeCell ref="H101:H102"/>
    <mergeCell ref="F60:F61"/>
    <mergeCell ref="F258:F259"/>
    <mergeCell ref="E195:E198"/>
    <mergeCell ref="H452:H453"/>
    <mergeCell ref="E186:E187"/>
    <mergeCell ref="F209:F210"/>
    <mergeCell ref="F468:G469"/>
    <mergeCell ref="H468:H469"/>
    <mergeCell ref="G452:G453"/>
    <mergeCell ref="G209:G210"/>
    <mergeCell ref="F211:F212"/>
    <mergeCell ref="G211:G212"/>
    <mergeCell ref="G226:G227"/>
    <mergeCell ref="G274:G275"/>
    <mergeCell ref="F276:F277"/>
    <mergeCell ref="G302:G303"/>
    <mergeCell ref="F290:F291"/>
    <mergeCell ref="G298:G299"/>
    <mergeCell ref="H268:H269"/>
    <mergeCell ref="G328:G329"/>
    <mergeCell ref="H298:H299"/>
    <mergeCell ref="H276:H277"/>
    <mergeCell ref="H278:H279"/>
    <mergeCell ref="H266:H267"/>
    <mergeCell ref="H440:H441"/>
    <mergeCell ref="F450:F451"/>
    <mergeCell ref="G450:G451"/>
    <mergeCell ref="H450:H451"/>
    <mergeCell ref="F454:G455"/>
    <mergeCell ref="F252:F253"/>
    <mergeCell ref="F238:F239"/>
    <mergeCell ref="F215:F216"/>
    <mergeCell ref="F464:G465"/>
    <mergeCell ref="H464:H465"/>
    <mergeCell ref="G276:G277"/>
    <mergeCell ref="F462:G463"/>
    <mergeCell ref="H462:H463"/>
    <mergeCell ref="G55:G56"/>
    <mergeCell ref="G41:G42"/>
    <mergeCell ref="C60:C61"/>
    <mergeCell ref="G35:G36"/>
    <mergeCell ref="G47:G48"/>
    <mergeCell ref="H47:H48"/>
    <mergeCell ref="H55:H56"/>
    <mergeCell ref="H60:H61"/>
    <mergeCell ref="G62:G63"/>
    <mergeCell ref="E62:E63"/>
    <mergeCell ref="F62:F63"/>
    <mergeCell ref="H62:H63"/>
    <mergeCell ref="G213:G214"/>
    <mergeCell ref="H236:H237"/>
    <mergeCell ref="G238:G239"/>
    <mergeCell ref="G243:G244"/>
    <mergeCell ref="F224:F225"/>
    <mergeCell ref="F222:F223"/>
    <mergeCell ref="G215:G216"/>
    <mergeCell ref="C109:C112"/>
    <mergeCell ref="E201:E202"/>
    <mergeCell ref="G205:G206"/>
    <mergeCell ref="E307:E314"/>
    <mergeCell ref="F452:F453"/>
    <mergeCell ref="F425:F426"/>
    <mergeCell ref="H365:H366"/>
    <mergeCell ref="C307:C314"/>
    <mergeCell ref="F300:F301"/>
    <mergeCell ref="E298:E299"/>
    <mergeCell ref="F203:F206"/>
    <mergeCell ref="G33:G34"/>
    <mergeCell ref="H33:H34"/>
    <mergeCell ref="E60:E61"/>
    <mergeCell ref="B55:B56"/>
    <mergeCell ref="H454:H455"/>
    <mergeCell ref="F456:G457"/>
    <mergeCell ref="H456:H457"/>
    <mergeCell ref="F458:G459"/>
    <mergeCell ref="H458:H459"/>
    <mergeCell ref="F460:G461"/>
    <mergeCell ref="H460:H461"/>
    <mergeCell ref="E222:E223"/>
    <mergeCell ref="G266:G267"/>
    <mergeCell ref="C207:C208"/>
    <mergeCell ref="A306:K306"/>
    <mergeCell ref="E292:E293"/>
    <mergeCell ref="B276:B277"/>
    <mergeCell ref="B315:B316"/>
    <mergeCell ref="B290:B291"/>
    <mergeCell ref="G270:G271"/>
    <mergeCell ref="H270:H271"/>
    <mergeCell ref="A302:A303"/>
    <mergeCell ref="A285:K285"/>
    <mergeCell ref="F278:F279"/>
    <mergeCell ref="H300:H301"/>
    <mergeCell ref="B298:B299"/>
    <mergeCell ref="B207:B208"/>
    <mergeCell ref="G290:G291"/>
    <mergeCell ref="C241:C244"/>
    <mergeCell ref="E266:E267"/>
    <mergeCell ref="F281:F284"/>
    <mergeCell ref="F268:F269"/>
    <mergeCell ref="A250:A251"/>
    <mergeCell ref="H226:H227"/>
    <mergeCell ref="A249:K249"/>
    <mergeCell ref="F190:F191"/>
    <mergeCell ref="H264:H265"/>
    <mergeCell ref="C205:C206"/>
    <mergeCell ref="B215:B216"/>
    <mergeCell ref="B211:B212"/>
    <mergeCell ref="A33:A34"/>
    <mergeCell ref="A35:A50"/>
    <mergeCell ref="A55:A56"/>
    <mergeCell ref="B27:B28"/>
    <mergeCell ref="C27:C28"/>
    <mergeCell ref="H41:H42"/>
    <mergeCell ref="G43:G44"/>
    <mergeCell ref="H43:H44"/>
    <mergeCell ref="G45:G46"/>
    <mergeCell ref="H45:H46"/>
    <mergeCell ref="H35:H36"/>
    <mergeCell ref="B60:B61"/>
    <mergeCell ref="A32:K32"/>
    <mergeCell ref="B35:B54"/>
    <mergeCell ref="B33:B34"/>
    <mergeCell ref="C33:C34"/>
    <mergeCell ref="C35:C54"/>
    <mergeCell ref="E35:E54"/>
    <mergeCell ref="F35:F54"/>
    <mergeCell ref="G51:G52"/>
    <mergeCell ref="G53:G54"/>
    <mergeCell ref="H51:H52"/>
    <mergeCell ref="E33:E34"/>
    <mergeCell ref="F33:F34"/>
    <mergeCell ref="B62:B63"/>
    <mergeCell ref="C62:C63"/>
    <mergeCell ref="E245:E246"/>
    <mergeCell ref="C203:C204"/>
    <mergeCell ref="F172:F173"/>
    <mergeCell ref="C290:C291"/>
    <mergeCell ref="A280:K280"/>
    <mergeCell ref="G283:G284"/>
    <mergeCell ref="F288:F289"/>
    <mergeCell ref="G288:G289"/>
    <mergeCell ref="H288:H289"/>
    <mergeCell ref="G286:G287"/>
    <mergeCell ref="E92:E94"/>
    <mergeCell ref="F92:F94"/>
    <mergeCell ref="A268:A269"/>
    <mergeCell ref="A270:A271"/>
    <mergeCell ref="C276:C277"/>
    <mergeCell ref="E276:E277"/>
    <mergeCell ref="E254:E257"/>
    <mergeCell ref="C247:C248"/>
    <mergeCell ref="H247:H248"/>
    <mergeCell ref="E241:E244"/>
    <mergeCell ref="B241:B244"/>
    <mergeCell ref="A272:A273"/>
    <mergeCell ref="B180:B185"/>
    <mergeCell ref="C180:C185"/>
    <mergeCell ref="B186:B187"/>
    <mergeCell ref="C186:C187"/>
    <mergeCell ref="B201:B202"/>
    <mergeCell ref="H241:H242"/>
    <mergeCell ref="H243:H244"/>
    <mergeCell ref="H211:H212"/>
    <mergeCell ref="H349:H350"/>
    <mergeCell ref="E345:E346"/>
    <mergeCell ref="H335:H336"/>
    <mergeCell ref="G260:G261"/>
    <mergeCell ref="G252:G253"/>
    <mergeCell ref="G207:G208"/>
    <mergeCell ref="F264:F265"/>
    <mergeCell ref="C264:C265"/>
    <mergeCell ref="B264:B265"/>
    <mergeCell ref="C345:C346"/>
    <mergeCell ref="F345:F346"/>
    <mergeCell ref="G347:G348"/>
    <mergeCell ref="C343:C344"/>
    <mergeCell ref="E343:E344"/>
    <mergeCell ref="B300:B301"/>
    <mergeCell ref="C252:C253"/>
    <mergeCell ref="C317:C318"/>
    <mergeCell ref="E317:E318"/>
    <mergeCell ref="E288:E289"/>
    <mergeCell ref="C300:C301"/>
    <mergeCell ref="E300:E301"/>
    <mergeCell ref="E290:E291"/>
    <mergeCell ref="F298:F299"/>
    <mergeCell ref="G311:G312"/>
    <mergeCell ref="H286:H287"/>
    <mergeCell ref="F317:F318"/>
    <mergeCell ref="H337:H338"/>
    <mergeCell ref="G339:G340"/>
    <mergeCell ref="B349:B350"/>
    <mergeCell ref="H302:H303"/>
    <mergeCell ref="G309:G310"/>
    <mergeCell ref="B247:B248"/>
    <mergeCell ref="G355:G356"/>
    <mergeCell ref="E296:E297"/>
    <mergeCell ref="C302:C303"/>
    <mergeCell ref="E357:E358"/>
    <mergeCell ref="F357:F358"/>
    <mergeCell ref="E359:E360"/>
    <mergeCell ref="G387:G388"/>
    <mergeCell ref="F416:F417"/>
    <mergeCell ref="F355:F356"/>
    <mergeCell ref="F292:F293"/>
    <mergeCell ref="E281:E284"/>
    <mergeCell ref="F274:F275"/>
    <mergeCell ref="B345:B346"/>
    <mergeCell ref="E315:E316"/>
    <mergeCell ref="F315:F316"/>
    <mergeCell ref="G337:G338"/>
    <mergeCell ref="C304:C305"/>
    <mergeCell ref="G307:G308"/>
    <mergeCell ref="B304:B305"/>
    <mergeCell ref="F343:F344"/>
    <mergeCell ref="G349:G350"/>
    <mergeCell ref="G343:G344"/>
    <mergeCell ref="B391:B392"/>
    <mergeCell ref="F351:F354"/>
    <mergeCell ref="B363:B364"/>
    <mergeCell ref="E387:E388"/>
    <mergeCell ref="G389:G390"/>
    <mergeCell ref="G380:G381"/>
    <mergeCell ref="G90:G91"/>
    <mergeCell ref="H90:H91"/>
    <mergeCell ref="B90:B91"/>
    <mergeCell ref="C90:C91"/>
    <mergeCell ref="E90:E91"/>
    <mergeCell ref="F90:F91"/>
    <mergeCell ref="B435:B436"/>
    <mergeCell ref="C435:C436"/>
    <mergeCell ref="E433:E436"/>
    <mergeCell ref="F433:F436"/>
    <mergeCell ref="G435:G436"/>
    <mergeCell ref="H435:H436"/>
    <mergeCell ref="H347:H348"/>
    <mergeCell ref="E347:E348"/>
    <mergeCell ref="F347:F348"/>
    <mergeCell ref="E349:E350"/>
    <mergeCell ref="F349:F350"/>
    <mergeCell ref="B339:B340"/>
    <mergeCell ref="C339:C340"/>
    <mergeCell ref="E339:E340"/>
    <mergeCell ref="F339:F340"/>
    <mergeCell ref="F337:F338"/>
    <mergeCell ref="B337:B338"/>
    <mergeCell ref="C337:C338"/>
    <mergeCell ref="E337:E338"/>
    <mergeCell ref="G341:G342"/>
    <mergeCell ref="B341:B342"/>
    <mergeCell ref="C341:C342"/>
    <mergeCell ref="E341:E342"/>
    <mergeCell ref="F341:F342"/>
    <mergeCell ref="H341:H342"/>
    <mergeCell ref="B343:B344"/>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Глеб Игоревич Толстов</cp:lastModifiedBy>
  <cp:lastPrinted>2019-04-12T08:40:06Z</cp:lastPrinted>
  <dcterms:created xsi:type="dcterms:W3CDTF">2015-06-24T08:29:00Z</dcterms:created>
  <dcterms:modified xsi:type="dcterms:W3CDTF">2019-04-12T08:40:24Z</dcterms:modified>
</cp:coreProperties>
</file>