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showInkAnnotation="0" defaultThemeVersion="124226"/>
  <bookViews>
    <workbookView xWindow="-252" yWindow="168" windowWidth="13560" windowHeight="12156" tabRatio="665"/>
  </bookViews>
  <sheets>
    <sheet name="раздел 1" sheetId="5" r:id="rId1"/>
    <sheet name="раздел 2" sheetId="7" r:id="rId2"/>
    <sheet name="Лист1" sheetId="8" state="hidden" r:id="rId3"/>
    <sheet name="Лист2" sheetId="9" r:id="rId4"/>
  </sheets>
  <definedNames>
    <definedName name="_xlnm._FilterDatabase" localSheetId="0" hidden="1">'раздел 1'!$B$10:$T$253</definedName>
    <definedName name="_xlnm._FilterDatabase" localSheetId="1" hidden="1">'раздел 2'!$A$9:$AF$635</definedName>
    <definedName name="_xlnm.Print_Titles" localSheetId="0">'раздел 1'!$10:$10</definedName>
    <definedName name="_xlnm.Print_Titles" localSheetId="1">'раздел 2'!$9:$9</definedName>
    <definedName name="_xlnm.Print_Area" localSheetId="0">'раздел 1'!$A$1:$T$663</definedName>
    <definedName name="_xlnm.Print_Area" localSheetId="1">'раздел 2'!$A$1:$Y$635</definedName>
  </definedNames>
  <calcPr calcId="145621"/>
</workbook>
</file>

<file path=xl/calcChain.xml><?xml version="1.0" encoding="utf-8"?>
<calcChain xmlns="http://schemas.openxmlformats.org/spreadsheetml/2006/main">
  <c r="L636" i="5" l="1"/>
  <c r="W451" i="5" l="1"/>
  <c r="V451" i="5"/>
  <c r="U451" i="5"/>
  <c r="P451" i="5"/>
  <c r="L451" i="5"/>
  <c r="H453" i="5"/>
  <c r="I453" i="5"/>
  <c r="J453" i="5"/>
  <c r="K453" i="5"/>
  <c r="H459" i="5"/>
  <c r="I459" i="5"/>
  <c r="J459" i="5"/>
  <c r="K459" i="5"/>
  <c r="C450" i="7" l="1"/>
  <c r="AB31" i="7"/>
  <c r="Y31" i="7"/>
  <c r="D444" i="7" l="1"/>
  <c r="C444" i="7" s="1"/>
  <c r="L445" i="5" s="1"/>
  <c r="P445" i="5" s="1"/>
  <c r="D12" i="7" l="1"/>
  <c r="Y12" i="7"/>
  <c r="AB12" i="7"/>
  <c r="A13" i="7"/>
  <c r="A14" i="7" s="1"/>
  <c r="A15" i="7" s="1"/>
  <c r="A16" i="7" s="1"/>
  <c r="D13" i="7"/>
  <c r="C13" i="7" s="1"/>
  <c r="D14" i="7"/>
  <c r="C14" i="7" s="1"/>
  <c r="D15" i="7"/>
  <c r="C15" i="7" s="1"/>
  <c r="D16" i="7"/>
  <c r="N16" i="7"/>
  <c r="D17" i="7"/>
  <c r="C17" i="7" s="1"/>
  <c r="D18" i="7"/>
  <c r="C18" i="7" s="1"/>
  <c r="D19" i="7"/>
  <c r="C19" i="7" s="1"/>
  <c r="D20" i="7"/>
  <c r="C20" i="7" s="1"/>
  <c r="D21" i="7"/>
  <c r="C21" i="7" s="1"/>
  <c r="D22" i="7"/>
  <c r="C22" i="7" s="1"/>
  <c r="D23" i="7"/>
  <c r="C23" i="7" s="1"/>
  <c r="D24" i="7"/>
  <c r="C24" i="7" s="1"/>
  <c r="D25" i="7"/>
  <c r="Y25" i="7"/>
  <c r="AB25" i="7"/>
  <c r="D26" i="7"/>
  <c r="D27" i="7"/>
  <c r="Y27" i="7"/>
  <c r="AB27" i="7"/>
  <c r="D28" i="7"/>
  <c r="Y28" i="7"/>
  <c r="AB28" i="7"/>
  <c r="D29" i="7"/>
  <c r="Y29" i="7"/>
  <c r="AB29" i="7"/>
  <c r="D30" i="7"/>
  <c r="C30" i="7" s="1"/>
  <c r="D31" i="7"/>
  <c r="D32" i="7"/>
  <c r="C32" i="7" s="1"/>
  <c r="D33" i="7"/>
  <c r="Y33" i="7"/>
  <c r="AB33" i="7"/>
  <c r="D34" i="7"/>
  <c r="D35" i="7"/>
  <c r="N35" i="7"/>
  <c r="D36" i="7"/>
  <c r="D37" i="7"/>
  <c r="Y37" i="7"/>
  <c r="AB37" i="7"/>
  <c r="D38" i="7"/>
  <c r="N38" i="7"/>
  <c r="Y38" i="7"/>
  <c r="AB38" i="7"/>
  <c r="D39" i="7"/>
  <c r="D40" i="7"/>
  <c r="D41" i="7"/>
  <c r="C41" i="7" s="1"/>
  <c r="D42" i="7"/>
  <c r="C42" i="7" s="1"/>
  <c r="D43" i="7"/>
  <c r="C43" i="7" s="1"/>
  <c r="D44" i="7"/>
  <c r="Y44" i="7"/>
  <c r="AB44" i="7"/>
  <c r="D45" i="7"/>
  <c r="D46" i="7"/>
  <c r="N46" i="7"/>
  <c r="D47" i="7"/>
  <c r="N47" i="7"/>
  <c r="Y47" i="7"/>
  <c r="AB47" i="7"/>
  <c r="D48" i="7"/>
  <c r="N48" i="7"/>
  <c r="D49" i="7"/>
  <c r="N49" i="7"/>
  <c r="Y49" i="7"/>
  <c r="AB49" i="7"/>
  <c r="D50" i="7"/>
  <c r="N50" i="7"/>
  <c r="Y50" i="7"/>
  <c r="AB50" i="7"/>
  <c r="D51" i="7"/>
  <c r="C51" i="7" s="1"/>
  <c r="D52" i="7"/>
  <c r="C52" i="7" s="1"/>
  <c r="D53" i="7"/>
  <c r="C53" i="7" s="1"/>
  <c r="D54" i="7"/>
  <c r="C54" i="7" s="1"/>
  <c r="D55" i="7"/>
  <c r="C55" i="7" s="1"/>
  <c r="D56" i="7"/>
  <c r="Y56" i="7"/>
  <c r="AB56" i="7"/>
  <c r="D57" i="7"/>
  <c r="Y57" i="7"/>
  <c r="AB57" i="7"/>
  <c r="D58" i="7"/>
  <c r="Y58" i="7"/>
  <c r="AB58" i="7"/>
  <c r="D59" i="7"/>
  <c r="C59" i="7" s="1"/>
  <c r="D60" i="7"/>
  <c r="N60" i="7"/>
  <c r="Y60" i="7"/>
  <c r="AB60" i="7"/>
  <c r="E61" i="7"/>
  <c r="F61" i="7"/>
  <c r="G61" i="7"/>
  <c r="H61" i="7"/>
  <c r="I61" i="7"/>
  <c r="J61" i="7"/>
  <c r="K61" i="7"/>
  <c r="L61" i="7"/>
  <c r="M61" i="7"/>
  <c r="O61" i="7"/>
  <c r="P61" i="7"/>
  <c r="Q61" i="7"/>
  <c r="S61" i="7"/>
  <c r="T61" i="7"/>
  <c r="U61" i="7"/>
  <c r="V61" i="7"/>
  <c r="W61" i="7"/>
  <c r="X61" i="7"/>
  <c r="AA61" i="7"/>
  <c r="A17" i="7" l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C12" i="7"/>
  <c r="C37" i="7"/>
  <c r="C56" i="7"/>
  <c r="C25" i="7"/>
  <c r="C31" i="7"/>
  <c r="AB61" i="7"/>
  <c r="C16" i="7"/>
  <c r="C44" i="7"/>
  <c r="Y61" i="7"/>
  <c r="AC61" i="7"/>
  <c r="C49" i="7"/>
  <c r="C46" i="7"/>
  <c r="C57" i="7"/>
  <c r="N61" i="7"/>
  <c r="C35" i="7"/>
  <c r="C33" i="7"/>
  <c r="C28" i="7"/>
  <c r="C50" i="7"/>
  <c r="C27" i="7"/>
  <c r="D61" i="7"/>
  <c r="C60" i="7"/>
  <c r="C58" i="7"/>
  <c r="C47" i="7"/>
  <c r="C29" i="7"/>
  <c r="R61" i="7"/>
  <c r="C48" i="7"/>
  <c r="C26" i="7"/>
  <c r="C39" i="7"/>
  <c r="C38" i="7"/>
  <c r="C34" i="7"/>
  <c r="C45" i="7"/>
  <c r="C36" i="7"/>
  <c r="C40" i="7"/>
  <c r="C61" i="7" l="1"/>
  <c r="Z61" i="7" s="1"/>
  <c r="X84" i="7" l="1"/>
  <c r="W84" i="7"/>
  <c r="V84" i="7"/>
  <c r="U84" i="7"/>
  <c r="T84" i="7"/>
  <c r="S84" i="7"/>
  <c r="R84" i="7"/>
  <c r="Q84" i="7"/>
  <c r="P84" i="7"/>
  <c r="O84" i="7"/>
  <c r="N84" i="7"/>
  <c r="M84" i="7"/>
  <c r="L84" i="7"/>
  <c r="K84" i="7"/>
  <c r="J84" i="7"/>
  <c r="I84" i="7"/>
  <c r="H84" i="7"/>
  <c r="G84" i="7"/>
  <c r="F84" i="7"/>
  <c r="E84" i="7"/>
  <c r="Y83" i="7"/>
  <c r="D83" i="7"/>
  <c r="C83" i="7"/>
  <c r="Y82" i="7"/>
  <c r="D82" i="7"/>
  <c r="Y81" i="7"/>
  <c r="D81" i="7"/>
  <c r="Y80" i="7"/>
  <c r="D80" i="7"/>
  <c r="X78" i="7"/>
  <c r="W78" i="7"/>
  <c r="V78" i="7"/>
  <c r="U78" i="7"/>
  <c r="T78" i="7"/>
  <c r="S78" i="7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Y77" i="7"/>
  <c r="D77" i="7"/>
  <c r="C77" i="7" s="1"/>
  <c r="D76" i="7"/>
  <c r="C76" i="7" s="1"/>
  <c r="D75" i="7"/>
  <c r="C75" i="7" s="1"/>
  <c r="Y74" i="7"/>
  <c r="D74" i="7"/>
  <c r="C74" i="7" s="1"/>
  <c r="Y73" i="7"/>
  <c r="D73" i="7"/>
  <c r="D72" i="7"/>
  <c r="C72" i="7" s="1"/>
  <c r="D71" i="7"/>
  <c r="C71" i="7" s="1"/>
  <c r="D70" i="7"/>
  <c r="C70" i="7" s="1"/>
  <c r="Y69" i="7"/>
  <c r="D69" i="7"/>
  <c r="Y68" i="7"/>
  <c r="D68" i="7"/>
  <c r="Y67" i="7"/>
  <c r="D67" i="7"/>
  <c r="Y65" i="7"/>
  <c r="X65" i="7"/>
  <c r="W65" i="7"/>
  <c r="V65" i="7"/>
  <c r="U65" i="7"/>
  <c r="T65" i="7"/>
  <c r="S65" i="7"/>
  <c r="R65" i="7"/>
  <c r="Q65" i="7"/>
  <c r="P65" i="7"/>
  <c r="O65" i="7"/>
  <c r="N65" i="7"/>
  <c r="M65" i="7"/>
  <c r="L65" i="7"/>
  <c r="K65" i="7"/>
  <c r="J65" i="7"/>
  <c r="I65" i="7"/>
  <c r="H65" i="7"/>
  <c r="G65" i="7"/>
  <c r="F65" i="7"/>
  <c r="E65" i="7"/>
  <c r="D64" i="7"/>
  <c r="C64" i="7" s="1"/>
  <c r="D63" i="7"/>
  <c r="AA84" i="7"/>
  <c r="AB83" i="7"/>
  <c r="AB82" i="7"/>
  <c r="AB81" i="7"/>
  <c r="AB80" i="7"/>
  <c r="AA78" i="7"/>
  <c r="AB77" i="7"/>
  <c r="AB74" i="7"/>
  <c r="AB73" i="7"/>
  <c r="AB69" i="7"/>
  <c r="AB68" i="7"/>
  <c r="AB67" i="7"/>
  <c r="AB65" i="7"/>
  <c r="AA65" i="7"/>
  <c r="C69" i="7" l="1"/>
  <c r="D65" i="7"/>
  <c r="C68" i="7"/>
  <c r="C82" i="7"/>
  <c r="Y78" i="7"/>
  <c r="C81" i="7"/>
  <c r="AB84" i="7"/>
  <c r="AC84" i="7" s="1"/>
  <c r="D84" i="7"/>
  <c r="AB78" i="7"/>
  <c r="AC78" i="7" s="1"/>
  <c r="C63" i="7"/>
  <c r="D78" i="7"/>
  <c r="C73" i="7"/>
  <c r="Y84" i="7"/>
  <c r="C65" i="7"/>
  <c r="C67" i="7"/>
  <c r="C80" i="7"/>
  <c r="Y631" i="7"/>
  <c r="X631" i="7"/>
  <c r="W631" i="7"/>
  <c r="V631" i="7"/>
  <c r="U631" i="7"/>
  <c r="T631" i="7"/>
  <c r="S631" i="7"/>
  <c r="R631" i="7"/>
  <c r="Q631" i="7"/>
  <c r="P631" i="7"/>
  <c r="O631" i="7"/>
  <c r="N631" i="7"/>
  <c r="M631" i="7"/>
  <c r="L631" i="7"/>
  <c r="K631" i="7"/>
  <c r="J631" i="7"/>
  <c r="I631" i="7"/>
  <c r="H631" i="7"/>
  <c r="G631" i="7"/>
  <c r="F631" i="7"/>
  <c r="E631" i="7"/>
  <c r="D630" i="7"/>
  <c r="C630" i="7" s="1"/>
  <c r="D629" i="7"/>
  <c r="C629" i="7" s="1"/>
  <c r="D628" i="7"/>
  <c r="C628" i="7" s="1"/>
  <c r="D627" i="7"/>
  <c r="C627" i="7" s="1"/>
  <c r="D626" i="7"/>
  <c r="C626" i="7" s="1"/>
  <c r="D625" i="7"/>
  <c r="C625" i="7" s="1"/>
  <c r="D624" i="7"/>
  <c r="C624" i="7" s="1"/>
  <c r="D623" i="7"/>
  <c r="C623" i="7" s="1"/>
  <c r="D622" i="7"/>
  <c r="C622" i="7" s="1"/>
  <c r="D621" i="7"/>
  <c r="Y619" i="7"/>
  <c r="X619" i="7"/>
  <c r="W619" i="7"/>
  <c r="V619" i="7"/>
  <c r="U619" i="7"/>
  <c r="T619" i="7"/>
  <c r="S619" i="7"/>
  <c r="R619" i="7"/>
  <c r="Q619" i="7"/>
  <c r="P619" i="7"/>
  <c r="O619" i="7"/>
  <c r="N619" i="7"/>
  <c r="M619" i="7"/>
  <c r="L619" i="7"/>
  <c r="K619" i="7"/>
  <c r="J619" i="7"/>
  <c r="I619" i="7"/>
  <c r="H619" i="7"/>
  <c r="G619" i="7"/>
  <c r="F619" i="7"/>
  <c r="E619" i="7"/>
  <c r="D618" i="7"/>
  <c r="C618" i="7" s="1"/>
  <c r="D617" i="7"/>
  <c r="C617" i="7" s="1"/>
  <c r="Y615" i="7"/>
  <c r="X615" i="7"/>
  <c r="W615" i="7"/>
  <c r="V615" i="7"/>
  <c r="U615" i="7"/>
  <c r="T615" i="7"/>
  <c r="S615" i="7"/>
  <c r="R615" i="7"/>
  <c r="Q615" i="7"/>
  <c r="P615" i="7"/>
  <c r="O615" i="7"/>
  <c r="N615" i="7"/>
  <c r="M615" i="7"/>
  <c r="L615" i="7"/>
  <c r="K615" i="7"/>
  <c r="J615" i="7"/>
  <c r="I615" i="7"/>
  <c r="H615" i="7"/>
  <c r="G615" i="7"/>
  <c r="F615" i="7"/>
  <c r="E615" i="7"/>
  <c r="D614" i="7"/>
  <c r="C614" i="7" s="1"/>
  <c r="D613" i="7"/>
  <c r="C613" i="7" s="1"/>
  <c r="Y609" i="7"/>
  <c r="X609" i="7"/>
  <c r="W609" i="7"/>
  <c r="V609" i="7"/>
  <c r="U609" i="7"/>
  <c r="T609" i="7"/>
  <c r="S609" i="7"/>
  <c r="R609" i="7"/>
  <c r="Q609" i="7"/>
  <c r="P609" i="7"/>
  <c r="O609" i="7"/>
  <c r="N609" i="7"/>
  <c r="M609" i="7"/>
  <c r="L609" i="7"/>
  <c r="K609" i="7"/>
  <c r="J609" i="7"/>
  <c r="I609" i="7"/>
  <c r="H609" i="7"/>
  <c r="G609" i="7"/>
  <c r="F609" i="7"/>
  <c r="E609" i="7"/>
  <c r="D608" i="7"/>
  <c r="C608" i="7" s="1"/>
  <c r="D607" i="7"/>
  <c r="C607" i="7" s="1"/>
  <c r="D606" i="7"/>
  <c r="C606" i="7" s="1"/>
  <c r="D605" i="7"/>
  <c r="C605" i="7" s="1"/>
  <c r="D604" i="7"/>
  <c r="C604" i="7" s="1"/>
  <c r="D603" i="7"/>
  <c r="C603" i="7" s="1"/>
  <c r="D602" i="7"/>
  <c r="C602" i="7" s="1"/>
  <c r="D601" i="7"/>
  <c r="C601" i="7" s="1"/>
  <c r="D600" i="7"/>
  <c r="C600" i="7" s="1"/>
  <c r="Y598" i="7"/>
  <c r="X598" i="7"/>
  <c r="W598" i="7"/>
  <c r="V598" i="7"/>
  <c r="U598" i="7"/>
  <c r="T598" i="7"/>
  <c r="S598" i="7"/>
  <c r="R598" i="7"/>
  <c r="Q598" i="7"/>
  <c r="P598" i="7"/>
  <c r="O598" i="7"/>
  <c r="N598" i="7"/>
  <c r="M598" i="7"/>
  <c r="L598" i="7"/>
  <c r="K598" i="7"/>
  <c r="J598" i="7"/>
  <c r="I598" i="7"/>
  <c r="H598" i="7"/>
  <c r="G598" i="7"/>
  <c r="F598" i="7"/>
  <c r="E598" i="7"/>
  <c r="D597" i="7"/>
  <c r="C597" i="7" s="1"/>
  <c r="D596" i="7"/>
  <c r="C596" i="7" s="1"/>
  <c r="D595" i="7"/>
  <c r="C595" i="7" s="1"/>
  <c r="D594" i="7"/>
  <c r="C594" i="7" s="1"/>
  <c r="D593" i="7"/>
  <c r="C593" i="7" s="1"/>
  <c r="D592" i="7"/>
  <c r="C592" i="7" s="1"/>
  <c r="D591" i="7"/>
  <c r="C591" i="7" s="1"/>
  <c r="D590" i="7"/>
  <c r="C590" i="7" s="1"/>
  <c r="D589" i="7"/>
  <c r="C589" i="7" s="1"/>
  <c r="D588" i="7"/>
  <c r="C588" i="7" s="1"/>
  <c r="D587" i="7"/>
  <c r="C587" i="7" s="1"/>
  <c r="D586" i="7"/>
  <c r="C586" i="7" s="1"/>
  <c r="D585" i="7"/>
  <c r="C585" i="7" s="1"/>
  <c r="D584" i="7"/>
  <c r="C584" i="7" s="1"/>
  <c r="D583" i="7"/>
  <c r="C583" i="7" s="1"/>
  <c r="D582" i="7"/>
  <c r="C582" i="7" s="1"/>
  <c r="D581" i="7"/>
  <c r="C581" i="7" s="1"/>
  <c r="D580" i="7"/>
  <c r="C580" i="7" s="1"/>
  <c r="D579" i="7"/>
  <c r="C579" i="7" s="1"/>
  <c r="D578" i="7"/>
  <c r="C578" i="7" s="1"/>
  <c r="D577" i="7"/>
  <c r="C577" i="7" s="1"/>
  <c r="D576" i="7"/>
  <c r="C576" i="7" s="1"/>
  <c r="D575" i="7"/>
  <c r="C575" i="7" s="1"/>
  <c r="D574" i="7"/>
  <c r="C574" i="7" s="1"/>
  <c r="D573" i="7"/>
  <c r="C573" i="7" s="1"/>
  <c r="D572" i="7"/>
  <c r="C572" i="7" s="1"/>
  <c r="D571" i="7"/>
  <c r="C571" i="7" s="1"/>
  <c r="D570" i="7"/>
  <c r="C570" i="7" s="1"/>
  <c r="D569" i="7"/>
  <c r="C569" i="7" s="1"/>
  <c r="D568" i="7"/>
  <c r="C568" i="7" s="1"/>
  <c r="D567" i="7"/>
  <c r="C567" i="7" s="1"/>
  <c r="D566" i="7"/>
  <c r="C566" i="7" s="1"/>
  <c r="D565" i="7"/>
  <c r="C565" i="7" s="1"/>
  <c r="D564" i="7"/>
  <c r="C564" i="7" s="1"/>
  <c r="D563" i="7"/>
  <c r="C563" i="7" s="1"/>
  <c r="D562" i="7"/>
  <c r="C562" i="7" s="1"/>
  <c r="D561" i="7"/>
  <c r="C561" i="7" s="1"/>
  <c r="D560" i="7"/>
  <c r="C560" i="7" s="1"/>
  <c r="D559" i="7"/>
  <c r="C559" i="7" s="1"/>
  <c r="D558" i="7"/>
  <c r="C558" i="7" s="1"/>
  <c r="D557" i="7"/>
  <c r="C557" i="7" s="1"/>
  <c r="D556" i="7"/>
  <c r="C556" i="7" s="1"/>
  <c r="D555" i="7"/>
  <c r="C555" i="7" s="1"/>
  <c r="D554" i="7"/>
  <c r="C554" i="7" s="1"/>
  <c r="D553" i="7"/>
  <c r="C553" i="7" s="1"/>
  <c r="D552" i="7"/>
  <c r="C552" i="7" s="1"/>
  <c r="Y550" i="7"/>
  <c r="X550" i="7"/>
  <c r="W550" i="7"/>
  <c r="V550" i="7"/>
  <c r="U550" i="7"/>
  <c r="T550" i="7"/>
  <c r="R550" i="7"/>
  <c r="Q550" i="7"/>
  <c r="P550" i="7"/>
  <c r="O550" i="7"/>
  <c r="N550" i="7"/>
  <c r="M550" i="7"/>
  <c r="L550" i="7"/>
  <c r="K550" i="7"/>
  <c r="J550" i="7"/>
  <c r="I550" i="7"/>
  <c r="H550" i="7"/>
  <c r="G550" i="7"/>
  <c r="F550" i="7"/>
  <c r="E550" i="7"/>
  <c r="D549" i="7"/>
  <c r="D550" i="7" s="1"/>
  <c r="Y547" i="7"/>
  <c r="X547" i="7"/>
  <c r="W547" i="7"/>
  <c r="V547" i="7"/>
  <c r="U547" i="7"/>
  <c r="T547" i="7"/>
  <c r="R547" i="7"/>
  <c r="Q547" i="7"/>
  <c r="P547" i="7"/>
  <c r="O547" i="7"/>
  <c r="N547" i="7"/>
  <c r="M547" i="7"/>
  <c r="L547" i="7"/>
  <c r="K547" i="7"/>
  <c r="J547" i="7"/>
  <c r="I547" i="7"/>
  <c r="H547" i="7"/>
  <c r="G547" i="7"/>
  <c r="F547" i="7"/>
  <c r="E547" i="7"/>
  <c r="D546" i="7"/>
  <c r="C546" i="7" s="1"/>
  <c r="D545" i="7"/>
  <c r="C545" i="7" s="1"/>
  <c r="D544" i="7"/>
  <c r="C544" i="7" s="1"/>
  <c r="D543" i="7"/>
  <c r="C543" i="7" s="1"/>
  <c r="C84" i="7" l="1"/>
  <c r="C619" i="7"/>
  <c r="Z619" i="7" s="1"/>
  <c r="C615" i="7"/>
  <c r="Z615" i="7" s="1"/>
  <c r="D631" i="7"/>
  <c r="C547" i="7"/>
  <c r="Z547" i="7" s="1"/>
  <c r="Z84" i="7"/>
  <c r="D547" i="7"/>
  <c r="D598" i="7"/>
  <c r="C78" i="7"/>
  <c r="Z78" i="7" s="1"/>
  <c r="C549" i="7"/>
  <c r="C550" i="7" s="1"/>
  <c r="Z550" i="7" s="1"/>
  <c r="D615" i="7"/>
  <c r="D619" i="7"/>
  <c r="C621" i="7"/>
  <c r="C631" i="7" s="1"/>
  <c r="Z631" i="7" s="1"/>
  <c r="C598" i="7"/>
  <c r="Z598" i="7" s="1"/>
  <c r="C609" i="7"/>
  <c r="Z609" i="7" s="1"/>
  <c r="D609" i="7"/>
  <c r="D539" i="7" l="1"/>
  <c r="C539" i="7" s="1"/>
  <c r="D538" i="7"/>
  <c r="C538" i="7" s="1"/>
  <c r="D537" i="7"/>
  <c r="C537" i="7" s="1"/>
  <c r="D536" i="7"/>
  <c r="C536" i="7" s="1"/>
  <c r="D535" i="7"/>
  <c r="C535" i="7" s="1"/>
  <c r="D534" i="7"/>
  <c r="C534" i="7" s="1"/>
  <c r="D533" i="7"/>
  <c r="C533" i="7" s="1"/>
  <c r="Y530" i="7"/>
  <c r="X530" i="7"/>
  <c r="W530" i="7"/>
  <c r="V530" i="7"/>
  <c r="U530" i="7"/>
  <c r="T530" i="7"/>
  <c r="S530" i="7"/>
  <c r="R530" i="7"/>
  <c r="Q530" i="7"/>
  <c r="P530" i="7"/>
  <c r="O530" i="7"/>
  <c r="N530" i="7"/>
  <c r="M530" i="7"/>
  <c r="L530" i="7"/>
  <c r="K530" i="7"/>
  <c r="J530" i="7"/>
  <c r="I530" i="7"/>
  <c r="H530" i="7"/>
  <c r="G530" i="7"/>
  <c r="F530" i="7"/>
  <c r="E530" i="7"/>
  <c r="D529" i="7"/>
  <c r="C529" i="7" s="1"/>
  <c r="D528" i="7"/>
  <c r="C528" i="7" s="1"/>
  <c r="D527" i="7"/>
  <c r="C527" i="7" s="1"/>
  <c r="D526" i="7"/>
  <c r="C526" i="7" s="1"/>
  <c r="D525" i="7"/>
  <c r="C525" i="7" s="1"/>
  <c r="D524" i="7"/>
  <c r="C524" i="7" s="1"/>
  <c r="D523" i="7"/>
  <c r="C523" i="7" s="1"/>
  <c r="D522" i="7"/>
  <c r="C522" i="7" s="1"/>
  <c r="D521" i="7"/>
  <c r="C521" i="7" s="1"/>
  <c r="D520" i="7"/>
  <c r="C520" i="7" s="1"/>
  <c r="D519" i="7"/>
  <c r="C519" i="7" s="1"/>
  <c r="D518" i="7"/>
  <c r="C518" i="7" s="1"/>
  <c r="D517" i="7"/>
  <c r="C517" i="7" s="1"/>
  <c r="D516" i="7"/>
  <c r="C516" i="7" s="1"/>
  <c r="D515" i="7"/>
  <c r="C515" i="7" s="1"/>
  <c r="D514" i="7"/>
  <c r="C514" i="7" s="1"/>
  <c r="D513" i="7"/>
  <c r="C513" i="7" s="1"/>
  <c r="D512" i="7"/>
  <c r="C512" i="7" s="1"/>
  <c r="D511" i="7"/>
  <c r="C511" i="7" s="1"/>
  <c r="AA507" i="7"/>
  <c r="Y507" i="7"/>
  <c r="X507" i="7"/>
  <c r="W507" i="7"/>
  <c r="V507" i="7"/>
  <c r="U507" i="7"/>
  <c r="T507" i="7"/>
  <c r="R507" i="7"/>
  <c r="Q507" i="7"/>
  <c r="P507" i="7"/>
  <c r="O507" i="7"/>
  <c r="N507" i="7"/>
  <c r="M507" i="7"/>
  <c r="L507" i="7"/>
  <c r="K507" i="7"/>
  <c r="J507" i="7"/>
  <c r="I507" i="7"/>
  <c r="H507" i="7"/>
  <c r="G507" i="7"/>
  <c r="F507" i="7"/>
  <c r="E507" i="7"/>
  <c r="D506" i="7"/>
  <c r="C506" i="7" s="1"/>
  <c r="D505" i="7"/>
  <c r="AA503" i="7"/>
  <c r="Y503" i="7"/>
  <c r="X503" i="7"/>
  <c r="W503" i="7"/>
  <c r="V503" i="7"/>
  <c r="U503" i="7"/>
  <c r="T503" i="7"/>
  <c r="R503" i="7"/>
  <c r="Q503" i="7"/>
  <c r="P503" i="7"/>
  <c r="O503" i="7"/>
  <c r="N503" i="7"/>
  <c r="M503" i="7"/>
  <c r="L503" i="7"/>
  <c r="K503" i="7"/>
  <c r="J503" i="7"/>
  <c r="I503" i="7"/>
  <c r="H503" i="7"/>
  <c r="G503" i="7"/>
  <c r="F503" i="7"/>
  <c r="E503" i="7"/>
  <c r="D502" i="7"/>
  <c r="C502" i="7" s="1"/>
  <c r="D501" i="7"/>
  <c r="AA499" i="7"/>
  <c r="Y499" i="7"/>
  <c r="X499" i="7"/>
  <c r="W499" i="7"/>
  <c r="V499" i="7"/>
  <c r="U499" i="7"/>
  <c r="T499" i="7"/>
  <c r="R499" i="7"/>
  <c r="Q499" i="7"/>
  <c r="P499" i="7"/>
  <c r="O499" i="7"/>
  <c r="N499" i="7"/>
  <c r="M499" i="7"/>
  <c r="L499" i="7"/>
  <c r="K499" i="7"/>
  <c r="J499" i="7"/>
  <c r="I499" i="7"/>
  <c r="H499" i="7"/>
  <c r="G499" i="7"/>
  <c r="F499" i="7"/>
  <c r="E499" i="7"/>
  <c r="D498" i="7"/>
  <c r="C498" i="7" s="1"/>
  <c r="D497" i="7"/>
  <c r="C497" i="7" s="1"/>
  <c r="D496" i="7"/>
  <c r="C496" i="7" s="1"/>
  <c r="Y494" i="7"/>
  <c r="X494" i="7"/>
  <c r="W494" i="7"/>
  <c r="V494" i="7"/>
  <c r="U494" i="7"/>
  <c r="T494" i="7"/>
  <c r="S494" i="7"/>
  <c r="R494" i="7"/>
  <c r="Q494" i="7"/>
  <c r="P494" i="7"/>
  <c r="O494" i="7"/>
  <c r="N494" i="7"/>
  <c r="M494" i="7"/>
  <c r="L494" i="7"/>
  <c r="K494" i="7"/>
  <c r="J494" i="7"/>
  <c r="I494" i="7"/>
  <c r="H494" i="7"/>
  <c r="G494" i="7"/>
  <c r="F494" i="7"/>
  <c r="E494" i="7"/>
  <c r="D493" i="7"/>
  <c r="C493" i="7" s="1"/>
  <c r="D492" i="7"/>
  <c r="C492" i="7" s="1"/>
  <c r="C494" i="7" l="1"/>
  <c r="Z494" i="7" s="1"/>
  <c r="D507" i="7"/>
  <c r="C499" i="7"/>
  <c r="Z499" i="7" s="1"/>
  <c r="D503" i="7"/>
  <c r="C530" i="7"/>
  <c r="Z530" i="7" s="1"/>
  <c r="D530" i="7"/>
  <c r="D494" i="7"/>
  <c r="C501" i="7"/>
  <c r="C503" i="7" s="1"/>
  <c r="Z503" i="7" s="1"/>
  <c r="C505" i="7"/>
  <c r="C507" i="7" s="1"/>
  <c r="Z507" i="7" s="1"/>
  <c r="D499" i="7"/>
  <c r="Y488" i="7" l="1"/>
  <c r="X488" i="7"/>
  <c r="W488" i="7"/>
  <c r="V488" i="7"/>
  <c r="U488" i="7"/>
  <c r="T488" i="7"/>
  <c r="S488" i="7"/>
  <c r="R488" i="7"/>
  <c r="Q488" i="7"/>
  <c r="P488" i="7"/>
  <c r="O488" i="7"/>
  <c r="N488" i="7"/>
  <c r="M488" i="7"/>
  <c r="L488" i="7"/>
  <c r="K488" i="7"/>
  <c r="J488" i="7"/>
  <c r="I488" i="7"/>
  <c r="H488" i="7"/>
  <c r="G488" i="7"/>
  <c r="F488" i="7"/>
  <c r="E488" i="7"/>
  <c r="D487" i="7"/>
  <c r="C487" i="7"/>
  <c r="D486" i="7"/>
  <c r="C486" i="7" s="1"/>
  <c r="D485" i="7"/>
  <c r="C485" i="7" s="1"/>
  <c r="D484" i="7"/>
  <c r="C484" i="7" s="1"/>
  <c r="D483" i="7"/>
  <c r="C483" i="7" s="1"/>
  <c r="D482" i="7"/>
  <c r="C482" i="7" s="1"/>
  <c r="Y480" i="7"/>
  <c r="X480" i="7"/>
  <c r="W480" i="7"/>
  <c r="V480" i="7"/>
  <c r="U480" i="7"/>
  <c r="T480" i="7"/>
  <c r="R480" i="7"/>
  <c r="Q480" i="7"/>
  <c r="P480" i="7"/>
  <c r="O480" i="7"/>
  <c r="N480" i="7"/>
  <c r="M480" i="7"/>
  <c r="L480" i="7"/>
  <c r="K480" i="7"/>
  <c r="J480" i="7"/>
  <c r="I480" i="7"/>
  <c r="H480" i="7"/>
  <c r="G480" i="7"/>
  <c r="F480" i="7"/>
  <c r="E480" i="7"/>
  <c r="D479" i="7"/>
  <c r="C479" i="7" s="1"/>
  <c r="D478" i="7"/>
  <c r="Y476" i="7"/>
  <c r="X476" i="7"/>
  <c r="W476" i="7"/>
  <c r="V476" i="7"/>
  <c r="U476" i="7"/>
  <c r="T476" i="7"/>
  <c r="S476" i="7"/>
  <c r="R476" i="7"/>
  <c r="Q476" i="7"/>
  <c r="P476" i="7"/>
  <c r="O476" i="7"/>
  <c r="N476" i="7"/>
  <c r="M476" i="7"/>
  <c r="L476" i="7"/>
  <c r="K476" i="7"/>
  <c r="J476" i="7"/>
  <c r="I476" i="7"/>
  <c r="H476" i="7"/>
  <c r="G476" i="7"/>
  <c r="F476" i="7"/>
  <c r="E476" i="7"/>
  <c r="D475" i="7"/>
  <c r="C475" i="7" s="1"/>
  <c r="C476" i="7" s="1"/>
  <c r="Y473" i="7"/>
  <c r="X473" i="7"/>
  <c r="W473" i="7"/>
  <c r="V473" i="7"/>
  <c r="U473" i="7"/>
  <c r="T473" i="7"/>
  <c r="S473" i="7"/>
  <c r="R473" i="7"/>
  <c r="Q473" i="7"/>
  <c r="P473" i="7"/>
  <c r="O473" i="7"/>
  <c r="N473" i="7"/>
  <c r="M473" i="7"/>
  <c r="L473" i="7"/>
  <c r="K473" i="7"/>
  <c r="J473" i="7"/>
  <c r="I473" i="7"/>
  <c r="H473" i="7"/>
  <c r="G473" i="7"/>
  <c r="F473" i="7"/>
  <c r="E473" i="7"/>
  <c r="D472" i="7"/>
  <c r="C472" i="7" s="1"/>
  <c r="D471" i="7"/>
  <c r="C471" i="7" s="1"/>
  <c r="D470" i="7"/>
  <c r="C470" i="7" s="1"/>
  <c r="D480" i="7" l="1"/>
  <c r="Z476" i="7"/>
  <c r="D476" i="7"/>
  <c r="D473" i="7"/>
  <c r="C478" i="7"/>
  <c r="C480" i="7" s="1"/>
  <c r="Z480" i="7" s="1"/>
  <c r="C473" i="7"/>
  <c r="Z473" i="7" s="1"/>
  <c r="C488" i="7"/>
  <c r="Z488" i="7" s="1"/>
  <c r="D488" i="7"/>
  <c r="Y466" i="7" l="1"/>
  <c r="X466" i="7"/>
  <c r="W466" i="7"/>
  <c r="V466" i="7"/>
  <c r="U466" i="7"/>
  <c r="T466" i="7"/>
  <c r="R466" i="7"/>
  <c r="Q466" i="7"/>
  <c r="P466" i="7"/>
  <c r="O466" i="7"/>
  <c r="N466" i="7"/>
  <c r="M466" i="7"/>
  <c r="L466" i="7"/>
  <c r="K466" i="7"/>
  <c r="J466" i="7"/>
  <c r="I466" i="7"/>
  <c r="H466" i="7"/>
  <c r="G466" i="7"/>
  <c r="F466" i="7"/>
  <c r="E466" i="7"/>
  <c r="D465" i="7"/>
  <c r="C465" i="7" s="1"/>
  <c r="D464" i="7"/>
  <c r="C464" i="7"/>
  <c r="D463" i="7"/>
  <c r="C463" i="7" s="1"/>
  <c r="Y461" i="7"/>
  <c r="X461" i="7"/>
  <c r="W461" i="7"/>
  <c r="V461" i="7"/>
  <c r="U461" i="7"/>
  <c r="T461" i="7"/>
  <c r="R461" i="7"/>
  <c r="Q461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D460" i="7"/>
  <c r="D461" i="7" s="1"/>
  <c r="Y458" i="7"/>
  <c r="X458" i="7"/>
  <c r="W458" i="7"/>
  <c r="V458" i="7"/>
  <c r="U458" i="7"/>
  <c r="T458" i="7"/>
  <c r="R458" i="7"/>
  <c r="Q458" i="7"/>
  <c r="P458" i="7"/>
  <c r="O458" i="7"/>
  <c r="N458" i="7"/>
  <c r="M458" i="7"/>
  <c r="L458" i="7"/>
  <c r="K458" i="7"/>
  <c r="J458" i="7"/>
  <c r="I458" i="7"/>
  <c r="H458" i="7"/>
  <c r="G458" i="7"/>
  <c r="F458" i="7"/>
  <c r="E458" i="7"/>
  <c r="D457" i="7"/>
  <c r="D458" i="7" s="1"/>
  <c r="Y455" i="7"/>
  <c r="X455" i="7"/>
  <c r="W455" i="7"/>
  <c r="V455" i="7"/>
  <c r="U455" i="7"/>
  <c r="T455" i="7"/>
  <c r="R455" i="7"/>
  <c r="Q455" i="7"/>
  <c r="P455" i="7"/>
  <c r="O455" i="7"/>
  <c r="N455" i="7"/>
  <c r="M455" i="7"/>
  <c r="L455" i="7"/>
  <c r="K455" i="7"/>
  <c r="J455" i="7"/>
  <c r="I455" i="7"/>
  <c r="H455" i="7"/>
  <c r="G455" i="7"/>
  <c r="F455" i="7"/>
  <c r="E455" i="7"/>
  <c r="D454" i="7"/>
  <c r="D455" i="7" s="1"/>
  <c r="X452" i="7"/>
  <c r="W452" i="7"/>
  <c r="V452" i="7"/>
  <c r="U452" i="7"/>
  <c r="T452" i="7"/>
  <c r="R452" i="7"/>
  <c r="Q452" i="7"/>
  <c r="P452" i="7"/>
  <c r="O452" i="7"/>
  <c r="N452" i="7"/>
  <c r="M452" i="7"/>
  <c r="L452" i="7"/>
  <c r="K452" i="7"/>
  <c r="J452" i="7"/>
  <c r="I452" i="7"/>
  <c r="H452" i="7"/>
  <c r="G452" i="7"/>
  <c r="F452" i="7"/>
  <c r="E452" i="7"/>
  <c r="D451" i="7"/>
  <c r="C451" i="7" s="1"/>
  <c r="D449" i="7"/>
  <c r="C449" i="7" s="1"/>
  <c r="D448" i="7"/>
  <c r="C448" i="7" s="1"/>
  <c r="D447" i="7"/>
  <c r="C447" i="7" s="1"/>
  <c r="D446" i="7"/>
  <c r="C446" i="7" s="1"/>
  <c r="D445" i="7"/>
  <c r="Y443" i="7"/>
  <c r="Y452" i="7" s="1"/>
  <c r="D443" i="7"/>
  <c r="Y439" i="7"/>
  <c r="X439" i="7"/>
  <c r="W439" i="7"/>
  <c r="V439" i="7"/>
  <c r="U439" i="7"/>
  <c r="T439" i="7"/>
  <c r="S439" i="7"/>
  <c r="R439" i="7"/>
  <c r="Q439" i="7"/>
  <c r="P439" i="7"/>
  <c r="O439" i="7"/>
  <c r="N439" i="7"/>
  <c r="M439" i="7"/>
  <c r="L439" i="7"/>
  <c r="K439" i="7"/>
  <c r="J439" i="7"/>
  <c r="I439" i="7"/>
  <c r="H439" i="7"/>
  <c r="G439" i="7"/>
  <c r="F439" i="7"/>
  <c r="E439" i="7"/>
  <c r="D438" i="7"/>
  <c r="C438" i="7" s="1"/>
  <c r="C439" i="7" s="1"/>
  <c r="Y436" i="7"/>
  <c r="X436" i="7"/>
  <c r="W436" i="7"/>
  <c r="V436" i="7"/>
  <c r="U436" i="7"/>
  <c r="T436" i="7"/>
  <c r="S436" i="7"/>
  <c r="R436" i="7"/>
  <c r="Q436" i="7"/>
  <c r="P436" i="7"/>
  <c r="O436" i="7"/>
  <c r="N436" i="7"/>
  <c r="M436" i="7"/>
  <c r="L436" i="7"/>
  <c r="K436" i="7"/>
  <c r="J436" i="7"/>
  <c r="I436" i="7"/>
  <c r="H436" i="7"/>
  <c r="G436" i="7"/>
  <c r="F436" i="7"/>
  <c r="E436" i="7"/>
  <c r="D435" i="7"/>
  <c r="C435" i="7" s="1"/>
  <c r="D434" i="7"/>
  <c r="C434" i="7" s="1"/>
  <c r="D433" i="7"/>
  <c r="C433" i="7" s="1"/>
  <c r="Y431" i="7"/>
  <c r="X431" i="7"/>
  <c r="W431" i="7"/>
  <c r="V431" i="7"/>
  <c r="U431" i="7"/>
  <c r="T431" i="7"/>
  <c r="S431" i="7"/>
  <c r="R431" i="7"/>
  <c r="Q431" i="7"/>
  <c r="P431" i="7"/>
  <c r="O431" i="7"/>
  <c r="N431" i="7"/>
  <c r="M431" i="7"/>
  <c r="L431" i="7"/>
  <c r="K431" i="7"/>
  <c r="J431" i="7"/>
  <c r="I431" i="7"/>
  <c r="H431" i="7"/>
  <c r="G431" i="7"/>
  <c r="F431" i="7"/>
  <c r="E431" i="7"/>
  <c r="D430" i="7"/>
  <c r="C430" i="7" s="1"/>
  <c r="D429" i="7"/>
  <c r="Z427" i="7"/>
  <c r="Y427" i="7"/>
  <c r="X427" i="7"/>
  <c r="W427" i="7"/>
  <c r="V427" i="7"/>
  <c r="U427" i="7"/>
  <c r="T427" i="7"/>
  <c r="S427" i="7"/>
  <c r="R427" i="7"/>
  <c r="Q427" i="7"/>
  <c r="P427" i="7"/>
  <c r="O427" i="7"/>
  <c r="N427" i="7"/>
  <c r="M427" i="7"/>
  <c r="L427" i="7"/>
  <c r="K427" i="7"/>
  <c r="J427" i="7"/>
  <c r="I427" i="7"/>
  <c r="H427" i="7"/>
  <c r="G427" i="7"/>
  <c r="F427" i="7"/>
  <c r="E427" i="7"/>
  <c r="D426" i="7"/>
  <c r="C426" i="7" s="1"/>
  <c r="D425" i="7"/>
  <c r="C425" i="7" s="1"/>
  <c r="D424" i="7"/>
  <c r="C424" i="7" s="1"/>
  <c r="D423" i="7"/>
  <c r="C423" i="7" s="1"/>
  <c r="Z421" i="7"/>
  <c r="Y421" i="7"/>
  <c r="X421" i="7"/>
  <c r="W421" i="7"/>
  <c r="V421" i="7"/>
  <c r="U421" i="7"/>
  <c r="T421" i="7"/>
  <c r="S421" i="7"/>
  <c r="R421" i="7"/>
  <c r="Q421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D420" i="7"/>
  <c r="C420" i="7" s="1"/>
  <c r="D419" i="7"/>
  <c r="C419" i="7" s="1"/>
  <c r="D418" i="7"/>
  <c r="C418" i="7" s="1"/>
  <c r="D417" i="7"/>
  <c r="C417" i="7" s="1"/>
  <c r="D416" i="7"/>
  <c r="C416" i="7" s="1"/>
  <c r="Y414" i="7"/>
  <c r="X414" i="7"/>
  <c r="W414" i="7"/>
  <c r="V414" i="7"/>
  <c r="U414" i="7"/>
  <c r="T414" i="7"/>
  <c r="S414" i="7"/>
  <c r="R414" i="7"/>
  <c r="Q414" i="7"/>
  <c r="P414" i="7"/>
  <c r="O414" i="7"/>
  <c r="N414" i="7"/>
  <c r="M414" i="7"/>
  <c r="L414" i="7"/>
  <c r="K414" i="7"/>
  <c r="J414" i="7"/>
  <c r="I414" i="7"/>
  <c r="H414" i="7"/>
  <c r="G414" i="7"/>
  <c r="F414" i="7"/>
  <c r="E414" i="7"/>
  <c r="D413" i="7"/>
  <c r="D414" i="7" s="1"/>
  <c r="Z412" i="7"/>
  <c r="Y411" i="7"/>
  <c r="X411" i="7"/>
  <c r="W411" i="7"/>
  <c r="V411" i="7"/>
  <c r="U411" i="7"/>
  <c r="T411" i="7"/>
  <c r="S411" i="7"/>
  <c r="R411" i="7"/>
  <c r="Q411" i="7"/>
  <c r="P411" i="7"/>
  <c r="O411" i="7"/>
  <c r="N411" i="7"/>
  <c r="M411" i="7"/>
  <c r="L411" i="7"/>
  <c r="K411" i="7"/>
  <c r="J411" i="7"/>
  <c r="I411" i="7"/>
  <c r="H411" i="7"/>
  <c r="G411" i="7"/>
  <c r="F411" i="7"/>
  <c r="E411" i="7"/>
  <c r="D410" i="7"/>
  <c r="D411" i="7" s="1"/>
  <c r="Y408" i="7"/>
  <c r="X408" i="7"/>
  <c r="W408" i="7"/>
  <c r="V408" i="7"/>
  <c r="U408" i="7"/>
  <c r="T408" i="7"/>
  <c r="S408" i="7"/>
  <c r="R408" i="7"/>
  <c r="Q408" i="7"/>
  <c r="P408" i="7"/>
  <c r="O408" i="7"/>
  <c r="N408" i="7"/>
  <c r="M408" i="7"/>
  <c r="L408" i="7"/>
  <c r="K408" i="7"/>
  <c r="J408" i="7"/>
  <c r="I408" i="7"/>
  <c r="H408" i="7"/>
  <c r="G408" i="7"/>
  <c r="F408" i="7"/>
  <c r="E408" i="7"/>
  <c r="D407" i="7"/>
  <c r="C407" i="7" s="1"/>
  <c r="C408" i="7" s="1"/>
  <c r="Y405" i="7"/>
  <c r="X405" i="7"/>
  <c r="W405" i="7"/>
  <c r="V405" i="7"/>
  <c r="U405" i="7"/>
  <c r="T405" i="7"/>
  <c r="S405" i="7"/>
  <c r="R405" i="7"/>
  <c r="Q405" i="7"/>
  <c r="P405" i="7"/>
  <c r="O405" i="7"/>
  <c r="N405" i="7"/>
  <c r="M405" i="7"/>
  <c r="L405" i="7"/>
  <c r="K405" i="7"/>
  <c r="J405" i="7"/>
  <c r="I405" i="7"/>
  <c r="H405" i="7"/>
  <c r="G405" i="7"/>
  <c r="F405" i="7"/>
  <c r="E405" i="7"/>
  <c r="D404" i="7"/>
  <c r="C404" i="7" s="1"/>
  <c r="D403" i="7"/>
  <c r="C403" i="7" s="1"/>
  <c r="D402" i="7"/>
  <c r="C402" i="7" s="1"/>
  <c r="D401" i="7"/>
  <c r="C401" i="7" s="1"/>
  <c r="D400" i="7"/>
  <c r="C400" i="7" s="1"/>
  <c r="Y396" i="7"/>
  <c r="Y397" i="7" s="1"/>
  <c r="X396" i="7"/>
  <c r="X397" i="7" s="1"/>
  <c r="W396" i="7"/>
  <c r="W397" i="7" s="1"/>
  <c r="V396" i="7"/>
  <c r="V397" i="7" s="1"/>
  <c r="U396" i="7"/>
  <c r="U397" i="7" s="1"/>
  <c r="T396" i="7"/>
  <c r="T397" i="7" s="1"/>
  <c r="S396" i="7"/>
  <c r="S397" i="7" s="1"/>
  <c r="R396" i="7"/>
  <c r="R397" i="7" s="1"/>
  <c r="Q396" i="7"/>
  <c r="Q397" i="7" s="1"/>
  <c r="P396" i="7"/>
  <c r="P397" i="7" s="1"/>
  <c r="O396" i="7"/>
  <c r="O397" i="7" s="1"/>
  <c r="N396" i="7"/>
  <c r="N397" i="7" s="1"/>
  <c r="M396" i="7"/>
  <c r="M397" i="7" s="1"/>
  <c r="L396" i="7"/>
  <c r="L397" i="7" s="1"/>
  <c r="K396" i="7"/>
  <c r="K397" i="7" s="1"/>
  <c r="J396" i="7"/>
  <c r="J397" i="7" s="1"/>
  <c r="I396" i="7"/>
  <c r="I397" i="7" s="1"/>
  <c r="H396" i="7"/>
  <c r="H397" i="7" s="1"/>
  <c r="G396" i="7"/>
  <c r="G397" i="7" s="1"/>
  <c r="F396" i="7"/>
  <c r="F397" i="7" s="1"/>
  <c r="E396" i="7"/>
  <c r="E397" i="7" s="1"/>
  <c r="D395" i="7"/>
  <c r="C395" i="7" s="1"/>
  <c r="D394" i="7"/>
  <c r="AA390" i="7"/>
  <c r="Y390" i="7"/>
  <c r="X390" i="7"/>
  <c r="W390" i="7"/>
  <c r="V390" i="7"/>
  <c r="U390" i="7"/>
  <c r="T390" i="7"/>
  <c r="S390" i="7"/>
  <c r="R390" i="7"/>
  <c r="Q390" i="7"/>
  <c r="P390" i="7"/>
  <c r="O390" i="7"/>
  <c r="N390" i="7"/>
  <c r="M390" i="7"/>
  <c r="L390" i="7"/>
  <c r="K390" i="7"/>
  <c r="J390" i="7"/>
  <c r="I390" i="7"/>
  <c r="H390" i="7"/>
  <c r="G390" i="7"/>
  <c r="F390" i="7"/>
  <c r="E390" i="7"/>
  <c r="D389" i="7"/>
  <c r="C389" i="7" s="1"/>
  <c r="D388" i="7"/>
  <c r="C388" i="7" s="1"/>
  <c r="Y386" i="7"/>
  <c r="X386" i="7"/>
  <c r="W386" i="7"/>
  <c r="V386" i="7"/>
  <c r="U386" i="7"/>
  <c r="T386" i="7"/>
  <c r="S386" i="7"/>
  <c r="R386" i="7"/>
  <c r="Q386" i="7"/>
  <c r="P386" i="7"/>
  <c r="O386" i="7"/>
  <c r="N386" i="7"/>
  <c r="M386" i="7"/>
  <c r="L386" i="7"/>
  <c r="K386" i="7"/>
  <c r="J386" i="7"/>
  <c r="I386" i="7"/>
  <c r="H386" i="7"/>
  <c r="G386" i="7"/>
  <c r="F386" i="7"/>
  <c r="E386" i="7"/>
  <c r="D385" i="7"/>
  <c r="C385" i="7" s="1"/>
  <c r="C386" i="7" s="1"/>
  <c r="Y383" i="7"/>
  <c r="X383" i="7"/>
  <c r="W383" i="7"/>
  <c r="V383" i="7"/>
  <c r="U383" i="7"/>
  <c r="T383" i="7"/>
  <c r="S383" i="7"/>
  <c r="R383" i="7"/>
  <c r="Q383" i="7"/>
  <c r="P383" i="7"/>
  <c r="O383" i="7"/>
  <c r="N383" i="7"/>
  <c r="M383" i="7"/>
  <c r="L383" i="7"/>
  <c r="K383" i="7"/>
  <c r="J383" i="7"/>
  <c r="I383" i="7"/>
  <c r="H383" i="7"/>
  <c r="G383" i="7"/>
  <c r="F383" i="7"/>
  <c r="E383" i="7"/>
  <c r="D382" i="7"/>
  <c r="C382" i="7" s="1"/>
  <c r="D381" i="7"/>
  <c r="C381" i="7" s="1"/>
  <c r="D380" i="7"/>
  <c r="C380" i="7" s="1"/>
  <c r="D379" i="7"/>
  <c r="C379" i="7" s="1"/>
  <c r="D378" i="7"/>
  <c r="C378" i="7" s="1"/>
  <c r="D377" i="7"/>
  <c r="C377" i="7" s="1"/>
  <c r="D376" i="7"/>
  <c r="C376" i="7" s="1"/>
  <c r="D375" i="7"/>
  <c r="C375" i="7" s="1"/>
  <c r="D374" i="7"/>
  <c r="C374" i="7" s="1"/>
  <c r="D373" i="7"/>
  <c r="C373" i="7" s="1"/>
  <c r="D372" i="7"/>
  <c r="C372" i="7" s="1"/>
  <c r="Y370" i="7"/>
  <c r="X370" i="7"/>
  <c r="W370" i="7"/>
  <c r="V370" i="7"/>
  <c r="U370" i="7"/>
  <c r="T370" i="7"/>
  <c r="S370" i="7"/>
  <c r="R370" i="7"/>
  <c r="Q370" i="7"/>
  <c r="P370" i="7"/>
  <c r="O370" i="7"/>
  <c r="N370" i="7"/>
  <c r="M370" i="7"/>
  <c r="L370" i="7"/>
  <c r="K370" i="7"/>
  <c r="J370" i="7"/>
  <c r="I370" i="7"/>
  <c r="H370" i="7"/>
  <c r="G370" i="7"/>
  <c r="F370" i="7"/>
  <c r="E370" i="7"/>
  <c r="D369" i="7"/>
  <c r="C369" i="7" s="1"/>
  <c r="D368" i="7"/>
  <c r="C368" i="7" s="1"/>
  <c r="D367" i="7"/>
  <c r="C367" i="7" s="1"/>
  <c r="D366" i="7"/>
  <c r="C366" i="7" s="1"/>
  <c r="D365" i="7"/>
  <c r="C365" i="7" s="1"/>
  <c r="D364" i="7"/>
  <c r="C364" i="7" s="1"/>
  <c r="D363" i="7"/>
  <c r="C363" i="7" s="1"/>
  <c r="D362" i="7"/>
  <c r="C362" i="7" s="1"/>
  <c r="C460" i="7" l="1"/>
  <c r="C461" i="7" s="1"/>
  <c r="Z461" i="7" s="1"/>
  <c r="D386" i="7"/>
  <c r="C410" i="7"/>
  <c r="C411" i="7" s="1"/>
  <c r="Z411" i="7" s="1"/>
  <c r="D431" i="7"/>
  <c r="D452" i="7"/>
  <c r="C457" i="7"/>
  <c r="C458" i="7" s="1"/>
  <c r="Z458" i="7" s="1"/>
  <c r="C466" i="7"/>
  <c r="Z466" i="7" s="1"/>
  <c r="D396" i="7"/>
  <c r="D397" i="7" s="1"/>
  <c r="C429" i="7"/>
  <c r="C431" i="7" s="1"/>
  <c r="Z431" i="7" s="1"/>
  <c r="C370" i="7"/>
  <c r="Z370" i="7" s="1"/>
  <c r="D421" i="7"/>
  <c r="D427" i="7"/>
  <c r="D436" i="7"/>
  <c r="D370" i="7"/>
  <c r="C383" i="7"/>
  <c r="Z383" i="7" s="1"/>
  <c r="C390" i="7"/>
  <c r="Z390" i="7" s="1"/>
  <c r="C405" i="7"/>
  <c r="Z405" i="7" s="1"/>
  <c r="Z408" i="7"/>
  <c r="Z439" i="7"/>
  <c r="D383" i="7"/>
  <c r="C394" i="7"/>
  <c r="C396" i="7" s="1"/>
  <c r="D405" i="7"/>
  <c r="D408" i="7"/>
  <c r="D439" i="7"/>
  <c r="C445" i="7"/>
  <c r="C454" i="7"/>
  <c r="C455" i="7" s="1"/>
  <c r="Z455" i="7" s="1"/>
  <c r="C443" i="7"/>
  <c r="D466" i="7"/>
  <c r="C421" i="7"/>
  <c r="C427" i="7"/>
  <c r="C436" i="7"/>
  <c r="Z436" i="7" s="1"/>
  <c r="C413" i="7"/>
  <c r="D390" i="7"/>
  <c r="Z396" i="7" l="1"/>
  <c r="C397" i="7"/>
  <c r="C452" i="7"/>
  <c r="Z452" i="7" s="1"/>
  <c r="C414" i="7"/>
  <c r="Z414" i="7" s="1"/>
  <c r="Z413" i="7"/>
  <c r="Y358" i="7"/>
  <c r="X358" i="7"/>
  <c r="W358" i="7"/>
  <c r="V358" i="7"/>
  <c r="U358" i="7"/>
  <c r="T358" i="7"/>
  <c r="S358" i="7"/>
  <c r="R358" i="7"/>
  <c r="Q358" i="7"/>
  <c r="P358" i="7"/>
  <c r="O358" i="7"/>
  <c r="N358" i="7"/>
  <c r="M358" i="7"/>
  <c r="L358" i="7"/>
  <c r="K358" i="7"/>
  <c r="J358" i="7"/>
  <c r="I358" i="7"/>
  <c r="H358" i="7"/>
  <c r="G358" i="7"/>
  <c r="F358" i="7"/>
  <c r="E358" i="7"/>
  <c r="D357" i="7"/>
  <c r="C357" i="7" s="1"/>
  <c r="D356" i="7"/>
  <c r="C356" i="7" s="1"/>
  <c r="D355" i="7"/>
  <c r="C355" i="7" s="1"/>
  <c r="D354" i="7"/>
  <c r="C354" i="7" s="1"/>
  <c r="D353" i="7"/>
  <c r="C353" i="7" s="1"/>
  <c r="D352" i="7"/>
  <c r="C352" i="7" s="1"/>
  <c r="D351" i="7"/>
  <c r="C351" i="7" s="1"/>
  <c r="D350" i="7"/>
  <c r="C350" i="7" s="1"/>
  <c r="D349" i="7"/>
  <c r="C349" i="7" s="1"/>
  <c r="D348" i="7"/>
  <c r="C348" i="7" s="1"/>
  <c r="D347" i="7"/>
  <c r="C347" i="7" s="1"/>
  <c r="D346" i="7"/>
  <c r="C346" i="7" s="1"/>
  <c r="D345" i="7"/>
  <c r="C345" i="7" s="1"/>
  <c r="D344" i="7"/>
  <c r="C344" i="7" s="1"/>
  <c r="D343" i="7"/>
  <c r="C343" i="7" s="1"/>
  <c r="D342" i="7"/>
  <c r="C342" i="7" s="1"/>
  <c r="D341" i="7"/>
  <c r="C341" i="7" s="1"/>
  <c r="D340" i="7"/>
  <c r="C340" i="7" s="1"/>
  <c r="D339" i="7"/>
  <c r="C339" i="7" s="1"/>
  <c r="D338" i="7"/>
  <c r="C338" i="7" s="1"/>
  <c r="D337" i="7"/>
  <c r="C337" i="7" s="1"/>
  <c r="D336" i="7"/>
  <c r="C336" i="7" s="1"/>
  <c r="D335" i="7"/>
  <c r="C335" i="7" s="1"/>
  <c r="D334" i="7"/>
  <c r="C334" i="7" s="1"/>
  <c r="D333" i="7"/>
  <c r="C333" i="7" s="1"/>
  <c r="D332" i="7"/>
  <c r="C332" i="7" s="1"/>
  <c r="D331" i="7"/>
  <c r="C331" i="7" s="1"/>
  <c r="D330" i="7"/>
  <c r="C330" i="7" s="1"/>
  <c r="D329" i="7"/>
  <c r="C329" i="7" s="1"/>
  <c r="D328" i="7"/>
  <c r="D327" i="7"/>
  <c r="C327" i="7" s="1"/>
  <c r="Y325" i="7"/>
  <c r="X325" i="7"/>
  <c r="W325" i="7"/>
  <c r="V325" i="7"/>
  <c r="U325" i="7"/>
  <c r="T325" i="7"/>
  <c r="S325" i="7"/>
  <c r="R325" i="7"/>
  <c r="Q325" i="7"/>
  <c r="P325" i="7"/>
  <c r="O325" i="7"/>
  <c r="N325" i="7"/>
  <c r="M325" i="7"/>
  <c r="L325" i="7"/>
  <c r="K325" i="7"/>
  <c r="J325" i="7"/>
  <c r="I325" i="7"/>
  <c r="H325" i="7"/>
  <c r="G325" i="7"/>
  <c r="F325" i="7"/>
  <c r="E325" i="7"/>
  <c r="D324" i="7"/>
  <c r="C324" i="7" s="1"/>
  <c r="D323" i="7"/>
  <c r="C323" i="7" s="1"/>
  <c r="D358" i="7" l="1"/>
  <c r="C328" i="7"/>
  <c r="C358" i="7"/>
  <c r="Z358" i="7" s="1"/>
  <c r="C325" i="7"/>
  <c r="Z325" i="7" s="1"/>
  <c r="D325" i="7"/>
  <c r="Y319" i="7"/>
  <c r="X319" i="7"/>
  <c r="W319" i="7"/>
  <c r="V319" i="7"/>
  <c r="U319" i="7"/>
  <c r="T319" i="7"/>
  <c r="S319" i="7"/>
  <c r="R319" i="7"/>
  <c r="Q319" i="7"/>
  <c r="P319" i="7"/>
  <c r="O319" i="7"/>
  <c r="N319" i="7"/>
  <c r="M319" i="7"/>
  <c r="L319" i="7"/>
  <c r="K319" i="7"/>
  <c r="J319" i="7"/>
  <c r="I319" i="7"/>
  <c r="H319" i="7"/>
  <c r="G319" i="7"/>
  <c r="F319" i="7"/>
  <c r="E319" i="7"/>
  <c r="D318" i="7"/>
  <c r="C318" i="7" s="1"/>
  <c r="D317" i="7"/>
  <c r="C317" i="7" s="1"/>
  <c r="D316" i="7"/>
  <c r="C316" i="7" s="1"/>
  <c r="D315" i="7"/>
  <c r="Y313" i="7"/>
  <c r="X313" i="7"/>
  <c r="W313" i="7"/>
  <c r="V313" i="7"/>
  <c r="U313" i="7"/>
  <c r="T313" i="7"/>
  <c r="S313" i="7"/>
  <c r="R313" i="7"/>
  <c r="Q313" i="7"/>
  <c r="P313" i="7"/>
  <c r="O313" i="7"/>
  <c r="N313" i="7"/>
  <c r="M313" i="7"/>
  <c r="L313" i="7"/>
  <c r="K313" i="7"/>
  <c r="J313" i="7"/>
  <c r="I313" i="7"/>
  <c r="H313" i="7"/>
  <c r="G313" i="7"/>
  <c r="F313" i="7"/>
  <c r="E313" i="7"/>
  <c r="D312" i="7"/>
  <c r="C312" i="7" s="1"/>
  <c r="C313" i="7" s="1"/>
  <c r="Y310" i="7"/>
  <c r="X310" i="7"/>
  <c r="W310" i="7"/>
  <c r="V310" i="7"/>
  <c r="U310" i="7"/>
  <c r="T310" i="7"/>
  <c r="S310" i="7"/>
  <c r="R310" i="7"/>
  <c r="Q310" i="7"/>
  <c r="P310" i="7"/>
  <c r="O310" i="7"/>
  <c r="N310" i="7"/>
  <c r="M310" i="7"/>
  <c r="L310" i="7"/>
  <c r="K310" i="7"/>
  <c r="J310" i="7"/>
  <c r="I310" i="7"/>
  <c r="H310" i="7"/>
  <c r="G310" i="7"/>
  <c r="F310" i="7"/>
  <c r="E310" i="7"/>
  <c r="D309" i="7"/>
  <c r="C309" i="7" s="1"/>
  <c r="D308" i="7"/>
  <c r="C308" i="7" s="1"/>
  <c r="D307" i="7"/>
  <c r="C307" i="7" s="1"/>
  <c r="D306" i="7"/>
  <c r="C306" i="7" s="1"/>
  <c r="D305" i="7"/>
  <c r="C305" i="7" s="1"/>
  <c r="Y301" i="7"/>
  <c r="X301" i="7"/>
  <c r="W301" i="7"/>
  <c r="V301" i="7"/>
  <c r="U301" i="7"/>
  <c r="T301" i="7"/>
  <c r="S301" i="7"/>
  <c r="R301" i="7"/>
  <c r="Q301" i="7"/>
  <c r="P301" i="7"/>
  <c r="O301" i="7"/>
  <c r="N301" i="7"/>
  <c r="M301" i="7"/>
  <c r="L301" i="7"/>
  <c r="K301" i="7"/>
  <c r="J301" i="7"/>
  <c r="I301" i="7"/>
  <c r="H301" i="7"/>
  <c r="G301" i="7"/>
  <c r="F301" i="7"/>
  <c r="E301" i="7"/>
  <c r="D300" i="7"/>
  <c r="C300" i="7" s="1"/>
  <c r="C301" i="7" s="1"/>
  <c r="Y298" i="7"/>
  <c r="X298" i="7"/>
  <c r="W298" i="7"/>
  <c r="V298" i="7"/>
  <c r="U298" i="7"/>
  <c r="T298" i="7"/>
  <c r="S298" i="7"/>
  <c r="R298" i="7"/>
  <c r="Q298" i="7"/>
  <c r="P298" i="7"/>
  <c r="O298" i="7"/>
  <c r="N298" i="7"/>
  <c r="M298" i="7"/>
  <c r="L298" i="7"/>
  <c r="K298" i="7"/>
  <c r="J298" i="7"/>
  <c r="I298" i="7"/>
  <c r="H298" i="7"/>
  <c r="G298" i="7"/>
  <c r="F298" i="7"/>
  <c r="E298" i="7"/>
  <c r="D297" i="7"/>
  <c r="C297" i="7" s="1"/>
  <c r="D296" i="7"/>
  <c r="C296" i="7" s="1"/>
  <c r="Y294" i="7"/>
  <c r="X294" i="7"/>
  <c r="W294" i="7"/>
  <c r="V294" i="7"/>
  <c r="U294" i="7"/>
  <c r="T294" i="7"/>
  <c r="S294" i="7"/>
  <c r="R294" i="7"/>
  <c r="Q294" i="7"/>
  <c r="P294" i="7"/>
  <c r="O294" i="7"/>
  <c r="N294" i="7"/>
  <c r="M294" i="7"/>
  <c r="L294" i="7"/>
  <c r="K294" i="7"/>
  <c r="J294" i="7"/>
  <c r="I294" i="7"/>
  <c r="H294" i="7"/>
  <c r="G294" i="7"/>
  <c r="F294" i="7"/>
  <c r="E294" i="7"/>
  <c r="D293" i="7"/>
  <c r="D294" i="7" s="1"/>
  <c r="Y291" i="7"/>
  <c r="X291" i="7"/>
  <c r="W291" i="7"/>
  <c r="V291" i="7"/>
  <c r="U291" i="7"/>
  <c r="T291" i="7"/>
  <c r="S291" i="7"/>
  <c r="R291" i="7"/>
  <c r="Q291" i="7"/>
  <c r="P291" i="7"/>
  <c r="O291" i="7"/>
  <c r="N291" i="7"/>
  <c r="M291" i="7"/>
  <c r="L291" i="7"/>
  <c r="K291" i="7"/>
  <c r="J291" i="7"/>
  <c r="I291" i="7"/>
  <c r="H291" i="7"/>
  <c r="G291" i="7"/>
  <c r="F291" i="7"/>
  <c r="E291" i="7"/>
  <c r="D290" i="7"/>
  <c r="C290" i="7" s="1"/>
  <c r="C291" i="7" s="1"/>
  <c r="Y288" i="7"/>
  <c r="X288" i="7"/>
  <c r="W288" i="7"/>
  <c r="V288" i="7"/>
  <c r="U288" i="7"/>
  <c r="T288" i="7"/>
  <c r="S288" i="7"/>
  <c r="R288" i="7"/>
  <c r="Q288" i="7"/>
  <c r="P288" i="7"/>
  <c r="O288" i="7"/>
  <c r="N288" i="7"/>
  <c r="M288" i="7"/>
  <c r="L288" i="7"/>
  <c r="K288" i="7"/>
  <c r="J288" i="7"/>
  <c r="I288" i="7"/>
  <c r="H288" i="7"/>
  <c r="G288" i="7"/>
  <c r="F288" i="7"/>
  <c r="E288" i="7"/>
  <c r="D287" i="7"/>
  <c r="C287" i="7" s="1"/>
  <c r="D286" i="7"/>
  <c r="C286" i="7" s="1"/>
  <c r="D285" i="7"/>
  <c r="Y283" i="7"/>
  <c r="X283" i="7"/>
  <c r="W283" i="7"/>
  <c r="V283" i="7"/>
  <c r="U283" i="7"/>
  <c r="T283" i="7"/>
  <c r="S283" i="7"/>
  <c r="R283" i="7"/>
  <c r="Q283" i="7"/>
  <c r="P283" i="7"/>
  <c r="O283" i="7"/>
  <c r="N283" i="7"/>
  <c r="M283" i="7"/>
  <c r="L283" i="7"/>
  <c r="K283" i="7"/>
  <c r="J283" i="7"/>
  <c r="I283" i="7"/>
  <c r="H283" i="7"/>
  <c r="G283" i="7"/>
  <c r="F283" i="7"/>
  <c r="E283" i="7"/>
  <c r="D282" i="7"/>
  <c r="C282" i="7" s="1"/>
  <c r="D281" i="7"/>
  <c r="C281" i="7" s="1"/>
  <c r="D280" i="7"/>
  <c r="C280" i="7" s="1"/>
  <c r="D279" i="7"/>
  <c r="C279" i="7" s="1"/>
  <c r="Y277" i="7"/>
  <c r="X277" i="7"/>
  <c r="W277" i="7"/>
  <c r="V277" i="7"/>
  <c r="U277" i="7"/>
  <c r="T277" i="7"/>
  <c r="S277" i="7"/>
  <c r="R277" i="7"/>
  <c r="Q277" i="7"/>
  <c r="P277" i="7"/>
  <c r="O277" i="7"/>
  <c r="N277" i="7"/>
  <c r="M277" i="7"/>
  <c r="L277" i="7"/>
  <c r="K277" i="7"/>
  <c r="J277" i="7"/>
  <c r="I277" i="7"/>
  <c r="H277" i="7"/>
  <c r="G277" i="7"/>
  <c r="F277" i="7"/>
  <c r="E277" i="7"/>
  <c r="D276" i="7"/>
  <c r="C276" i="7" s="1"/>
  <c r="D275" i="7"/>
  <c r="C275" i="7" s="1"/>
  <c r="D274" i="7"/>
  <c r="C274" i="7" s="1"/>
  <c r="D273" i="7"/>
  <c r="C273" i="7" s="1"/>
  <c r="D272" i="7"/>
  <c r="C272" i="7" s="1"/>
  <c r="D271" i="7"/>
  <c r="C271" i="7" s="1"/>
  <c r="Y269" i="7"/>
  <c r="X269" i="7"/>
  <c r="W269" i="7"/>
  <c r="V269" i="7"/>
  <c r="U269" i="7"/>
  <c r="T269" i="7"/>
  <c r="S269" i="7"/>
  <c r="R269" i="7"/>
  <c r="Q269" i="7"/>
  <c r="P269" i="7"/>
  <c r="O269" i="7"/>
  <c r="N269" i="7"/>
  <c r="M269" i="7"/>
  <c r="L269" i="7"/>
  <c r="K269" i="7"/>
  <c r="J269" i="7"/>
  <c r="I269" i="7"/>
  <c r="H269" i="7"/>
  <c r="G269" i="7"/>
  <c r="F269" i="7"/>
  <c r="E269" i="7"/>
  <c r="D268" i="7"/>
  <c r="D269" i="7" s="1"/>
  <c r="Y266" i="7"/>
  <c r="X266" i="7"/>
  <c r="W266" i="7"/>
  <c r="V266" i="7"/>
  <c r="U266" i="7"/>
  <c r="T266" i="7"/>
  <c r="S266" i="7"/>
  <c r="R266" i="7"/>
  <c r="Q266" i="7"/>
  <c r="P266" i="7"/>
  <c r="O266" i="7"/>
  <c r="N266" i="7"/>
  <c r="M266" i="7"/>
  <c r="L266" i="7"/>
  <c r="K266" i="7"/>
  <c r="J266" i="7"/>
  <c r="I266" i="7"/>
  <c r="H266" i="7"/>
  <c r="G266" i="7"/>
  <c r="F266" i="7"/>
  <c r="E266" i="7"/>
  <c r="D265" i="7"/>
  <c r="C265" i="7" s="1"/>
  <c r="D264" i="7"/>
  <c r="Y260" i="7"/>
  <c r="X260" i="7"/>
  <c r="W260" i="7"/>
  <c r="V260" i="7"/>
  <c r="U260" i="7"/>
  <c r="T260" i="7"/>
  <c r="S260" i="7"/>
  <c r="R260" i="7"/>
  <c r="Q260" i="7"/>
  <c r="P260" i="7"/>
  <c r="O260" i="7"/>
  <c r="N260" i="7"/>
  <c r="M260" i="7"/>
  <c r="L260" i="7"/>
  <c r="K260" i="7"/>
  <c r="J260" i="7"/>
  <c r="I260" i="7"/>
  <c r="H260" i="7"/>
  <c r="G260" i="7"/>
  <c r="F260" i="7"/>
  <c r="E260" i="7"/>
  <c r="D259" i="7"/>
  <c r="C259" i="7" s="1"/>
  <c r="C260" i="7" s="1"/>
  <c r="Y257" i="7"/>
  <c r="X257" i="7"/>
  <c r="W257" i="7"/>
  <c r="V257" i="7"/>
  <c r="U257" i="7"/>
  <c r="T257" i="7"/>
  <c r="S257" i="7"/>
  <c r="R257" i="7"/>
  <c r="Q257" i="7"/>
  <c r="P257" i="7"/>
  <c r="O257" i="7"/>
  <c r="N257" i="7"/>
  <c r="M257" i="7"/>
  <c r="L257" i="7"/>
  <c r="K257" i="7"/>
  <c r="J257" i="7"/>
  <c r="I257" i="7"/>
  <c r="H257" i="7"/>
  <c r="G257" i="7"/>
  <c r="F257" i="7"/>
  <c r="E257" i="7"/>
  <c r="D256" i="7"/>
  <c r="C256" i="7" s="1"/>
  <c r="D255" i="7"/>
  <c r="Y253" i="7"/>
  <c r="X253" i="7"/>
  <c r="W253" i="7"/>
  <c r="V253" i="7"/>
  <c r="U253" i="7"/>
  <c r="T253" i="7"/>
  <c r="S253" i="7"/>
  <c r="R253" i="7"/>
  <c r="Q253" i="7"/>
  <c r="P253" i="7"/>
  <c r="O253" i="7"/>
  <c r="N253" i="7"/>
  <c r="M253" i="7"/>
  <c r="L253" i="7"/>
  <c r="K253" i="7"/>
  <c r="J253" i="7"/>
  <c r="I253" i="7"/>
  <c r="H253" i="7"/>
  <c r="G253" i="7"/>
  <c r="F253" i="7"/>
  <c r="E253" i="7"/>
  <c r="D252" i="7"/>
  <c r="C252" i="7" s="1"/>
  <c r="D251" i="7"/>
  <c r="Y249" i="7"/>
  <c r="X249" i="7"/>
  <c r="W249" i="7"/>
  <c r="V249" i="7"/>
  <c r="U249" i="7"/>
  <c r="T249" i="7"/>
  <c r="S249" i="7"/>
  <c r="R249" i="7"/>
  <c r="Q249" i="7"/>
  <c r="P249" i="7"/>
  <c r="O249" i="7"/>
  <c r="N249" i="7"/>
  <c r="M249" i="7"/>
  <c r="L249" i="7"/>
  <c r="K249" i="7"/>
  <c r="J249" i="7"/>
  <c r="I249" i="7"/>
  <c r="H249" i="7"/>
  <c r="G249" i="7"/>
  <c r="F249" i="7"/>
  <c r="E249" i="7"/>
  <c r="D248" i="7"/>
  <c r="C248" i="7" s="1"/>
  <c r="D247" i="7"/>
  <c r="C247" i="7" s="1"/>
  <c r="D246" i="7"/>
  <c r="C246" i="7" s="1"/>
  <c r="D245" i="7"/>
  <c r="C245" i="7" s="1"/>
  <c r="D244" i="7"/>
  <c r="C244" i="7" s="1"/>
  <c r="D243" i="7"/>
  <c r="C243" i="7" s="1"/>
  <c r="D242" i="7"/>
  <c r="C242" i="7" s="1"/>
  <c r="Y238" i="7"/>
  <c r="X238" i="7"/>
  <c r="W238" i="7"/>
  <c r="V238" i="7"/>
  <c r="U238" i="7"/>
  <c r="T238" i="7"/>
  <c r="S238" i="7"/>
  <c r="R238" i="7"/>
  <c r="Q238" i="7"/>
  <c r="P238" i="7"/>
  <c r="O238" i="7"/>
  <c r="N238" i="7"/>
  <c r="M238" i="7"/>
  <c r="L238" i="7"/>
  <c r="K238" i="7"/>
  <c r="J238" i="7"/>
  <c r="I238" i="7"/>
  <c r="H238" i="7"/>
  <c r="G238" i="7"/>
  <c r="F238" i="7"/>
  <c r="E238" i="7"/>
  <c r="D237" i="7"/>
  <c r="C237" i="7" s="1"/>
  <c r="D236" i="7"/>
  <c r="C236" i="7" s="1"/>
  <c r="D235" i="7"/>
  <c r="C235" i="7" s="1"/>
  <c r="Y233" i="7"/>
  <c r="X233" i="7"/>
  <c r="W233" i="7"/>
  <c r="V233" i="7"/>
  <c r="U233" i="7"/>
  <c r="T233" i="7"/>
  <c r="S233" i="7"/>
  <c r="R233" i="7"/>
  <c r="Q233" i="7"/>
  <c r="P233" i="7"/>
  <c r="O233" i="7"/>
  <c r="N233" i="7"/>
  <c r="M233" i="7"/>
  <c r="L233" i="7"/>
  <c r="K233" i="7"/>
  <c r="J233" i="7"/>
  <c r="I233" i="7"/>
  <c r="H233" i="7"/>
  <c r="G233" i="7"/>
  <c r="F233" i="7"/>
  <c r="E233" i="7"/>
  <c r="D232" i="7"/>
  <c r="C232" i="7" s="1"/>
  <c r="D231" i="7"/>
  <c r="C231" i="7" s="1"/>
  <c r="D230" i="7"/>
  <c r="C230" i="7" s="1"/>
  <c r="D229" i="7"/>
  <c r="C229" i="7" s="1"/>
  <c r="D228" i="7"/>
  <c r="C228" i="7" s="1"/>
  <c r="D227" i="7"/>
  <c r="Y225" i="7"/>
  <c r="X225" i="7"/>
  <c r="W225" i="7"/>
  <c r="V225" i="7"/>
  <c r="U225" i="7"/>
  <c r="T225" i="7"/>
  <c r="S225" i="7"/>
  <c r="R225" i="7"/>
  <c r="Q225" i="7"/>
  <c r="P225" i="7"/>
  <c r="O225" i="7"/>
  <c r="N225" i="7"/>
  <c r="M225" i="7"/>
  <c r="L225" i="7"/>
  <c r="K225" i="7"/>
  <c r="J225" i="7"/>
  <c r="I225" i="7"/>
  <c r="H225" i="7"/>
  <c r="G225" i="7"/>
  <c r="F225" i="7"/>
  <c r="E225" i="7"/>
  <c r="D224" i="7"/>
  <c r="C224" i="7" s="1"/>
  <c r="D223" i="7"/>
  <c r="C223" i="7" s="1"/>
  <c r="D222" i="7"/>
  <c r="C222" i="7" s="1"/>
  <c r="D221" i="7"/>
  <c r="C221" i="7" s="1"/>
  <c r="D220" i="7"/>
  <c r="C220" i="7" s="1"/>
  <c r="D219" i="7"/>
  <c r="C219" i="7" s="1"/>
  <c r="D218" i="7"/>
  <c r="C218" i="7" s="1"/>
  <c r="Y216" i="7"/>
  <c r="X216" i="7"/>
  <c r="W216" i="7"/>
  <c r="V216" i="7"/>
  <c r="U216" i="7"/>
  <c r="T216" i="7"/>
  <c r="S216" i="7"/>
  <c r="R216" i="7"/>
  <c r="Q216" i="7"/>
  <c r="P216" i="7"/>
  <c r="O216" i="7"/>
  <c r="N216" i="7"/>
  <c r="M216" i="7"/>
  <c r="L216" i="7"/>
  <c r="K216" i="7"/>
  <c r="J216" i="7"/>
  <c r="I216" i="7"/>
  <c r="H216" i="7"/>
  <c r="G216" i="7"/>
  <c r="F216" i="7"/>
  <c r="E216" i="7"/>
  <c r="D215" i="7"/>
  <c r="C215" i="7" s="1"/>
  <c r="D214" i="7"/>
  <c r="C214" i="7" s="1"/>
  <c r="D213" i="7"/>
  <c r="C213" i="7" s="1"/>
  <c r="D212" i="7"/>
  <c r="C212" i="7" s="1"/>
  <c r="D211" i="7"/>
  <c r="C211" i="7" s="1"/>
  <c r="D210" i="7"/>
  <c r="C210" i="7" s="1"/>
  <c r="D209" i="7"/>
  <c r="C209" i="7" s="1"/>
  <c r="D208" i="7"/>
  <c r="Y206" i="7"/>
  <c r="X206" i="7"/>
  <c r="W206" i="7"/>
  <c r="V206" i="7"/>
  <c r="U206" i="7"/>
  <c r="T206" i="7"/>
  <c r="S206" i="7"/>
  <c r="R206" i="7"/>
  <c r="Q206" i="7"/>
  <c r="P206" i="7"/>
  <c r="O206" i="7"/>
  <c r="N206" i="7"/>
  <c r="M206" i="7"/>
  <c r="L206" i="7"/>
  <c r="K206" i="7"/>
  <c r="J206" i="7"/>
  <c r="I206" i="7"/>
  <c r="H206" i="7"/>
  <c r="G206" i="7"/>
  <c r="F206" i="7"/>
  <c r="E206" i="7"/>
  <c r="D205" i="7"/>
  <c r="C205" i="7" s="1"/>
  <c r="D204" i="7"/>
  <c r="C204" i="7" s="1"/>
  <c r="D203" i="7"/>
  <c r="C203" i="7" s="1"/>
  <c r="D202" i="7"/>
  <c r="C202" i="7" s="1"/>
  <c r="D201" i="7"/>
  <c r="C201" i="7" s="1"/>
  <c r="Y199" i="7"/>
  <c r="X199" i="7"/>
  <c r="W199" i="7"/>
  <c r="V199" i="7"/>
  <c r="U199" i="7"/>
  <c r="T199" i="7"/>
  <c r="S199" i="7"/>
  <c r="R199" i="7"/>
  <c r="Q199" i="7"/>
  <c r="P199" i="7"/>
  <c r="O199" i="7"/>
  <c r="N199" i="7"/>
  <c r="M199" i="7"/>
  <c r="L199" i="7"/>
  <c r="K199" i="7"/>
  <c r="J199" i="7"/>
  <c r="I199" i="7"/>
  <c r="H199" i="7"/>
  <c r="G199" i="7"/>
  <c r="F199" i="7"/>
  <c r="E199" i="7"/>
  <c r="D198" i="7"/>
  <c r="C198" i="7" s="1"/>
  <c r="D197" i="7"/>
  <c r="C197" i="7" s="1"/>
  <c r="D196" i="7"/>
  <c r="C196" i="7" s="1"/>
  <c r="D195" i="7"/>
  <c r="C195" i="7" s="1"/>
  <c r="Y193" i="7"/>
  <c r="X193" i="7"/>
  <c r="W193" i="7"/>
  <c r="V193" i="7"/>
  <c r="U193" i="7"/>
  <c r="T193" i="7"/>
  <c r="S193" i="7"/>
  <c r="R193" i="7"/>
  <c r="Q193" i="7"/>
  <c r="P193" i="7"/>
  <c r="O193" i="7"/>
  <c r="N193" i="7"/>
  <c r="M193" i="7"/>
  <c r="L193" i="7"/>
  <c r="K193" i="7"/>
  <c r="J193" i="7"/>
  <c r="I193" i="7"/>
  <c r="H193" i="7"/>
  <c r="G193" i="7"/>
  <c r="F193" i="7"/>
  <c r="E193" i="7"/>
  <c r="D192" i="7"/>
  <c r="C192" i="7" s="1"/>
  <c r="D191" i="7"/>
  <c r="C191" i="7" s="1"/>
  <c r="D190" i="7"/>
  <c r="C190" i="7" s="1"/>
  <c r="D189" i="7"/>
  <c r="C189" i="7" s="1"/>
  <c r="D188" i="7"/>
  <c r="C188" i="7" s="1"/>
  <c r="D187" i="7"/>
  <c r="C187" i="7" s="1"/>
  <c r="D186" i="7"/>
  <c r="C186" i="7" s="1"/>
  <c r="D185" i="7"/>
  <c r="C185" i="7" s="1"/>
  <c r="D180" i="7"/>
  <c r="C180" i="7" s="1"/>
  <c r="X178" i="7"/>
  <c r="W178" i="7"/>
  <c r="V178" i="7"/>
  <c r="U178" i="7"/>
  <c r="T178" i="7"/>
  <c r="S178" i="7"/>
  <c r="R178" i="7"/>
  <c r="Q178" i="7"/>
  <c r="P178" i="7"/>
  <c r="O178" i="7"/>
  <c r="N178" i="7"/>
  <c r="M178" i="7"/>
  <c r="L178" i="7"/>
  <c r="K178" i="7"/>
  <c r="J178" i="7"/>
  <c r="I178" i="7"/>
  <c r="H178" i="7"/>
  <c r="G178" i="7"/>
  <c r="F178" i="7"/>
  <c r="E178" i="7"/>
  <c r="D177" i="7"/>
  <c r="C177" i="7" s="1"/>
  <c r="D176" i="7"/>
  <c r="C176" i="7" s="1"/>
  <c r="D175" i="7"/>
  <c r="C175" i="7" s="1"/>
  <c r="D174" i="7"/>
  <c r="C174" i="7" s="1"/>
  <c r="D173" i="7"/>
  <c r="C173" i="7" s="1"/>
  <c r="D172" i="7"/>
  <c r="C172" i="7" s="1"/>
  <c r="D171" i="7"/>
  <c r="C171" i="7" s="1"/>
  <c r="D170" i="7"/>
  <c r="C170" i="7" s="1"/>
  <c r="D169" i="7"/>
  <c r="C169" i="7" s="1"/>
  <c r="D168" i="7"/>
  <c r="C168" i="7" s="1"/>
  <c r="D167" i="7"/>
  <c r="C167" i="7" s="1"/>
  <c r="D166" i="7"/>
  <c r="C166" i="7" s="1"/>
  <c r="D165" i="7"/>
  <c r="C165" i="7" s="1"/>
  <c r="D164" i="7"/>
  <c r="C164" i="7" s="1"/>
  <c r="D163" i="7"/>
  <c r="C163" i="7" s="1"/>
  <c r="Y162" i="7"/>
  <c r="D162" i="7"/>
  <c r="Y161" i="7"/>
  <c r="D161" i="7"/>
  <c r="D160" i="7"/>
  <c r="C160" i="7" s="1"/>
  <c r="D159" i="7"/>
  <c r="C159" i="7" s="1"/>
  <c r="D158" i="7"/>
  <c r="C158" i="7" s="1"/>
  <c r="D157" i="7"/>
  <c r="C157" i="7" s="1"/>
  <c r="D156" i="7"/>
  <c r="C156" i="7" s="1"/>
  <c r="D155" i="7"/>
  <c r="C155" i="7" s="1"/>
  <c r="D154" i="7"/>
  <c r="C154" i="7" s="1"/>
  <c r="D153" i="7"/>
  <c r="C153" i="7" s="1"/>
  <c r="D152" i="7"/>
  <c r="C152" i="7" s="1"/>
  <c r="X150" i="7"/>
  <c r="W150" i="7"/>
  <c r="V150" i="7"/>
  <c r="U150" i="7"/>
  <c r="T150" i="7"/>
  <c r="S150" i="7"/>
  <c r="R150" i="7"/>
  <c r="Q150" i="7"/>
  <c r="P150" i="7"/>
  <c r="O150" i="7"/>
  <c r="N150" i="7"/>
  <c r="M150" i="7"/>
  <c r="L150" i="7"/>
  <c r="K150" i="7"/>
  <c r="J150" i="7"/>
  <c r="I150" i="7"/>
  <c r="H150" i="7"/>
  <c r="G150" i="7"/>
  <c r="F150" i="7"/>
  <c r="E150" i="7"/>
  <c r="D149" i="7"/>
  <c r="C149" i="7" s="1"/>
  <c r="Y148" i="7"/>
  <c r="D148" i="7"/>
  <c r="Y147" i="7"/>
  <c r="D147" i="7"/>
  <c r="D146" i="7"/>
  <c r="C146" i="7" s="1"/>
  <c r="D145" i="7"/>
  <c r="C145" i="7" s="1"/>
  <c r="X143" i="7"/>
  <c r="W143" i="7"/>
  <c r="V143" i="7"/>
  <c r="U143" i="7"/>
  <c r="T143" i="7"/>
  <c r="S143" i="7"/>
  <c r="R143" i="7"/>
  <c r="Q143" i="7"/>
  <c r="P143" i="7"/>
  <c r="O143" i="7"/>
  <c r="N143" i="7"/>
  <c r="M143" i="7"/>
  <c r="L143" i="7"/>
  <c r="K143" i="7"/>
  <c r="J143" i="7"/>
  <c r="I143" i="7"/>
  <c r="H143" i="7"/>
  <c r="G143" i="7"/>
  <c r="F143" i="7"/>
  <c r="E143" i="7"/>
  <c r="D142" i="7"/>
  <c r="C142" i="7" s="1"/>
  <c r="D141" i="7"/>
  <c r="D140" i="7"/>
  <c r="C140" i="7" s="1"/>
  <c r="Y139" i="7"/>
  <c r="D139" i="7"/>
  <c r="D138" i="7"/>
  <c r="C138" i="7" s="1"/>
  <c r="X136" i="7"/>
  <c r="W136" i="7"/>
  <c r="V136" i="7"/>
  <c r="U136" i="7"/>
  <c r="T136" i="7"/>
  <c r="S136" i="7"/>
  <c r="R136" i="7"/>
  <c r="Q136" i="7"/>
  <c r="P136" i="7"/>
  <c r="O136" i="7"/>
  <c r="N136" i="7"/>
  <c r="M136" i="7"/>
  <c r="L136" i="7"/>
  <c r="K136" i="7"/>
  <c r="J136" i="7"/>
  <c r="I136" i="7"/>
  <c r="H136" i="7"/>
  <c r="G136" i="7"/>
  <c r="F136" i="7"/>
  <c r="E136" i="7"/>
  <c r="D135" i="7"/>
  <c r="C135" i="7" s="1"/>
  <c r="C136" i="7" s="1"/>
  <c r="Z136" i="7" s="1"/>
  <c r="D253" i="7" l="1"/>
  <c r="D266" i="7"/>
  <c r="C162" i="7"/>
  <c r="C147" i="7"/>
  <c r="Y178" i="7"/>
  <c r="C268" i="7"/>
  <c r="C269" i="7" s="1"/>
  <c r="Z269" i="7" s="1"/>
  <c r="Z313" i="7"/>
  <c r="Z260" i="7"/>
  <c r="Z291" i="7"/>
  <c r="D288" i="7"/>
  <c r="D291" i="7"/>
  <c r="D233" i="7"/>
  <c r="D257" i="7"/>
  <c r="Z301" i="7"/>
  <c r="D319" i="7"/>
  <c r="D216" i="7"/>
  <c r="D260" i="7"/>
  <c r="C139" i="7"/>
  <c r="C161" i="7"/>
  <c r="C178" i="7" s="1"/>
  <c r="D277" i="7"/>
  <c r="C277" i="7" s="1"/>
  <c r="Z277" i="7" s="1"/>
  <c r="C283" i="7"/>
  <c r="Z283" i="7" s="1"/>
  <c r="C298" i="7"/>
  <c r="Z298" i="7" s="1"/>
  <c r="D301" i="7"/>
  <c r="Y150" i="7"/>
  <c r="D249" i="7"/>
  <c r="C251" i="7"/>
  <c r="C253" i="7" s="1"/>
  <c r="Z253" i="7" s="1"/>
  <c r="C255" i="7"/>
  <c r="C257" i="7" s="1"/>
  <c r="Z257" i="7" s="1"/>
  <c r="C264" i="7"/>
  <c r="C266" i="7" s="1"/>
  <c r="Z266" i="7" s="1"/>
  <c r="D283" i="7"/>
  <c r="C285" i="7"/>
  <c r="C288" i="7" s="1"/>
  <c r="Z288" i="7" s="1"/>
  <c r="C293" i="7"/>
  <c r="C294" i="7" s="1"/>
  <c r="Z294" i="7" s="1"/>
  <c r="D298" i="7"/>
  <c r="C315" i="7"/>
  <c r="C319" i="7" s="1"/>
  <c r="Z319" i="7" s="1"/>
  <c r="C193" i="7"/>
  <c r="C206" i="7"/>
  <c r="Z206" i="7" s="1"/>
  <c r="C225" i="7"/>
  <c r="Z225" i="7" s="1"/>
  <c r="D193" i="7"/>
  <c r="D206" i="7"/>
  <c r="D225" i="7"/>
  <c r="C148" i="7"/>
  <c r="C150" i="7" s="1"/>
  <c r="Z150" i="7" s="1"/>
  <c r="C310" i="7"/>
  <c r="Z310" i="7" s="1"/>
  <c r="D310" i="7"/>
  <c r="D313" i="7"/>
  <c r="C249" i="7"/>
  <c r="Z249" i="7" s="1"/>
  <c r="D199" i="7"/>
  <c r="C208" i="7"/>
  <c r="C216" i="7" s="1"/>
  <c r="Z216" i="7" s="1"/>
  <c r="C227" i="7"/>
  <c r="C233" i="7" s="1"/>
  <c r="C238" i="7"/>
  <c r="Z238" i="7" s="1"/>
  <c r="C199" i="7"/>
  <c r="D238" i="7"/>
  <c r="D143" i="7"/>
  <c r="D150" i="7"/>
  <c r="Y143" i="7"/>
  <c r="D136" i="7"/>
  <c r="D178" i="7"/>
  <c r="C141" i="7"/>
  <c r="Z178" i="7" l="1"/>
  <c r="C143" i="7"/>
  <c r="Z143" i="7" s="1"/>
  <c r="X131" i="7" l="1"/>
  <c r="W131" i="7"/>
  <c r="V131" i="7"/>
  <c r="U131" i="7"/>
  <c r="T131" i="7"/>
  <c r="S131" i="7"/>
  <c r="R131" i="7"/>
  <c r="Q131" i="7"/>
  <c r="P131" i="7"/>
  <c r="O131" i="7"/>
  <c r="N131" i="7"/>
  <c r="M131" i="7"/>
  <c r="L131" i="7"/>
  <c r="K131" i="7"/>
  <c r="J131" i="7"/>
  <c r="I131" i="7"/>
  <c r="H131" i="7"/>
  <c r="G131" i="7"/>
  <c r="F131" i="7"/>
  <c r="E131" i="7"/>
  <c r="D130" i="7"/>
  <c r="C130" i="7" s="1"/>
  <c r="C131" i="7" s="1"/>
  <c r="Z131" i="7" s="1"/>
  <c r="X128" i="7"/>
  <c r="W128" i="7"/>
  <c r="V128" i="7"/>
  <c r="U128" i="7"/>
  <c r="T128" i="7"/>
  <c r="S128" i="7"/>
  <c r="R128" i="7"/>
  <c r="Q128" i="7"/>
  <c r="P128" i="7"/>
  <c r="O128" i="7"/>
  <c r="N128" i="7"/>
  <c r="M128" i="7"/>
  <c r="L128" i="7"/>
  <c r="K128" i="7"/>
  <c r="J128" i="7"/>
  <c r="I128" i="7"/>
  <c r="H128" i="7"/>
  <c r="G128" i="7"/>
  <c r="F128" i="7"/>
  <c r="E128" i="7"/>
  <c r="D127" i="7"/>
  <c r="C127" i="7" s="1"/>
  <c r="Y126" i="7"/>
  <c r="D126" i="7"/>
  <c r="Y125" i="7"/>
  <c r="D125" i="7"/>
  <c r="Y124" i="7"/>
  <c r="D124" i="7"/>
  <c r="X122" i="7"/>
  <c r="W122" i="7"/>
  <c r="V122" i="7"/>
  <c r="U122" i="7"/>
  <c r="T122" i="7"/>
  <c r="S122" i="7"/>
  <c r="R122" i="7"/>
  <c r="Q122" i="7"/>
  <c r="P122" i="7"/>
  <c r="O122" i="7"/>
  <c r="N122" i="7"/>
  <c r="M122" i="7"/>
  <c r="L122" i="7"/>
  <c r="K122" i="7"/>
  <c r="J122" i="7"/>
  <c r="I122" i="7"/>
  <c r="H122" i="7"/>
  <c r="G122" i="7"/>
  <c r="F122" i="7"/>
  <c r="E122" i="7"/>
  <c r="D121" i="7"/>
  <c r="C121" i="7" s="1"/>
  <c r="D120" i="7"/>
  <c r="X118" i="7"/>
  <c r="W118" i="7"/>
  <c r="V118" i="7"/>
  <c r="U118" i="7"/>
  <c r="T118" i="7"/>
  <c r="S118" i="7"/>
  <c r="R118" i="7"/>
  <c r="Q118" i="7"/>
  <c r="P118" i="7"/>
  <c r="O118" i="7"/>
  <c r="N118" i="7"/>
  <c r="M118" i="7"/>
  <c r="L118" i="7"/>
  <c r="K118" i="7"/>
  <c r="J118" i="7"/>
  <c r="I118" i="7"/>
  <c r="H118" i="7"/>
  <c r="G118" i="7"/>
  <c r="F118" i="7"/>
  <c r="E118" i="7"/>
  <c r="D115" i="7"/>
  <c r="D114" i="7"/>
  <c r="D118" i="7" s="1"/>
  <c r="X112" i="7"/>
  <c r="W112" i="7"/>
  <c r="V112" i="7"/>
  <c r="U112" i="7"/>
  <c r="T112" i="7"/>
  <c r="S112" i="7"/>
  <c r="R112" i="7"/>
  <c r="P112" i="7"/>
  <c r="O112" i="7"/>
  <c r="N112" i="7"/>
  <c r="M112" i="7"/>
  <c r="L112" i="7"/>
  <c r="K112" i="7"/>
  <c r="J112" i="7"/>
  <c r="I112" i="7"/>
  <c r="H112" i="7"/>
  <c r="G112" i="7"/>
  <c r="F112" i="7"/>
  <c r="E112" i="7"/>
  <c r="D111" i="7"/>
  <c r="C111" i="7" s="1"/>
  <c r="C112" i="7" s="1"/>
  <c r="Z112" i="7" s="1"/>
  <c r="X109" i="7"/>
  <c r="W109" i="7"/>
  <c r="V109" i="7"/>
  <c r="U109" i="7"/>
  <c r="T109" i="7"/>
  <c r="S109" i="7"/>
  <c r="R109" i="7"/>
  <c r="Q109" i="7"/>
  <c r="P109" i="7"/>
  <c r="O109" i="7"/>
  <c r="N109" i="7"/>
  <c r="M109" i="7"/>
  <c r="L109" i="7"/>
  <c r="K109" i="7"/>
  <c r="J109" i="7"/>
  <c r="I109" i="7"/>
  <c r="H109" i="7"/>
  <c r="G109" i="7"/>
  <c r="F109" i="7"/>
  <c r="E109" i="7"/>
  <c r="D108" i="7"/>
  <c r="C108" i="7" s="1"/>
  <c r="D107" i="7"/>
  <c r="C107" i="7" s="1"/>
  <c r="X105" i="7"/>
  <c r="W105" i="7"/>
  <c r="V105" i="7"/>
  <c r="U105" i="7"/>
  <c r="T105" i="7"/>
  <c r="S105" i="7"/>
  <c r="R105" i="7"/>
  <c r="Q105" i="7"/>
  <c r="P105" i="7"/>
  <c r="O105" i="7"/>
  <c r="N105" i="7"/>
  <c r="M105" i="7"/>
  <c r="L105" i="7"/>
  <c r="K105" i="7"/>
  <c r="J105" i="7"/>
  <c r="I105" i="7"/>
  <c r="H105" i="7"/>
  <c r="G105" i="7"/>
  <c r="F105" i="7"/>
  <c r="E105" i="7"/>
  <c r="D104" i="7"/>
  <c r="D105" i="7" s="1"/>
  <c r="X102" i="7"/>
  <c r="W102" i="7"/>
  <c r="V102" i="7"/>
  <c r="U102" i="7"/>
  <c r="T102" i="7"/>
  <c r="S102" i="7"/>
  <c r="R102" i="7"/>
  <c r="Q102" i="7"/>
  <c r="P102" i="7"/>
  <c r="O102" i="7"/>
  <c r="N102" i="7"/>
  <c r="M102" i="7"/>
  <c r="L102" i="7"/>
  <c r="K102" i="7"/>
  <c r="J102" i="7"/>
  <c r="I102" i="7"/>
  <c r="H102" i="7"/>
  <c r="G102" i="7"/>
  <c r="F102" i="7"/>
  <c r="E102" i="7"/>
  <c r="D101" i="7"/>
  <c r="D102" i="7" s="1"/>
  <c r="X99" i="7"/>
  <c r="W99" i="7"/>
  <c r="V99" i="7"/>
  <c r="U99" i="7"/>
  <c r="T99" i="7"/>
  <c r="S99" i="7"/>
  <c r="R99" i="7"/>
  <c r="Q99" i="7"/>
  <c r="P99" i="7"/>
  <c r="O99" i="7"/>
  <c r="N99" i="7"/>
  <c r="M99" i="7"/>
  <c r="L99" i="7"/>
  <c r="K99" i="7"/>
  <c r="J99" i="7"/>
  <c r="I99" i="7"/>
  <c r="H99" i="7"/>
  <c r="G99" i="7"/>
  <c r="F99" i="7"/>
  <c r="E99" i="7"/>
  <c r="D98" i="7"/>
  <c r="D99" i="7" s="1"/>
  <c r="X96" i="7"/>
  <c r="W96" i="7"/>
  <c r="V96" i="7"/>
  <c r="U96" i="7"/>
  <c r="T96" i="7"/>
  <c r="S96" i="7"/>
  <c r="R96" i="7"/>
  <c r="Q96" i="7"/>
  <c r="P96" i="7"/>
  <c r="O96" i="7"/>
  <c r="N96" i="7"/>
  <c r="M96" i="7"/>
  <c r="L96" i="7"/>
  <c r="K96" i="7"/>
  <c r="J96" i="7"/>
  <c r="I96" i="7"/>
  <c r="H96" i="7"/>
  <c r="G96" i="7"/>
  <c r="F96" i="7"/>
  <c r="E96" i="7"/>
  <c r="D95" i="7"/>
  <c r="C95" i="7" s="1"/>
  <c r="D94" i="7"/>
  <c r="C94" i="7" s="1"/>
  <c r="D93" i="7"/>
  <c r="C93" i="7" s="1"/>
  <c r="D92" i="7"/>
  <c r="C92" i="7" s="1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89" i="7"/>
  <c r="C89" i="7" s="1"/>
  <c r="D88" i="7"/>
  <c r="C88" i="7" s="1"/>
  <c r="D90" i="7" l="1"/>
  <c r="C109" i="7"/>
  <c r="Z109" i="7" s="1"/>
  <c r="C126" i="7"/>
  <c r="D122" i="7"/>
  <c r="C114" i="7"/>
  <c r="D131" i="7"/>
  <c r="C104" i="7"/>
  <c r="C105" i="7" s="1"/>
  <c r="Z105" i="7" s="1"/>
  <c r="C120" i="7"/>
  <c r="C122" i="7" s="1"/>
  <c r="Z122" i="7" s="1"/>
  <c r="D128" i="7"/>
  <c r="D96" i="7"/>
  <c r="D112" i="7"/>
  <c r="D116" i="7" s="1"/>
  <c r="C116" i="7" s="1"/>
  <c r="C101" i="7"/>
  <c r="C102" i="7" s="1"/>
  <c r="Z102" i="7" s="1"/>
  <c r="C125" i="7"/>
  <c r="C90" i="7"/>
  <c r="Z90" i="7" s="1"/>
  <c r="C96" i="7"/>
  <c r="Z96" i="7" s="1"/>
  <c r="C98" i="7"/>
  <c r="C99" i="7" s="1"/>
  <c r="Z99" i="7" s="1"/>
  <c r="D109" i="7"/>
  <c r="C115" i="7"/>
  <c r="C124" i="7"/>
  <c r="Y128" i="7"/>
  <c r="D117" i="7" l="1"/>
  <c r="C117" i="7" s="1"/>
  <c r="C118" i="7" s="1"/>
  <c r="Z118" i="7" s="1"/>
  <c r="C128" i="7"/>
  <c r="Z128" i="7" s="1"/>
  <c r="U637" i="5" l="1"/>
  <c r="U639" i="5"/>
  <c r="U617" i="5"/>
  <c r="U621" i="5"/>
  <c r="U600" i="5"/>
  <c r="U612" i="5"/>
  <c r="U613" i="5"/>
  <c r="U542" i="5"/>
  <c r="U543" i="5"/>
  <c r="U549" i="5"/>
  <c r="U552" i="5"/>
  <c r="U533" i="5"/>
  <c r="U505" i="5"/>
  <c r="U510" i="5"/>
  <c r="U511" i="5"/>
  <c r="U491" i="5"/>
  <c r="U492" i="5"/>
  <c r="U496" i="5"/>
  <c r="U501" i="5"/>
  <c r="U469" i="5"/>
  <c r="U470" i="5"/>
  <c r="U475" i="5"/>
  <c r="U478" i="5"/>
  <c r="U482" i="5"/>
  <c r="U443" i="5"/>
  <c r="U454" i="5"/>
  <c r="U457" i="5"/>
  <c r="U460" i="5"/>
  <c r="U463" i="5"/>
  <c r="U438" i="5"/>
  <c r="U442" i="5"/>
  <c r="U423" i="5"/>
  <c r="U429" i="5"/>
  <c r="U433" i="5"/>
  <c r="U399" i="5"/>
  <c r="U400" i="5"/>
  <c r="U407" i="5"/>
  <c r="U410" i="5"/>
  <c r="U413" i="5"/>
  <c r="U416" i="5"/>
  <c r="U393" i="5"/>
  <c r="U394" i="5"/>
  <c r="U63" i="5" l="1"/>
  <c r="U67" i="5"/>
  <c r="U80" i="5"/>
  <c r="U87" i="5"/>
  <c r="U88" i="5"/>
  <c r="U92" i="5"/>
  <c r="U98" i="5"/>
  <c r="U101" i="5"/>
  <c r="U104" i="5"/>
  <c r="U107" i="5"/>
  <c r="U111" i="5"/>
  <c r="U114" i="5"/>
  <c r="U120" i="5"/>
  <c r="U124" i="5"/>
  <c r="U130" i="5"/>
  <c r="U134" i="5"/>
  <c r="U135" i="5"/>
  <c r="U138" i="5"/>
  <c r="U145" i="5"/>
  <c r="U152" i="5"/>
  <c r="U180" i="5"/>
  <c r="U184" i="5"/>
  <c r="U185" i="5"/>
  <c r="U195" i="5"/>
  <c r="U201" i="5"/>
  <c r="U208" i="5"/>
  <c r="U218" i="5"/>
  <c r="U227" i="5"/>
  <c r="U235" i="5"/>
  <c r="U241" i="5"/>
  <c r="U242" i="5"/>
  <c r="U251" i="5"/>
  <c r="U255" i="5"/>
  <c r="U259" i="5"/>
  <c r="U263" i="5"/>
  <c r="U264" i="5"/>
  <c r="U268" i="5"/>
  <c r="U271" i="5"/>
  <c r="U279" i="5"/>
  <c r="U285" i="5"/>
  <c r="U290" i="5"/>
  <c r="U293" i="5"/>
  <c r="U296" i="5"/>
  <c r="U300" i="5"/>
  <c r="U304" i="5"/>
  <c r="U305" i="5"/>
  <c r="U312" i="5"/>
  <c r="U315" i="5"/>
  <c r="U322" i="5"/>
  <c r="U323" i="5"/>
  <c r="U327" i="5"/>
  <c r="U361" i="5"/>
  <c r="U362" i="5"/>
  <c r="U372" i="5"/>
  <c r="U385" i="5"/>
  <c r="U388" i="5"/>
  <c r="H610" i="5" l="1"/>
  <c r="I610" i="5"/>
  <c r="J610" i="5"/>
  <c r="K610" i="5"/>
  <c r="M610" i="5"/>
  <c r="N610" i="5"/>
  <c r="O610" i="5"/>
  <c r="I509" i="5"/>
  <c r="J509" i="5"/>
  <c r="K509" i="5"/>
  <c r="Q509" i="5"/>
  <c r="R509" i="5"/>
  <c r="H509" i="5"/>
  <c r="M504" i="5"/>
  <c r="N504" i="5"/>
  <c r="O504" i="5"/>
  <c r="M477" i="5"/>
  <c r="N477" i="5"/>
  <c r="O477" i="5"/>
  <c r="H477" i="5"/>
  <c r="I477" i="5"/>
  <c r="J477" i="5"/>
  <c r="K477" i="5"/>
  <c r="R468" i="5"/>
  <c r="H440" i="5"/>
  <c r="I440" i="5"/>
  <c r="J440" i="5"/>
  <c r="K440" i="5"/>
  <c r="M440" i="5"/>
  <c r="N440" i="5"/>
  <c r="O440" i="5"/>
  <c r="R440" i="5"/>
  <c r="H432" i="5"/>
  <c r="I432" i="5"/>
  <c r="J432" i="5"/>
  <c r="K432" i="5"/>
  <c r="M432" i="5"/>
  <c r="N432" i="5"/>
  <c r="O432" i="5"/>
  <c r="H428" i="5"/>
  <c r="I428" i="5"/>
  <c r="J428" i="5"/>
  <c r="K428" i="5"/>
  <c r="M428" i="5"/>
  <c r="N428" i="5"/>
  <c r="O428" i="5"/>
  <c r="H409" i="5"/>
  <c r="I409" i="5"/>
  <c r="J409" i="5"/>
  <c r="K409" i="5"/>
  <c r="M409" i="5"/>
  <c r="N409" i="5"/>
  <c r="O409" i="5"/>
  <c r="H406" i="5"/>
  <c r="I406" i="5"/>
  <c r="J406" i="5"/>
  <c r="K406" i="5"/>
  <c r="M406" i="5"/>
  <c r="N406" i="5"/>
  <c r="O406" i="5"/>
  <c r="R392" i="5"/>
  <c r="H320" i="5"/>
  <c r="I320" i="5"/>
  <c r="J320" i="5"/>
  <c r="K320" i="5"/>
  <c r="R267" i="5"/>
  <c r="H267" i="5"/>
  <c r="I267" i="5"/>
  <c r="J267" i="5"/>
  <c r="K267" i="5"/>
  <c r="R262" i="5"/>
  <c r="H234" i="5"/>
  <c r="J234" i="5"/>
  <c r="K234" i="5"/>
  <c r="I231" i="5"/>
  <c r="I234" i="5" s="1"/>
  <c r="O234" i="5"/>
  <c r="N234" i="5"/>
  <c r="M234" i="5"/>
  <c r="H200" i="5" l="1"/>
  <c r="I200" i="5"/>
  <c r="J200" i="5"/>
  <c r="K200" i="5"/>
  <c r="M200" i="5"/>
  <c r="N200" i="5"/>
  <c r="O200" i="5"/>
  <c r="R133" i="5"/>
  <c r="V63" i="5"/>
  <c r="W63" i="5"/>
  <c r="H66" i="5"/>
  <c r="I66" i="5"/>
  <c r="J66" i="5"/>
  <c r="K66" i="5"/>
  <c r="M66" i="5"/>
  <c r="N66" i="5"/>
  <c r="O66" i="5"/>
  <c r="L629" i="5" l="1"/>
  <c r="U629" i="5" s="1"/>
  <c r="L630" i="5"/>
  <c r="U630" i="5" s="1"/>
  <c r="L631" i="5"/>
  <c r="U631" i="5" s="1"/>
  <c r="L624" i="5"/>
  <c r="U624" i="5" s="1"/>
  <c r="L625" i="5"/>
  <c r="U625" i="5" s="1"/>
  <c r="L626" i="5"/>
  <c r="U626" i="5" s="1"/>
  <c r="L627" i="5"/>
  <c r="U627" i="5" s="1"/>
  <c r="L628" i="5"/>
  <c r="U628" i="5" s="1"/>
  <c r="L623" i="5"/>
  <c r="U623" i="5" s="1"/>
  <c r="L622" i="5"/>
  <c r="U622" i="5" s="1"/>
  <c r="L619" i="5"/>
  <c r="U619" i="5" s="1"/>
  <c r="L618" i="5"/>
  <c r="U618" i="5" s="1"/>
  <c r="L615" i="5"/>
  <c r="U615" i="5" s="1"/>
  <c r="L614" i="5"/>
  <c r="U614" i="5" s="1"/>
  <c r="L605" i="5"/>
  <c r="U605" i="5" s="1"/>
  <c r="L606" i="5"/>
  <c r="U606" i="5" s="1"/>
  <c r="L607" i="5"/>
  <c r="U607" i="5" s="1"/>
  <c r="L608" i="5"/>
  <c r="U608" i="5" s="1"/>
  <c r="L609" i="5"/>
  <c r="U609" i="5" s="1"/>
  <c r="L604" i="5"/>
  <c r="U604" i="5" s="1"/>
  <c r="L603" i="5"/>
  <c r="U603" i="5" s="1"/>
  <c r="L601" i="5"/>
  <c r="U601" i="5" s="1"/>
  <c r="L581" i="5"/>
  <c r="U581" i="5" s="1"/>
  <c r="L582" i="5"/>
  <c r="U582" i="5" s="1"/>
  <c r="L583" i="5"/>
  <c r="U583" i="5" s="1"/>
  <c r="L597" i="5"/>
  <c r="U597" i="5" s="1"/>
  <c r="L596" i="5"/>
  <c r="U596" i="5" s="1"/>
  <c r="L590" i="5"/>
  <c r="U590" i="5" s="1"/>
  <c r="L587" i="5"/>
  <c r="U587" i="5" s="1"/>
  <c r="L586" i="5"/>
  <c r="U586" i="5" s="1"/>
  <c r="L554" i="5"/>
  <c r="U554" i="5" s="1"/>
  <c r="L555" i="5"/>
  <c r="U555" i="5" s="1"/>
  <c r="L556" i="5"/>
  <c r="U556" i="5" s="1"/>
  <c r="L557" i="5"/>
  <c r="U557" i="5" s="1"/>
  <c r="L558" i="5"/>
  <c r="U558" i="5" s="1"/>
  <c r="L559" i="5"/>
  <c r="U559" i="5" s="1"/>
  <c r="L560" i="5"/>
  <c r="U560" i="5" s="1"/>
  <c r="L561" i="5"/>
  <c r="U561" i="5" s="1"/>
  <c r="L562" i="5"/>
  <c r="U562" i="5" s="1"/>
  <c r="L563" i="5"/>
  <c r="U563" i="5" s="1"/>
  <c r="L564" i="5"/>
  <c r="U564" i="5" s="1"/>
  <c r="L565" i="5"/>
  <c r="U565" i="5" s="1"/>
  <c r="L566" i="5"/>
  <c r="U566" i="5" s="1"/>
  <c r="L567" i="5"/>
  <c r="U567" i="5" s="1"/>
  <c r="L568" i="5"/>
  <c r="U568" i="5" s="1"/>
  <c r="L569" i="5"/>
  <c r="U569" i="5" s="1"/>
  <c r="L570" i="5"/>
  <c r="U570" i="5" s="1"/>
  <c r="L571" i="5"/>
  <c r="U571" i="5" s="1"/>
  <c r="L572" i="5"/>
  <c r="U572" i="5" s="1"/>
  <c r="L573" i="5"/>
  <c r="U573" i="5" s="1"/>
  <c r="L574" i="5"/>
  <c r="U574" i="5" s="1"/>
  <c r="L575" i="5"/>
  <c r="U575" i="5" s="1"/>
  <c r="L576" i="5"/>
  <c r="U576" i="5" s="1"/>
  <c r="L577" i="5"/>
  <c r="U577" i="5" s="1"/>
  <c r="L578" i="5"/>
  <c r="U578" i="5" s="1"/>
  <c r="L579" i="5"/>
  <c r="U579" i="5" s="1"/>
  <c r="L580" i="5"/>
  <c r="U580" i="5" s="1"/>
  <c r="L584" i="5"/>
  <c r="U584" i="5" s="1"/>
  <c r="L585" i="5"/>
  <c r="U585" i="5" s="1"/>
  <c r="L588" i="5"/>
  <c r="U588" i="5" s="1"/>
  <c r="L589" i="5"/>
  <c r="U589" i="5" s="1"/>
  <c r="L591" i="5"/>
  <c r="U591" i="5" s="1"/>
  <c r="L592" i="5"/>
  <c r="U592" i="5" s="1"/>
  <c r="L593" i="5"/>
  <c r="U593" i="5" s="1"/>
  <c r="L594" i="5"/>
  <c r="U594" i="5" s="1"/>
  <c r="L595" i="5"/>
  <c r="U595" i="5" s="1"/>
  <c r="L598" i="5"/>
  <c r="U598" i="5" s="1"/>
  <c r="L553" i="5"/>
  <c r="U553" i="5" s="1"/>
  <c r="L550" i="5"/>
  <c r="U550" i="5" s="1"/>
  <c r="L547" i="5"/>
  <c r="U547" i="5" s="1"/>
  <c r="L546" i="5"/>
  <c r="U546" i="5" s="1"/>
  <c r="L545" i="5"/>
  <c r="U545" i="5" s="1"/>
  <c r="L544" i="5"/>
  <c r="U544" i="5" s="1"/>
  <c r="S540" i="7"/>
  <c r="L534" i="5"/>
  <c r="U534" i="5" s="1"/>
  <c r="L535" i="5"/>
  <c r="U535" i="5" s="1"/>
  <c r="L536" i="5"/>
  <c r="U536" i="5" s="1"/>
  <c r="L537" i="5"/>
  <c r="U537" i="5" s="1"/>
  <c r="L538" i="5"/>
  <c r="U538" i="5" s="1"/>
  <c r="L539" i="5"/>
  <c r="U539" i="5" s="1"/>
  <c r="L540" i="5"/>
  <c r="U540" i="5" s="1"/>
  <c r="P601" i="5" l="1"/>
  <c r="P609" i="5"/>
  <c r="P605" i="5"/>
  <c r="P623" i="5"/>
  <c r="Q623" i="5"/>
  <c r="P625" i="5"/>
  <c r="Q625" i="5"/>
  <c r="P629" i="5"/>
  <c r="Q629" i="5"/>
  <c r="P608" i="5"/>
  <c r="P628" i="5"/>
  <c r="Q628" i="5"/>
  <c r="P624" i="5"/>
  <c r="Q624" i="5"/>
  <c r="L599" i="5"/>
  <c r="P603" i="5"/>
  <c r="P607" i="5"/>
  <c r="P627" i="5"/>
  <c r="Q627" i="5"/>
  <c r="P631" i="5"/>
  <c r="Q631" i="5"/>
  <c r="P604" i="5"/>
  <c r="P606" i="5"/>
  <c r="P626" i="5"/>
  <c r="Q626" i="5"/>
  <c r="P630" i="5"/>
  <c r="Q630" i="5"/>
  <c r="S632" i="7"/>
  <c r="S610" i="7"/>
  <c r="L602" i="5" l="1"/>
  <c r="U602" i="5" s="1"/>
  <c r="C632" i="7"/>
  <c r="S531" i="7"/>
  <c r="L526" i="5"/>
  <c r="U526" i="5" s="1"/>
  <c r="L527" i="5"/>
  <c r="U527" i="5" s="1"/>
  <c r="L528" i="5"/>
  <c r="U528" i="5" s="1"/>
  <c r="L529" i="5"/>
  <c r="U529" i="5" s="1"/>
  <c r="L520" i="5"/>
  <c r="U520" i="5" s="1"/>
  <c r="L521" i="5"/>
  <c r="U521" i="5" s="1"/>
  <c r="P529" i="5" l="1"/>
  <c r="P602" i="5"/>
  <c r="P610" i="5" s="1"/>
  <c r="L610" i="5"/>
  <c r="U610" i="5" s="1"/>
  <c r="P528" i="5"/>
  <c r="L517" i="5"/>
  <c r="U517" i="5" s="1"/>
  <c r="L518" i="5"/>
  <c r="U518" i="5" s="1"/>
  <c r="L519" i="5"/>
  <c r="U519" i="5" s="1"/>
  <c r="L515" i="5"/>
  <c r="U515" i="5" s="1"/>
  <c r="L516" i="5"/>
  <c r="U516" i="5" s="1"/>
  <c r="L512" i="5"/>
  <c r="U512" i="5" s="1"/>
  <c r="L513" i="5"/>
  <c r="U513" i="5" s="1"/>
  <c r="L514" i="5"/>
  <c r="U514" i="5" s="1"/>
  <c r="L522" i="5"/>
  <c r="U522" i="5" s="1"/>
  <c r="L523" i="5"/>
  <c r="U523" i="5" s="1"/>
  <c r="L524" i="5"/>
  <c r="U524" i="5" s="1"/>
  <c r="L525" i="5"/>
  <c r="U525" i="5" s="1"/>
  <c r="L530" i="5"/>
  <c r="U530" i="5" s="1"/>
  <c r="L507" i="5"/>
  <c r="U507" i="5" s="1"/>
  <c r="L506" i="5"/>
  <c r="U506" i="5" s="1"/>
  <c r="L502" i="5"/>
  <c r="U502" i="5" s="1"/>
  <c r="AB503" i="7"/>
  <c r="L497" i="5"/>
  <c r="U497" i="5" s="1"/>
  <c r="L498" i="5"/>
  <c r="U498" i="5" s="1"/>
  <c r="L499" i="5"/>
  <c r="U499" i="5" s="1"/>
  <c r="S508" i="7"/>
  <c r="L494" i="5"/>
  <c r="U494" i="5" s="1"/>
  <c r="L493" i="5"/>
  <c r="U493" i="5" s="1"/>
  <c r="L471" i="5"/>
  <c r="U471" i="5" s="1"/>
  <c r="L486" i="5"/>
  <c r="U486" i="5" s="1"/>
  <c r="L485" i="5"/>
  <c r="U485" i="5" s="1"/>
  <c r="L487" i="5"/>
  <c r="U487" i="5" s="1"/>
  <c r="L488" i="5"/>
  <c r="U488" i="5" s="1"/>
  <c r="L484" i="5"/>
  <c r="U484" i="5" s="1"/>
  <c r="L480" i="5"/>
  <c r="U480" i="5" s="1"/>
  <c r="L479" i="5"/>
  <c r="U479" i="5" s="1"/>
  <c r="L472" i="5"/>
  <c r="U472" i="5" s="1"/>
  <c r="L473" i="5"/>
  <c r="U473" i="5" s="1"/>
  <c r="L455" i="5"/>
  <c r="U455" i="5" s="1"/>
  <c r="S467" i="7"/>
  <c r="L465" i="5"/>
  <c r="U465" i="5" s="1"/>
  <c r="L466" i="5"/>
  <c r="U466" i="5" s="1"/>
  <c r="L464" i="5"/>
  <c r="U464" i="5" s="1"/>
  <c r="L458" i="5"/>
  <c r="U458" i="5" s="1"/>
  <c r="L446" i="5"/>
  <c r="U446" i="5" s="1"/>
  <c r="L447" i="5"/>
  <c r="U447" i="5" s="1"/>
  <c r="L448" i="5"/>
  <c r="U448" i="5" s="1"/>
  <c r="L449" i="5"/>
  <c r="U449" i="5" s="1"/>
  <c r="L450" i="5"/>
  <c r="U450" i="5" s="1"/>
  <c r="L452" i="5"/>
  <c r="U452" i="5" s="1"/>
  <c r="S181" i="7"/>
  <c r="L439" i="5"/>
  <c r="U439" i="5" s="1"/>
  <c r="L436" i="5"/>
  <c r="U436" i="5" s="1"/>
  <c r="L435" i="5"/>
  <c r="U435" i="5" s="1"/>
  <c r="L434" i="5"/>
  <c r="U434" i="5" s="1"/>
  <c r="L431" i="5"/>
  <c r="U431" i="5" s="1"/>
  <c r="L430" i="5"/>
  <c r="U430" i="5" s="1"/>
  <c r="L427" i="5"/>
  <c r="U427" i="5" s="1"/>
  <c r="L426" i="5"/>
  <c r="U426" i="5" s="1"/>
  <c r="L425" i="5"/>
  <c r="U425" i="5" s="1"/>
  <c r="L419" i="5"/>
  <c r="U419" i="5" s="1"/>
  <c r="L420" i="5"/>
  <c r="U420" i="5" s="1"/>
  <c r="L421" i="5"/>
  <c r="U421" i="5" s="1"/>
  <c r="L417" i="5"/>
  <c r="U417" i="5" s="1"/>
  <c r="L414" i="5"/>
  <c r="U414" i="5" s="1"/>
  <c r="L404" i="5"/>
  <c r="U404" i="5" s="1"/>
  <c r="L402" i="5"/>
  <c r="U402" i="5" s="1"/>
  <c r="L401" i="5"/>
  <c r="U401" i="5" s="1"/>
  <c r="L403" i="5"/>
  <c r="U403" i="5" s="1"/>
  <c r="L405" i="5"/>
  <c r="U405" i="5" s="1"/>
  <c r="L396" i="5"/>
  <c r="U396" i="5" s="1"/>
  <c r="L395" i="5"/>
  <c r="U395" i="5" s="1"/>
  <c r="L390" i="5"/>
  <c r="U390" i="5" s="1"/>
  <c r="L389" i="5"/>
  <c r="U389" i="5" s="1"/>
  <c r="L378" i="5"/>
  <c r="L377" i="5"/>
  <c r="U377" i="5" s="1"/>
  <c r="L376" i="5"/>
  <c r="U376" i="5" s="1"/>
  <c r="L375" i="5"/>
  <c r="U375" i="5" s="1"/>
  <c r="L379" i="5"/>
  <c r="L374" i="5"/>
  <c r="U374" i="5" s="1"/>
  <c r="L381" i="5"/>
  <c r="L380" i="5"/>
  <c r="L373" i="5"/>
  <c r="U373" i="5" s="1"/>
  <c r="L363" i="5"/>
  <c r="U363" i="5" s="1"/>
  <c r="L364" i="5"/>
  <c r="U364" i="5" s="1"/>
  <c r="L365" i="5"/>
  <c r="U365" i="5" s="1"/>
  <c r="L366" i="5"/>
  <c r="U366" i="5" s="1"/>
  <c r="L367" i="5"/>
  <c r="U367" i="5" s="1"/>
  <c r="L368" i="5"/>
  <c r="U368" i="5" s="1"/>
  <c r="L369" i="5"/>
  <c r="U369" i="5" s="1"/>
  <c r="L370" i="5"/>
  <c r="U370" i="5" s="1"/>
  <c r="L343" i="5"/>
  <c r="U343" i="5" s="1"/>
  <c r="L337" i="5"/>
  <c r="U337" i="5" s="1"/>
  <c r="L355" i="5"/>
  <c r="U355" i="5" s="1"/>
  <c r="L356" i="5"/>
  <c r="U356" i="5" s="1"/>
  <c r="L357" i="5"/>
  <c r="U357" i="5" s="1"/>
  <c r="L358" i="5"/>
  <c r="U358" i="5" s="1"/>
  <c r="L353" i="5"/>
  <c r="U353" i="5" s="1"/>
  <c r="L351" i="5"/>
  <c r="U351" i="5" s="1"/>
  <c r="L350" i="5"/>
  <c r="U350" i="5" s="1"/>
  <c r="L348" i="5"/>
  <c r="U348" i="5" s="1"/>
  <c r="L331" i="5"/>
  <c r="U331" i="5" s="1"/>
  <c r="L332" i="5"/>
  <c r="U332" i="5" s="1"/>
  <c r="L333" i="5"/>
  <c r="U333" i="5" s="1"/>
  <c r="L334" i="5"/>
  <c r="U334" i="5" s="1"/>
  <c r="L335" i="5"/>
  <c r="U335" i="5" s="1"/>
  <c r="L345" i="5"/>
  <c r="U345" i="5" s="1"/>
  <c r="L328" i="5"/>
  <c r="U328" i="5" s="1"/>
  <c r="L329" i="5"/>
  <c r="U329" i="5" s="1"/>
  <c r="L330" i="5"/>
  <c r="U330" i="5" s="1"/>
  <c r="L341" i="5"/>
  <c r="U341" i="5" s="1"/>
  <c r="L336" i="5"/>
  <c r="U336" i="5" s="1"/>
  <c r="L338" i="5"/>
  <c r="U338" i="5" s="1"/>
  <c r="L339" i="5"/>
  <c r="U339" i="5" s="1"/>
  <c r="L340" i="5"/>
  <c r="U340" i="5" s="1"/>
  <c r="L342" i="5"/>
  <c r="U342" i="5" s="1"/>
  <c r="L344" i="5"/>
  <c r="U344" i="5" s="1"/>
  <c r="L346" i="5"/>
  <c r="U346" i="5" s="1"/>
  <c r="L347" i="5"/>
  <c r="U347" i="5" s="1"/>
  <c r="L349" i="5"/>
  <c r="U349" i="5" s="1"/>
  <c r="L352" i="5"/>
  <c r="U352" i="5" s="1"/>
  <c r="L354" i="5"/>
  <c r="U354" i="5" s="1"/>
  <c r="L324" i="5"/>
  <c r="U324" i="5" s="1"/>
  <c r="L325" i="5"/>
  <c r="U325" i="5" s="1"/>
  <c r="L317" i="5"/>
  <c r="U317" i="5" s="1"/>
  <c r="L318" i="5"/>
  <c r="U318" i="5" s="1"/>
  <c r="L319" i="5"/>
  <c r="U319" i="5" s="1"/>
  <c r="L316" i="5"/>
  <c r="U316" i="5" s="1"/>
  <c r="L308" i="5"/>
  <c r="U308" i="5" s="1"/>
  <c r="L309" i="5"/>
  <c r="U309" i="5" s="1"/>
  <c r="L310" i="5"/>
  <c r="U310" i="5" s="1"/>
  <c r="L307" i="5"/>
  <c r="U307" i="5" s="1"/>
  <c r="L306" i="5"/>
  <c r="U306" i="5" s="1"/>
  <c r="L301" i="5"/>
  <c r="U301" i="5" s="1"/>
  <c r="L298" i="5"/>
  <c r="U298" i="5" s="1"/>
  <c r="L297" i="5"/>
  <c r="U297" i="5" s="1"/>
  <c r="L294" i="5"/>
  <c r="U294" i="5" s="1"/>
  <c r="L291" i="5"/>
  <c r="U291" i="5" s="1"/>
  <c r="L287" i="5"/>
  <c r="U287" i="5" s="1"/>
  <c r="L286" i="5"/>
  <c r="U286" i="5" s="1"/>
  <c r="L280" i="5"/>
  <c r="U280" i="5" s="1"/>
  <c r="L281" i="5"/>
  <c r="U281" i="5" s="1"/>
  <c r="L282" i="5"/>
  <c r="U282" i="5" s="1"/>
  <c r="L283" i="5"/>
  <c r="U283" i="5" s="1"/>
  <c r="L274" i="5"/>
  <c r="U274" i="5" s="1"/>
  <c r="L272" i="5"/>
  <c r="U272" i="5" s="1"/>
  <c r="L273" i="5"/>
  <c r="U273" i="5" s="1"/>
  <c r="L275" i="5"/>
  <c r="U275" i="5" s="1"/>
  <c r="L276" i="5"/>
  <c r="U276" i="5" s="1"/>
  <c r="L277" i="5"/>
  <c r="U277" i="5" s="1"/>
  <c r="L266" i="5"/>
  <c r="L269" i="5"/>
  <c r="U269" i="5" s="1"/>
  <c r="L265" i="5"/>
  <c r="U265" i="5" s="1"/>
  <c r="L260" i="5"/>
  <c r="U260" i="5" s="1"/>
  <c r="L257" i="5"/>
  <c r="U257" i="5" s="1"/>
  <c r="L256" i="5"/>
  <c r="U256" i="5" s="1"/>
  <c r="L210" i="5"/>
  <c r="U210" i="5" s="1"/>
  <c r="L231" i="5"/>
  <c r="U231" i="5" s="1"/>
  <c r="L232" i="5"/>
  <c r="U232" i="5" s="1"/>
  <c r="L233" i="5"/>
  <c r="U233" i="5" s="1"/>
  <c r="L230" i="5"/>
  <c r="U230" i="5" s="1"/>
  <c r="L229" i="5"/>
  <c r="U229" i="5" s="1"/>
  <c r="L228" i="5"/>
  <c r="U228" i="5" s="1"/>
  <c r="L223" i="5"/>
  <c r="U223" i="5" s="1"/>
  <c r="L206" i="5"/>
  <c r="U206" i="5" s="1"/>
  <c r="L204" i="5"/>
  <c r="U204" i="5" s="1"/>
  <c r="L196" i="5"/>
  <c r="U196" i="5" s="1"/>
  <c r="L197" i="5"/>
  <c r="U197" i="5" s="1"/>
  <c r="L198" i="5"/>
  <c r="U198" i="5" s="1"/>
  <c r="L199" i="5"/>
  <c r="U199" i="5" s="1"/>
  <c r="L187" i="5"/>
  <c r="U187" i="5" s="1"/>
  <c r="L189" i="5"/>
  <c r="U189" i="5" s="1"/>
  <c r="L190" i="5"/>
  <c r="U190" i="5" s="1"/>
  <c r="L191" i="5"/>
  <c r="U191" i="5" s="1"/>
  <c r="L192" i="5"/>
  <c r="U192" i="5" s="1"/>
  <c r="L193" i="5"/>
  <c r="U193" i="5" s="1"/>
  <c r="L186" i="5"/>
  <c r="U186" i="5" s="1"/>
  <c r="L176" i="5"/>
  <c r="U176" i="5" s="1"/>
  <c r="L178" i="5"/>
  <c r="U178" i="5" s="1"/>
  <c r="L170" i="5"/>
  <c r="U170" i="5" s="1"/>
  <c r="L171" i="5"/>
  <c r="U171" i="5" s="1"/>
  <c r="L172" i="5"/>
  <c r="U172" i="5" s="1"/>
  <c r="L173" i="5"/>
  <c r="U173" i="5" s="1"/>
  <c r="L174" i="5"/>
  <c r="U174" i="5" s="1"/>
  <c r="L175" i="5"/>
  <c r="U175" i="5" s="1"/>
  <c r="L164" i="5"/>
  <c r="U164" i="5" s="1"/>
  <c r="L165" i="5"/>
  <c r="U165" i="5" s="1"/>
  <c r="L166" i="5"/>
  <c r="U166" i="5" s="1"/>
  <c r="L167" i="5"/>
  <c r="U167" i="5" s="1"/>
  <c r="L168" i="5"/>
  <c r="U168" i="5" s="1"/>
  <c r="L169" i="5"/>
  <c r="U169" i="5" s="1"/>
  <c r="L159" i="5"/>
  <c r="U159" i="5" s="1"/>
  <c r="L155" i="5"/>
  <c r="U155" i="5" s="1"/>
  <c r="L156" i="5"/>
  <c r="U156" i="5" s="1"/>
  <c r="P266" i="5" l="1"/>
  <c r="U266" i="5"/>
  <c r="P381" i="5"/>
  <c r="U381" i="5"/>
  <c r="L440" i="5"/>
  <c r="P380" i="5"/>
  <c r="U380" i="5"/>
  <c r="P379" i="5"/>
  <c r="U379" i="5"/>
  <c r="P378" i="5"/>
  <c r="U378" i="5"/>
  <c r="L432" i="5"/>
  <c r="Q165" i="5"/>
  <c r="P165" i="5"/>
  <c r="P190" i="5"/>
  <c r="Q190" i="5"/>
  <c r="P197" i="5"/>
  <c r="Q197" i="5"/>
  <c r="P233" i="5"/>
  <c r="Q233" i="5"/>
  <c r="Q405" i="5"/>
  <c r="P405" i="5"/>
  <c r="Q425" i="5"/>
  <c r="P425" i="5"/>
  <c r="Q159" i="5"/>
  <c r="P159" i="5"/>
  <c r="Q173" i="5"/>
  <c r="P173" i="5"/>
  <c r="P168" i="5"/>
  <c r="Q168" i="5"/>
  <c r="P164" i="5"/>
  <c r="Q164" i="5"/>
  <c r="P172" i="5"/>
  <c r="Q172" i="5"/>
  <c r="P193" i="5"/>
  <c r="Q193" i="5"/>
  <c r="P189" i="5"/>
  <c r="Q189" i="5"/>
  <c r="L200" i="5"/>
  <c r="Q228" i="5"/>
  <c r="L234" i="5"/>
  <c r="P228" i="5"/>
  <c r="P232" i="5"/>
  <c r="Q232" i="5"/>
  <c r="P426" i="5"/>
  <c r="Q426" i="5"/>
  <c r="P178" i="5"/>
  <c r="Q178" i="5"/>
  <c r="Q167" i="5"/>
  <c r="P167" i="5"/>
  <c r="Q175" i="5"/>
  <c r="P175" i="5"/>
  <c r="Q171" i="5"/>
  <c r="P171" i="5"/>
  <c r="P176" i="5"/>
  <c r="Q176" i="5"/>
  <c r="Q192" i="5"/>
  <c r="P192" i="5"/>
  <c r="P199" i="5"/>
  <c r="Q199" i="5"/>
  <c r="P196" i="5"/>
  <c r="Q196" i="5"/>
  <c r="Q206" i="5"/>
  <c r="P206" i="5"/>
  <c r="P229" i="5"/>
  <c r="Q229" i="5"/>
  <c r="P231" i="5"/>
  <c r="Q231" i="5"/>
  <c r="L320" i="5"/>
  <c r="L406" i="5"/>
  <c r="P427" i="5"/>
  <c r="Q427" i="5"/>
  <c r="P431" i="5"/>
  <c r="Q431" i="5"/>
  <c r="Q169" i="5"/>
  <c r="P169" i="5"/>
  <c r="Q204" i="5"/>
  <c r="P204" i="5"/>
  <c r="P166" i="5"/>
  <c r="Q166" i="5"/>
  <c r="P174" i="5"/>
  <c r="Q174" i="5"/>
  <c r="P170" i="5"/>
  <c r="Q170" i="5"/>
  <c r="P191" i="5"/>
  <c r="Q191" i="5"/>
  <c r="P198" i="5"/>
  <c r="Q198" i="5"/>
  <c r="P230" i="5"/>
  <c r="Q230" i="5"/>
  <c r="L267" i="5"/>
  <c r="L288" i="5"/>
  <c r="U288" i="5" s="1"/>
  <c r="M288" i="5"/>
  <c r="L461" i="5"/>
  <c r="U461" i="5" s="1"/>
  <c r="S489" i="7"/>
  <c r="L444" i="5"/>
  <c r="U444" i="5" s="1"/>
  <c r="S440" i="7"/>
  <c r="S359" i="7"/>
  <c r="S261" i="7"/>
  <c r="S391" i="7"/>
  <c r="AB427" i="7"/>
  <c r="W320" i="7"/>
  <c r="S320" i="7"/>
  <c r="O320" i="7"/>
  <c r="K320" i="7"/>
  <c r="G320" i="7"/>
  <c r="Y320" i="7"/>
  <c r="U320" i="7"/>
  <c r="Q320" i="7"/>
  <c r="M320" i="7"/>
  <c r="I320" i="7"/>
  <c r="E320" i="7"/>
  <c r="X320" i="7"/>
  <c r="T320" i="7"/>
  <c r="P320" i="7"/>
  <c r="L320" i="7"/>
  <c r="H320" i="7"/>
  <c r="V320" i="7"/>
  <c r="R320" i="7"/>
  <c r="N320" i="7"/>
  <c r="J320" i="7"/>
  <c r="F320" i="7"/>
  <c r="S302" i="7"/>
  <c r="S239" i="7"/>
  <c r="S182" i="7"/>
  <c r="L163" i="5"/>
  <c r="U163" i="5" s="1"/>
  <c r="U432" i="5" l="1"/>
  <c r="Q200" i="5"/>
  <c r="U200" i="5"/>
  <c r="U267" i="5"/>
  <c r="U320" i="5"/>
  <c r="Q234" i="5"/>
  <c r="U234" i="5"/>
  <c r="L503" i="5"/>
  <c r="U503" i="5" s="1"/>
  <c r="L483" i="5"/>
  <c r="U483" i="5" s="1"/>
  <c r="L476" i="5"/>
  <c r="U476" i="5" s="1"/>
  <c r="L313" i="5"/>
  <c r="U313" i="5" s="1"/>
  <c r="L411" i="5"/>
  <c r="U411" i="5" s="1"/>
  <c r="Q163" i="5"/>
  <c r="P163" i="5"/>
  <c r="L418" i="5"/>
  <c r="U418" i="5" s="1"/>
  <c r="P200" i="5"/>
  <c r="L188" i="5"/>
  <c r="U188" i="5" s="1"/>
  <c r="L408" i="5"/>
  <c r="U408" i="5" s="1"/>
  <c r="L386" i="5"/>
  <c r="U386" i="5" s="1"/>
  <c r="L424" i="5"/>
  <c r="U424" i="5" s="1"/>
  <c r="P234" i="5"/>
  <c r="C320" i="7"/>
  <c r="D320" i="7"/>
  <c r="L409" i="5" l="1"/>
  <c r="U409" i="5" s="1"/>
  <c r="Q476" i="5"/>
  <c r="L477" i="5"/>
  <c r="U477" i="5" s="1"/>
  <c r="P476" i="5"/>
  <c r="P477" i="5" s="1"/>
  <c r="Q188" i="5"/>
  <c r="P188" i="5"/>
  <c r="Q424" i="5"/>
  <c r="L428" i="5"/>
  <c r="U428" i="5" s="1"/>
  <c r="P424" i="5"/>
  <c r="P428" i="5" s="1"/>
  <c r="S132" i="7"/>
  <c r="L90" i="5"/>
  <c r="U90" i="5" s="1"/>
  <c r="L72" i="5"/>
  <c r="U72" i="5" s="1"/>
  <c r="L73" i="5"/>
  <c r="U73" i="5" s="1"/>
  <c r="L78" i="5"/>
  <c r="U78" i="5" s="1"/>
  <c r="L65" i="5"/>
  <c r="U65" i="5" s="1"/>
  <c r="L64" i="5"/>
  <c r="U64" i="5" s="1"/>
  <c r="L38" i="5"/>
  <c r="U38" i="5" s="1"/>
  <c r="L30" i="5"/>
  <c r="U30" i="5" s="1"/>
  <c r="L31" i="5"/>
  <c r="U31" i="5" s="1"/>
  <c r="L33" i="5"/>
  <c r="U33" i="5" s="1"/>
  <c r="L35" i="5"/>
  <c r="U35" i="5" s="1"/>
  <c r="L36" i="5"/>
  <c r="U36" i="5" s="1"/>
  <c r="L37" i="5"/>
  <c r="U37" i="5" s="1"/>
  <c r="L40" i="5"/>
  <c r="U40" i="5" s="1"/>
  <c r="L41" i="5"/>
  <c r="U41" i="5" s="1"/>
  <c r="L42" i="5"/>
  <c r="U42" i="5" s="1"/>
  <c r="L43" i="5"/>
  <c r="U43" i="5" s="1"/>
  <c r="L39" i="5"/>
  <c r="U39" i="5" s="1"/>
  <c r="L34" i="5"/>
  <c r="U34" i="5" s="1"/>
  <c r="L32" i="5"/>
  <c r="U32" i="5" s="1"/>
  <c r="L29" i="5"/>
  <c r="U29" i="5" s="1"/>
  <c r="L28" i="5"/>
  <c r="U28" i="5" s="1"/>
  <c r="L14" i="5"/>
  <c r="U14" i="5" s="1"/>
  <c r="L15" i="5"/>
  <c r="U15" i="5" s="1"/>
  <c r="L16" i="5"/>
  <c r="U16" i="5" s="1"/>
  <c r="L17" i="5"/>
  <c r="U17" i="5" s="1"/>
  <c r="L18" i="5"/>
  <c r="U18" i="5" s="1"/>
  <c r="L19" i="5"/>
  <c r="U19" i="5" s="1"/>
  <c r="L20" i="5"/>
  <c r="U20" i="5" s="1"/>
  <c r="L21" i="5"/>
  <c r="U21" i="5" s="1"/>
  <c r="L22" i="5"/>
  <c r="U22" i="5" s="1"/>
  <c r="L23" i="5"/>
  <c r="U23" i="5" s="1"/>
  <c r="L24" i="5"/>
  <c r="U24" i="5" s="1"/>
  <c r="L25" i="5"/>
  <c r="U25" i="5" s="1"/>
  <c r="L27" i="5"/>
  <c r="U27" i="5" s="1"/>
  <c r="Q477" i="5" l="1"/>
  <c r="P18" i="5"/>
  <c r="V18" i="5" s="1"/>
  <c r="Q18" i="5"/>
  <c r="W18" i="5" s="1"/>
  <c r="P78" i="5"/>
  <c r="Q78" i="5"/>
  <c r="P64" i="5"/>
  <c r="L66" i="5"/>
  <c r="Q64" i="5"/>
  <c r="P65" i="5"/>
  <c r="V65" i="5" s="1"/>
  <c r="Q65" i="5"/>
  <c r="W65" i="5" s="1"/>
  <c r="S85" i="7"/>
  <c r="S633" i="7" s="1"/>
  <c r="Y132" i="7"/>
  <c r="L74" i="5"/>
  <c r="U74" i="5" s="1"/>
  <c r="L13" i="5"/>
  <c r="U13" i="5" s="1"/>
  <c r="L26" i="5"/>
  <c r="U26" i="5" s="1"/>
  <c r="U66" i="5" l="1"/>
  <c r="P66" i="5"/>
  <c r="V66" i="5" s="1"/>
  <c r="W64" i="5"/>
  <c r="Q66" i="5"/>
  <c r="W66" i="5" s="1"/>
  <c r="V64" i="5"/>
  <c r="Y85" i="7"/>
  <c r="A63" i="7" l="1"/>
  <c r="L44" i="5"/>
  <c r="U44" i="5" s="1"/>
  <c r="L45" i="5"/>
  <c r="U45" i="5" s="1"/>
  <c r="L46" i="5"/>
  <c r="U46" i="5" s="1"/>
  <c r="L47" i="5"/>
  <c r="U47" i="5" s="1"/>
  <c r="L48" i="5"/>
  <c r="U48" i="5" s="1"/>
  <c r="L49" i="5"/>
  <c r="U49" i="5" s="1"/>
  <c r="L50" i="5"/>
  <c r="U50" i="5" s="1"/>
  <c r="L51" i="5"/>
  <c r="U51" i="5" s="1"/>
  <c r="L52" i="5"/>
  <c r="U52" i="5" s="1"/>
  <c r="L53" i="5"/>
  <c r="U53" i="5" s="1"/>
  <c r="L54" i="5"/>
  <c r="U54" i="5" s="1"/>
  <c r="L55" i="5"/>
  <c r="U55" i="5" s="1"/>
  <c r="L56" i="5"/>
  <c r="U56" i="5" s="1"/>
  <c r="L57" i="5"/>
  <c r="U57" i="5" s="1"/>
  <c r="L58" i="5"/>
  <c r="U58" i="5" s="1"/>
  <c r="L59" i="5"/>
  <c r="U59" i="5" s="1"/>
  <c r="L60" i="5"/>
  <c r="U60" i="5" s="1"/>
  <c r="L61" i="5"/>
  <c r="U61" i="5" s="1"/>
  <c r="L68" i="5"/>
  <c r="U68" i="5" s="1"/>
  <c r="L69" i="5"/>
  <c r="U69" i="5" s="1"/>
  <c r="L70" i="5"/>
  <c r="U70" i="5" s="1"/>
  <c r="L71" i="5"/>
  <c r="U71" i="5" s="1"/>
  <c r="L75" i="5"/>
  <c r="U75" i="5" s="1"/>
  <c r="L76" i="5"/>
  <c r="U76" i="5" s="1"/>
  <c r="L77" i="5"/>
  <c r="U77" i="5" s="1"/>
  <c r="L82" i="5"/>
  <c r="U82" i="5" s="1"/>
  <c r="L83" i="5"/>
  <c r="U83" i="5" s="1"/>
  <c r="L84" i="5"/>
  <c r="U84" i="5" s="1"/>
  <c r="L93" i="5"/>
  <c r="U93" i="5" s="1"/>
  <c r="L94" i="5"/>
  <c r="U94" i="5" s="1"/>
  <c r="L95" i="5"/>
  <c r="U95" i="5" s="1"/>
  <c r="L96" i="5"/>
  <c r="U96" i="5" s="1"/>
  <c r="L79" i="5" l="1"/>
  <c r="P57" i="5"/>
  <c r="V57" i="5" s="1"/>
  <c r="Q57" i="5"/>
  <c r="W57" i="5" s="1"/>
  <c r="Q60" i="5"/>
  <c r="W60" i="5" s="1"/>
  <c r="P60" i="5"/>
  <c r="V60" i="5" s="1"/>
  <c r="P59" i="5"/>
  <c r="V59" i="5" s="1"/>
  <c r="Q59" i="5"/>
  <c r="W59" i="5" s="1"/>
  <c r="P56" i="5"/>
  <c r="V56" i="5" s="1"/>
  <c r="Q56" i="5"/>
  <c r="W56" i="5" s="1"/>
  <c r="L62" i="5"/>
  <c r="P61" i="5"/>
  <c r="V61" i="5" s="1"/>
  <c r="Q61" i="5"/>
  <c r="W61" i="5" s="1"/>
  <c r="L89" i="5"/>
  <c r="U89" i="5" s="1"/>
  <c r="P58" i="5"/>
  <c r="V58" i="5" s="1"/>
  <c r="Q58" i="5"/>
  <c r="W58" i="5" s="1"/>
  <c r="P55" i="5"/>
  <c r="V55" i="5" s="1"/>
  <c r="Q55" i="5"/>
  <c r="W55" i="5" s="1"/>
  <c r="W85" i="7"/>
  <c r="R85" i="7"/>
  <c r="N85" i="7"/>
  <c r="J85" i="7"/>
  <c r="F85" i="7"/>
  <c r="X85" i="7"/>
  <c r="T85" i="7"/>
  <c r="O85" i="7"/>
  <c r="K85" i="7"/>
  <c r="G85" i="7"/>
  <c r="V85" i="7"/>
  <c r="Q85" i="7"/>
  <c r="M85" i="7"/>
  <c r="I85" i="7"/>
  <c r="E85" i="7"/>
  <c r="U85" i="7"/>
  <c r="P85" i="7"/>
  <c r="L85" i="7"/>
  <c r="H85" i="7"/>
  <c r="A64" i="7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U79" i="5" l="1"/>
  <c r="U62" i="5"/>
  <c r="L81" i="5"/>
  <c r="U81" i="5" s="1"/>
  <c r="D85" i="7"/>
  <c r="A77" i="7"/>
  <c r="A80" i="7" s="1"/>
  <c r="A81" i="7" s="1"/>
  <c r="A82" i="7" s="1"/>
  <c r="A83" i="7" s="1"/>
  <c r="C85" i="7" l="1"/>
  <c r="L99" i="5"/>
  <c r="U99" i="5" s="1"/>
  <c r="A88" i="7"/>
  <c r="L102" i="5" l="1"/>
  <c r="U102" i="5" s="1"/>
  <c r="L105" i="5"/>
  <c r="U105" i="5" s="1"/>
  <c r="A89" i="7"/>
  <c r="A92" i="7" s="1"/>
  <c r="A93" i="7" s="1"/>
  <c r="A94" i="7" s="1"/>
  <c r="A95" i="7" s="1"/>
  <c r="A98" i="7" s="1"/>
  <c r="A101" i="7" s="1"/>
  <c r="A104" i="7" s="1"/>
  <c r="K632" i="7"/>
  <c r="K540" i="7"/>
  <c r="K531" i="7"/>
  <c r="K181" i="7"/>
  <c r="K610" i="7" l="1"/>
  <c r="K508" i="7"/>
  <c r="K489" i="7"/>
  <c r="K467" i="7"/>
  <c r="K440" i="7"/>
  <c r="K391" i="7"/>
  <c r="K359" i="7"/>
  <c r="K302" i="7"/>
  <c r="K261" i="7"/>
  <c r="K239" i="7"/>
  <c r="K182" i="7"/>
  <c r="K132" i="7"/>
  <c r="E540" i="7" l="1"/>
  <c r="F540" i="7"/>
  <c r="G540" i="7"/>
  <c r="H540" i="7"/>
  <c r="I540" i="7"/>
  <c r="J540" i="7"/>
  <c r="L540" i="7"/>
  <c r="M540" i="7"/>
  <c r="N540" i="7"/>
  <c r="O540" i="7"/>
  <c r="P540" i="7"/>
  <c r="Q540" i="7"/>
  <c r="R540" i="7"/>
  <c r="T540" i="7"/>
  <c r="U540" i="7"/>
  <c r="V540" i="7"/>
  <c r="W540" i="7"/>
  <c r="X540" i="7"/>
  <c r="E531" i="7"/>
  <c r="F531" i="7"/>
  <c r="G531" i="7"/>
  <c r="H531" i="7"/>
  <c r="I531" i="7"/>
  <c r="J531" i="7"/>
  <c r="L531" i="7"/>
  <c r="M531" i="7"/>
  <c r="N531" i="7"/>
  <c r="O531" i="7"/>
  <c r="P531" i="7"/>
  <c r="Q531" i="7"/>
  <c r="R531" i="7"/>
  <c r="T531" i="7"/>
  <c r="U531" i="7"/>
  <c r="V531" i="7"/>
  <c r="W531" i="7"/>
  <c r="X531" i="7"/>
  <c r="Y531" i="7"/>
  <c r="T489" i="7"/>
  <c r="U489" i="7"/>
  <c r="V489" i="7"/>
  <c r="P489" i="7" l="1"/>
  <c r="L489" i="7"/>
  <c r="G489" i="7"/>
  <c r="W489" i="7"/>
  <c r="O489" i="7"/>
  <c r="J489" i="7"/>
  <c r="F489" i="7"/>
  <c r="R489" i="7"/>
  <c r="N489" i="7"/>
  <c r="I489" i="7"/>
  <c r="E489" i="7"/>
  <c r="Q489" i="7"/>
  <c r="M489" i="7"/>
  <c r="H489" i="7"/>
  <c r="X391" i="7"/>
  <c r="T391" i="7"/>
  <c r="O391" i="7"/>
  <c r="J391" i="7"/>
  <c r="F391" i="7"/>
  <c r="W391" i="7"/>
  <c r="R391" i="7"/>
  <c r="N391" i="7"/>
  <c r="I391" i="7"/>
  <c r="V391" i="7"/>
  <c r="Q391" i="7"/>
  <c r="M391" i="7"/>
  <c r="H391" i="7"/>
  <c r="Y391" i="7"/>
  <c r="U391" i="7"/>
  <c r="P391" i="7"/>
  <c r="L391" i="7"/>
  <c r="G391" i="7"/>
  <c r="V463" i="5" l="1"/>
  <c r="V241" i="5" l="1"/>
  <c r="V242" i="5"/>
  <c r="V251" i="5"/>
  <c r="V255" i="5"/>
  <c r="V259" i="5"/>
  <c r="V263" i="5"/>
  <c r="V264" i="5"/>
  <c r="V268" i="5"/>
  <c r="V271" i="5"/>
  <c r="V279" i="5"/>
  <c r="V285" i="5"/>
  <c r="V290" i="5"/>
  <c r="V293" i="5"/>
  <c r="V296" i="5"/>
  <c r="V300" i="5"/>
  <c r="V304" i="5"/>
  <c r="V305" i="5"/>
  <c r="V312" i="5"/>
  <c r="V315" i="5"/>
  <c r="V322" i="5"/>
  <c r="V323" i="5"/>
  <c r="V327" i="5"/>
  <c r="V361" i="5"/>
  <c r="V362" i="5"/>
  <c r="V372" i="5"/>
  <c r="V385" i="5"/>
  <c r="V388" i="5"/>
  <c r="V393" i="5"/>
  <c r="V399" i="5"/>
  <c r="V400" i="5"/>
  <c r="V407" i="5"/>
  <c r="V410" i="5"/>
  <c r="V413" i="5"/>
  <c r="V416" i="5"/>
  <c r="V429" i="5"/>
  <c r="V433" i="5"/>
  <c r="V438" i="5"/>
  <c r="V442" i="5"/>
  <c r="V443" i="5"/>
  <c r="V454" i="5"/>
  <c r="V457" i="5"/>
  <c r="V460" i="5"/>
  <c r="V469" i="5"/>
  <c r="V470" i="5"/>
  <c r="V478" i="5"/>
  <c r="V482" i="5"/>
  <c r="V491" i="5"/>
  <c r="V492" i="5"/>
  <c r="V496" i="5"/>
  <c r="V501" i="5"/>
  <c r="V505" i="5"/>
  <c r="V510" i="5"/>
  <c r="V511" i="5"/>
  <c r="V533" i="5"/>
  <c r="V542" i="5"/>
  <c r="V543" i="5"/>
  <c r="V549" i="5"/>
  <c r="V552" i="5"/>
  <c r="V612" i="5"/>
  <c r="V613" i="5"/>
  <c r="V617" i="5"/>
  <c r="V621" i="5"/>
  <c r="V637" i="5"/>
  <c r="V638" i="5"/>
  <c r="H250" i="5" l="1"/>
  <c r="I250" i="5"/>
  <c r="J250" i="5"/>
  <c r="K250" i="5"/>
  <c r="L244" i="5"/>
  <c r="U244" i="5" s="1"/>
  <c r="L245" i="5"/>
  <c r="U245" i="5" s="1"/>
  <c r="L246" i="5"/>
  <c r="U246" i="5" s="1"/>
  <c r="L247" i="5"/>
  <c r="U247" i="5" s="1"/>
  <c r="L249" i="5"/>
  <c r="U249" i="5" s="1"/>
  <c r="AB391" i="7" l="1"/>
  <c r="AC391" i="7"/>
  <c r="AD391" i="7"/>
  <c r="P498" i="5" l="1"/>
  <c r="V498" i="5" s="1"/>
  <c r="Y632" i="7" l="1"/>
  <c r="X632" i="7"/>
  <c r="W632" i="7"/>
  <c r="V632" i="7"/>
  <c r="U632" i="7"/>
  <c r="T632" i="7"/>
  <c r="R632" i="7"/>
  <c r="Q632" i="7"/>
  <c r="P632" i="7"/>
  <c r="O632" i="7"/>
  <c r="N632" i="7"/>
  <c r="M632" i="7"/>
  <c r="L632" i="7"/>
  <c r="J632" i="7"/>
  <c r="I632" i="7"/>
  <c r="H632" i="7"/>
  <c r="G632" i="7"/>
  <c r="F632" i="7"/>
  <c r="E632" i="7"/>
  <c r="Y540" i="7"/>
  <c r="AB499" i="7"/>
  <c r="Y508" i="7"/>
  <c r="X508" i="7"/>
  <c r="W508" i="7"/>
  <c r="V508" i="7"/>
  <c r="U508" i="7"/>
  <c r="T508" i="7"/>
  <c r="R508" i="7"/>
  <c r="Q508" i="7"/>
  <c r="P508" i="7"/>
  <c r="O508" i="7"/>
  <c r="N508" i="7"/>
  <c r="M508" i="7"/>
  <c r="L508" i="7"/>
  <c r="J508" i="7"/>
  <c r="I508" i="7"/>
  <c r="H508" i="7"/>
  <c r="G508" i="7"/>
  <c r="F508" i="7"/>
  <c r="E508" i="7"/>
  <c r="Y489" i="7"/>
  <c r="X489" i="7"/>
  <c r="K633" i="7"/>
  <c r="AA391" i="7"/>
  <c r="L382" i="5"/>
  <c r="U382" i="5" s="1"/>
  <c r="AA359" i="7"/>
  <c r="Y359" i="7"/>
  <c r="X359" i="7"/>
  <c r="W359" i="7"/>
  <c r="V359" i="7"/>
  <c r="U359" i="7"/>
  <c r="T359" i="7"/>
  <c r="R359" i="7"/>
  <c r="Q359" i="7"/>
  <c r="P359" i="7"/>
  <c r="O359" i="7"/>
  <c r="N359" i="7"/>
  <c r="M359" i="7"/>
  <c r="L359" i="7"/>
  <c r="J359" i="7"/>
  <c r="I359" i="7"/>
  <c r="H359" i="7"/>
  <c r="G359" i="7"/>
  <c r="F359" i="7"/>
  <c r="E359" i="7"/>
  <c r="FQV306" i="7"/>
  <c r="FQV307" i="7" s="1"/>
  <c r="FQV308" i="7" s="1"/>
  <c r="FQV309" i="7" s="1"/>
  <c r="FQT306" i="7"/>
  <c r="FQT307" i="7" s="1"/>
  <c r="FQT308" i="7" s="1"/>
  <c r="FQT309" i="7" s="1"/>
  <c r="FQR306" i="7"/>
  <c r="FQR307" i="7" s="1"/>
  <c r="FQR308" i="7" s="1"/>
  <c r="FQR309" i="7" s="1"/>
  <c r="FQP306" i="7"/>
  <c r="FQP307" i="7" s="1"/>
  <c r="FQP308" i="7" s="1"/>
  <c r="FQP309" i="7" s="1"/>
  <c r="FQN306" i="7"/>
  <c r="FQN307" i="7" s="1"/>
  <c r="FQN308" i="7" s="1"/>
  <c r="FQN309" i="7" s="1"/>
  <c r="FQL306" i="7"/>
  <c r="FQL307" i="7" s="1"/>
  <c r="FQL308" i="7" s="1"/>
  <c r="FQL309" i="7" s="1"/>
  <c r="FQJ306" i="7"/>
  <c r="FQJ307" i="7" s="1"/>
  <c r="FQJ308" i="7" s="1"/>
  <c r="FQJ309" i="7" s="1"/>
  <c r="FQH306" i="7"/>
  <c r="FQH307" i="7" s="1"/>
  <c r="FQH308" i="7" s="1"/>
  <c r="FQH309" i="7" s="1"/>
  <c r="FQF306" i="7"/>
  <c r="FQF307" i="7" s="1"/>
  <c r="FQF308" i="7" s="1"/>
  <c r="FQF309" i="7" s="1"/>
  <c r="FQD306" i="7"/>
  <c r="FQD307" i="7" s="1"/>
  <c r="FQD308" i="7" s="1"/>
  <c r="FQD309" i="7" s="1"/>
  <c r="FQB306" i="7"/>
  <c r="FQB307" i="7" s="1"/>
  <c r="FQB308" i="7" s="1"/>
  <c r="FQB309" i="7" s="1"/>
  <c r="FPZ306" i="7"/>
  <c r="FPZ307" i="7" s="1"/>
  <c r="FPZ308" i="7" s="1"/>
  <c r="FPZ309" i="7" s="1"/>
  <c r="FPX306" i="7"/>
  <c r="FPX307" i="7" s="1"/>
  <c r="FPX308" i="7" s="1"/>
  <c r="FPX309" i="7" s="1"/>
  <c r="FPV306" i="7"/>
  <c r="FPV307" i="7" s="1"/>
  <c r="FPV308" i="7" s="1"/>
  <c r="FPV309" i="7" s="1"/>
  <c r="FPT306" i="7"/>
  <c r="FPT307" i="7" s="1"/>
  <c r="FPT308" i="7" s="1"/>
  <c r="FPT309" i="7" s="1"/>
  <c r="FPR306" i="7"/>
  <c r="FPR307" i="7" s="1"/>
  <c r="FPR308" i="7" s="1"/>
  <c r="FPR309" i="7" s="1"/>
  <c r="FPP306" i="7"/>
  <c r="FPP307" i="7" s="1"/>
  <c r="FPP308" i="7" s="1"/>
  <c r="FPP309" i="7" s="1"/>
  <c r="FPN306" i="7"/>
  <c r="FPN307" i="7" s="1"/>
  <c r="FPN308" i="7" s="1"/>
  <c r="FPN309" i="7" s="1"/>
  <c r="FPL306" i="7"/>
  <c r="FPL307" i="7" s="1"/>
  <c r="FPL308" i="7" s="1"/>
  <c r="FPL309" i="7" s="1"/>
  <c r="FPJ306" i="7"/>
  <c r="FPJ307" i="7" s="1"/>
  <c r="FPJ308" i="7" s="1"/>
  <c r="FPJ309" i="7" s="1"/>
  <c r="FPH306" i="7"/>
  <c r="FPH307" i="7" s="1"/>
  <c r="FPH308" i="7" s="1"/>
  <c r="FPH309" i="7" s="1"/>
  <c r="FPF306" i="7"/>
  <c r="FPF307" i="7" s="1"/>
  <c r="FPF308" i="7" s="1"/>
  <c r="FPF309" i="7" s="1"/>
  <c r="FPD306" i="7"/>
  <c r="FPD307" i="7" s="1"/>
  <c r="FPD308" i="7" s="1"/>
  <c r="FPD309" i="7" s="1"/>
  <c r="FPB306" i="7"/>
  <c r="FPB307" i="7" s="1"/>
  <c r="FPB308" i="7" s="1"/>
  <c r="FPB309" i="7" s="1"/>
  <c r="FOZ306" i="7"/>
  <c r="FOZ307" i="7" s="1"/>
  <c r="FOZ308" i="7" s="1"/>
  <c r="FOZ309" i="7" s="1"/>
  <c r="FOX306" i="7"/>
  <c r="FOX307" i="7" s="1"/>
  <c r="FOX308" i="7" s="1"/>
  <c r="FOX309" i="7" s="1"/>
  <c r="FOV306" i="7"/>
  <c r="FOV307" i="7" s="1"/>
  <c r="FOV308" i="7" s="1"/>
  <c r="FOV309" i="7" s="1"/>
  <c r="FOT306" i="7"/>
  <c r="FOT307" i="7" s="1"/>
  <c r="FOT308" i="7" s="1"/>
  <c r="FOT309" i="7" s="1"/>
  <c r="FOR306" i="7"/>
  <c r="FOR307" i="7" s="1"/>
  <c r="FOR308" i="7" s="1"/>
  <c r="FOR309" i="7" s="1"/>
  <c r="FOP306" i="7"/>
  <c r="FOP307" i="7" s="1"/>
  <c r="FOP308" i="7" s="1"/>
  <c r="FOP309" i="7" s="1"/>
  <c r="FON306" i="7"/>
  <c r="FON307" i="7" s="1"/>
  <c r="FON308" i="7" s="1"/>
  <c r="FON309" i="7" s="1"/>
  <c r="FOL306" i="7"/>
  <c r="FOL307" i="7" s="1"/>
  <c r="FOL308" i="7" s="1"/>
  <c r="FOL309" i="7" s="1"/>
  <c r="FOJ306" i="7"/>
  <c r="FOJ307" i="7" s="1"/>
  <c r="FOJ308" i="7" s="1"/>
  <c r="FOJ309" i="7" s="1"/>
  <c r="FOH306" i="7"/>
  <c r="FOH307" i="7" s="1"/>
  <c r="FOH308" i="7" s="1"/>
  <c r="FOH309" i="7" s="1"/>
  <c r="FOF306" i="7"/>
  <c r="FOF307" i="7" s="1"/>
  <c r="FOF308" i="7" s="1"/>
  <c r="FOF309" i="7" s="1"/>
  <c r="FOD306" i="7"/>
  <c r="FOD307" i="7" s="1"/>
  <c r="FOD308" i="7" s="1"/>
  <c r="FOD309" i="7" s="1"/>
  <c r="FOB306" i="7"/>
  <c r="FOB307" i="7" s="1"/>
  <c r="FOB308" i="7" s="1"/>
  <c r="FOB309" i="7" s="1"/>
  <c r="FNZ306" i="7"/>
  <c r="FNZ307" i="7" s="1"/>
  <c r="FNZ308" i="7" s="1"/>
  <c r="FNZ309" i="7" s="1"/>
  <c r="FNX306" i="7"/>
  <c r="FNX307" i="7" s="1"/>
  <c r="FNX308" i="7" s="1"/>
  <c r="FNX309" i="7" s="1"/>
  <c r="FNV306" i="7"/>
  <c r="FNV307" i="7" s="1"/>
  <c r="FNV308" i="7" s="1"/>
  <c r="FNV309" i="7" s="1"/>
  <c r="FNT306" i="7"/>
  <c r="FNT307" i="7" s="1"/>
  <c r="FNT308" i="7" s="1"/>
  <c r="FNT309" i="7" s="1"/>
  <c r="FNR306" i="7"/>
  <c r="FNR307" i="7" s="1"/>
  <c r="FNR308" i="7" s="1"/>
  <c r="FNR309" i="7" s="1"/>
  <c r="FNP306" i="7"/>
  <c r="FNP307" i="7" s="1"/>
  <c r="FNP308" i="7" s="1"/>
  <c r="FNP309" i="7" s="1"/>
  <c r="FNN306" i="7"/>
  <c r="FNN307" i="7" s="1"/>
  <c r="FNN308" i="7" s="1"/>
  <c r="FNN309" i="7" s="1"/>
  <c r="FNL306" i="7"/>
  <c r="FNL307" i="7" s="1"/>
  <c r="FNL308" i="7" s="1"/>
  <c r="FNL309" i="7" s="1"/>
  <c r="FNJ306" i="7"/>
  <c r="FNJ307" i="7" s="1"/>
  <c r="FNJ308" i="7" s="1"/>
  <c r="FNJ309" i="7" s="1"/>
  <c r="FNH306" i="7"/>
  <c r="FNH307" i="7" s="1"/>
  <c r="FNH308" i="7" s="1"/>
  <c r="FNH309" i="7" s="1"/>
  <c r="FNF306" i="7"/>
  <c r="FNF307" i="7" s="1"/>
  <c r="FNF308" i="7" s="1"/>
  <c r="FNF309" i="7" s="1"/>
  <c r="FND306" i="7"/>
  <c r="FND307" i="7" s="1"/>
  <c r="FND308" i="7" s="1"/>
  <c r="FND309" i="7" s="1"/>
  <c r="FNB306" i="7"/>
  <c r="FNB307" i="7" s="1"/>
  <c r="FNB308" i="7" s="1"/>
  <c r="FNB309" i="7" s="1"/>
  <c r="FMZ306" i="7"/>
  <c r="FMZ307" i="7" s="1"/>
  <c r="FMZ308" i="7" s="1"/>
  <c r="FMZ309" i="7" s="1"/>
  <c r="FMX306" i="7"/>
  <c r="FMX307" i="7" s="1"/>
  <c r="FMX308" i="7" s="1"/>
  <c r="FMX309" i="7" s="1"/>
  <c r="FMV306" i="7"/>
  <c r="FMV307" i="7" s="1"/>
  <c r="FMV308" i="7" s="1"/>
  <c r="FMV309" i="7" s="1"/>
  <c r="FMT306" i="7"/>
  <c r="FMT307" i="7" s="1"/>
  <c r="FMT308" i="7" s="1"/>
  <c r="FMT309" i="7" s="1"/>
  <c r="FMR306" i="7"/>
  <c r="FMR307" i="7" s="1"/>
  <c r="FMR308" i="7" s="1"/>
  <c r="FMR309" i="7" s="1"/>
  <c r="FMP306" i="7"/>
  <c r="FMP307" i="7" s="1"/>
  <c r="FMP308" i="7" s="1"/>
  <c r="FMP309" i="7" s="1"/>
  <c r="FMN306" i="7"/>
  <c r="FMN307" i="7" s="1"/>
  <c r="FMN308" i="7" s="1"/>
  <c r="FMN309" i="7" s="1"/>
  <c r="FML306" i="7"/>
  <c r="FML307" i="7" s="1"/>
  <c r="FML308" i="7" s="1"/>
  <c r="FML309" i="7" s="1"/>
  <c r="FMJ306" i="7"/>
  <c r="FMJ307" i="7" s="1"/>
  <c r="FMJ308" i="7" s="1"/>
  <c r="FMJ309" i="7" s="1"/>
  <c r="FMH306" i="7"/>
  <c r="FMH307" i="7" s="1"/>
  <c r="FMH308" i="7" s="1"/>
  <c r="FMH309" i="7" s="1"/>
  <c r="FMF306" i="7"/>
  <c r="FMF307" i="7" s="1"/>
  <c r="FMF308" i="7" s="1"/>
  <c r="FMF309" i="7" s="1"/>
  <c r="FMD306" i="7"/>
  <c r="FMD307" i="7" s="1"/>
  <c r="FMD308" i="7" s="1"/>
  <c r="FMD309" i="7" s="1"/>
  <c r="FMB306" i="7"/>
  <c r="FMB307" i="7" s="1"/>
  <c r="FMB308" i="7" s="1"/>
  <c r="FMB309" i="7" s="1"/>
  <c r="FLZ306" i="7"/>
  <c r="FLZ307" i="7" s="1"/>
  <c r="FLZ308" i="7" s="1"/>
  <c r="FLZ309" i="7" s="1"/>
  <c r="FLX306" i="7"/>
  <c r="FLX307" i="7" s="1"/>
  <c r="FLX308" i="7" s="1"/>
  <c r="FLX309" i="7" s="1"/>
  <c r="FLV306" i="7"/>
  <c r="FLV307" i="7" s="1"/>
  <c r="FLV308" i="7" s="1"/>
  <c r="FLV309" i="7" s="1"/>
  <c r="FLT306" i="7"/>
  <c r="FLT307" i="7" s="1"/>
  <c r="FLT308" i="7" s="1"/>
  <c r="FLT309" i="7" s="1"/>
  <c r="FLR306" i="7"/>
  <c r="FLR307" i="7" s="1"/>
  <c r="FLR308" i="7" s="1"/>
  <c r="FLR309" i="7" s="1"/>
  <c r="FLP306" i="7"/>
  <c r="FLP307" i="7" s="1"/>
  <c r="FLP308" i="7" s="1"/>
  <c r="FLP309" i="7" s="1"/>
  <c r="FLN306" i="7"/>
  <c r="FLN307" i="7" s="1"/>
  <c r="FLN308" i="7" s="1"/>
  <c r="FLN309" i="7" s="1"/>
  <c r="FLL306" i="7"/>
  <c r="FLL307" i="7" s="1"/>
  <c r="FLL308" i="7" s="1"/>
  <c r="FLL309" i="7" s="1"/>
  <c r="FLJ306" i="7"/>
  <c r="FLJ307" i="7" s="1"/>
  <c r="FLJ308" i="7" s="1"/>
  <c r="FLJ309" i="7" s="1"/>
  <c r="FLH306" i="7"/>
  <c r="FLH307" i="7" s="1"/>
  <c r="FLH308" i="7" s="1"/>
  <c r="FLH309" i="7" s="1"/>
  <c r="FLF306" i="7"/>
  <c r="FLF307" i="7" s="1"/>
  <c r="FLF308" i="7" s="1"/>
  <c r="FLF309" i="7" s="1"/>
  <c r="FLD306" i="7"/>
  <c r="FLD307" i="7" s="1"/>
  <c r="FLD308" i="7" s="1"/>
  <c r="FLD309" i="7" s="1"/>
  <c r="FLB306" i="7"/>
  <c r="FLB307" i="7" s="1"/>
  <c r="FLB308" i="7" s="1"/>
  <c r="FLB309" i="7" s="1"/>
  <c r="FKZ306" i="7"/>
  <c r="FKZ307" i="7" s="1"/>
  <c r="FKZ308" i="7" s="1"/>
  <c r="FKZ309" i="7" s="1"/>
  <c r="FKX306" i="7"/>
  <c r="FKX307" i="7" s="1"/>
  <c r="FKX308" i="7" s="1"/>
  <c r="FKX309" i="7" s="1"/>
  <c r="FKV306" i="7"/>
  <c r="FKV307" i="7" s="1"/>
  <c r="FKV308" i="7" s="1"/>
  <c r="FKV309" i="7" s="1"/>
  <c r="FKT306" i="7"/>
  <c r="FKT307" i="7" s="1"/>
  <c r="FKT308" i="7" s="1"/>
  <c r="FKT309" i="7" s="1"/>
  <c r="FKR306" i="7"/>
  <c r="FKR307" i="7" s="1"/>
  <c r="FKR308" i="7" s="1"/>
  <c r="FKR309" i="7" s="1"/>
  <c r="FKP306" i="7"/>
  <c r="FKP307" i="7" s="1"/>
  <c r="FKP308" i="7" s="1"/>
  <c r="FKP309" i="7" s="1"/>
  <c r="FKN306" i="7"/>
  <c r="FKN307" i="7" s="1"/>
  <c r="FKN308" i="7" s="1"/>
  <c r="FKN309" i="7" s="1"/>
  <c r="FKL306" i="7"/>
  <c r="FKL307" i="7" s="1"/>
  <c r="FKL308" i="7" s="1"/>
  <c r="FKL309" i="7" s="1"/>
  <c r="FKJ306" i="7"/>
  <c r="FKJ307" i="7" s="1"/>
  <c r="FKJ308" i="7" s="1"/>
  <c r="FKJ309" i="7" s="1"/>
  <c r="FKH306" i="7"/>
  <c r="FKH307" i="7" s="1"/>
  <c r="FKH308" i="7" s="1"/>
  <c r="FKH309" i="7" s="1"/>
  <c r="FKF306" i="7"/>
  <c r="FKF307" i="7" s="1"/>
  <c r="FKF308" i="7" s="1"/>
  <c r="FKF309" i="7" s="1"/>
  <c r="FKD306" i="7"/>
  <c r="FKD307" i="7" s="1"/>
  <c r="FKD308" i="7" s="1"/>
  <c r="FKD309" i="7" s="1"/>
  <c r="FKB306" i="7"/>
  <c r="FKB307" i="7" s="1"/>
  <c r="FKB308" i="7" s="1"/>
  <c r="FKB309" i="7" s="1"/>
  <c r="FJZ306" i="7"/>
  <c r="FJZ307" i="7" s="1"/>
  <c r="FJZ308" i="7" s="1"/>
  <c r="FJZ309" i="7" s="1"/>
  <c r="FJX306" i="7"/>
  <c r="FJX307" i="7" s="1"/>
  <c r="FJX308" i="7" s="1"/>
  <c r="FJX309" i="7" s="1"/>
  <c r="FJV306" i="7"/>
  <c r="FJV307" i="7" s="1"/>
  <c r="FJV308" i="7" s="1"/>
  <c r="FJV309" i="7" s="1"/>
  <c r="FJT306" i="7"/>
  <c r="FJT307" i="7" s="1"/>
  <c r="FJT308" i="7" s="1"/>
  <c r="FJT309" i="7" s="1"/>
  <c r="FJR306" i="7"/>
  <c r="FJR307" i="7" s="1"/>
  <c r="FJR308" i="7" s="1"/>
  <c r="FJR309" i="7" s="1"/>
  <c r="FJP306" i="7"/>
  <c r="FJP307" i="7" s="1"/>
  <c r="FJP308" i="7" s="1"/>
  <c r="FJP309" i="7" s="1"/>
  <c r="FJN306" i="7"/>
  <c r="FJN307" i="7" s="1"/>
  <c r="FJN308" i="7" s="1"/>
  <c r="FJN309" i="7" s="1"/>
  <c r="FJL306" i="7"/>
  <c r="FJL307" i="7" s="1"/>
  <c r="FJL308" i="7" s="1"/>
  <c r="FJL309" i="7" s="1"/>
  <c r="FJJ306" i="7"/>
  <c r="FJJ307" i="7" s="1"/>
  <c r="FJJ308" i="7" s="1"/>
  <c r="FJJ309" i="7" s="1"/>
  <c r="FJH306" i="7"/>
  <c r="FJH307" i="7" s="1"/>
  <c r="FJH308" i="7" s="1"/>
  <c r="FJH309" i="7" s="1"/>
  <c r="FJF306" i="7"/>
  <c r="FJF307" i="7" s="1"/>
  <c r="FJF308" i="7" s="1"/>
  <c r="FJF309" i="7" s="1"/>
  <c r="FJD306" i="7"/>
  <c r="FJD307" i="7" s="1"/>
  <c r="FJD308" i="7" s="1"/>
  <c r="FJD309" i="7" s="1"/>
  <c r="FJB306" i="7"/>
  <c r="FJB307" i="7" s="1"/>
  <c r="FJB308" i="7" s="1"/>
  <c r="FJB309" i="7" s="1"/>
  <c r="FIZ306" i="7"/>
  <c r="FIZ307" i="7" s="1"/>
  <c r="FIZ308" i="7" s="1"/>
  <c r="FIZ309" i="7" s="1"/>
  <c r="FIX306" i="7"/>
  <c r="FIX307" i="7" s="1"/>
  <c r="FIX308" i="7" s="1"/>
  <c r="FIX309" i="7" s="1"/>
  <c r="FIV306" i="7"/>
  <c r="FIV307" i="7" s="1"/>
  <c r="FIV308" i="7" s="1"/>
  <c r="FIV309" i="7" s="1"/>
  <c r="FIT306" i="7"/>
  <c r="FIT307" i="7" s="1"/>
  <c r="FIT308" i="7" s="1"/>
  <c r="FIT309" i="7" s="1"/>
  <c r="FIR306" i="7"/>
  <c r="FIR307" i="7" s="1"/>
  <c r="FIR308" i="7" s="1"/>
  <c r="FIR309" i="7" s="1"/>
  <c r="FIP306" i="7"/>
  <c r="FIP307" i="7" s="1"/>
  <c r="FIP308" i="7" s="1"/>
  <c r="FIP309" i="7" s="1"/>
  <c r="FIN306" i="7"/>
  <c r="FIN307" i="7" s="1"/>
  <c r="FIN308" i="7" s="1"/>
  <c r="FIN309" i="7" s="1"/>
  <c r="FIL306" i="7"/>
  <c r="FIL307" i="7" s="1"/>
  <c r="FIL308" i="7" s="1"/>
  <c r="FIL309" i="7" s="1"/>
  <c r="FIJ306" i="7"/>
  <c r="FIJ307" i="7" s="1"/>
  <c r="FIJ308" i="7" s="1"/>
  <c r="FIJ309" i="7" s="1"/>
  <c r="FIH306" i="7"/>
  <c r="FIH307" i="7" s="1"/>
  <c r="FIH308" i="7" s="1"/>
  <c r="FIH309" i="7" s="1"/>
  <c r="FIF306" i="7"/>
  <c r="FIF307" i="7" s="1"/>
  <c r="FIF308" i="7" s="1"/>
  <c r="FIF309" i="7" s="1"/>
  <c r="FID306" i="7"/>
  <c r="FID307" i="7" s="1"/>
  <c r="FID308" i="7" s="1"/>
  <c r="FID309" i="7" s="1"/>
  <c r="FIB306" i="7"/>
  <c r="FIB307" i="7" s="1"/>
  <c r="FIB308" i="7" s="1"/>
  <c r="FIB309" i="7" s="1"/>
  <c r="FHZ306" i="7"/>
  <c r="FHZ307" i="7" s="1"/>
  <c r="FHZ308" i="7" s="1"/>
  <c r="FHZ309" i="7" s="1"/>
  <c r="FHX306" i="7"/>
  <c r="FHX307" i="7" s="1"/>
  <c r="FHX308" i="7" s="1"/>
  <c r="FHX309" i="7" s="1"/>
  <c r="FHV306" i="7"/>
  <c r="FHV307" i="7" s="1"/>
  <c r="FHV308" i="7" s="1"/>
  <c r="FHV309" i="7" s="1"/>
  <c r="FHT306" i="7"/>
  <c r="FHT307" i="7" s="1"/>
  <c r="FHT308" i="7" s="1"/>
  <c r="FHT309" i="7" s="1"/>
  <c r="FHR306" i="7"/>
  <c r="FHR307" i="7" s="1"/>
  <c r="FHR308" i="7" s="1"/>
  <c r="FHR309" i="7" s="1"/>
  <c r="FHP306" i="7"/>
  <c r="FHP307" i="7" s="1"/>
  <c r="FHP308" i="7" s="1"/>
  <c r="FHP309" i="7" s="1"/>
  <c r="FHN306" i="7"/>
  <c r="FHN307" i="7" s="1"/>
  <c r="FHN308" i="7" s="1"/>
  <c r="FHN309" i="7" s="1"/>
  <c r="FHL306" i="7"/>
  <c r="FHL307" i="7" s="1"/>
  <c r="FHL308" i="7" s="1"/>
  <c r="FHL309" i="7" s="1"/>
  <c r="FHJ306" i="7"/>
  <c r="FHJ307" i="7" s="1"/>
  <c r="FHJ308" i="7" s="1"/>
  <c r="FHJ309" i="7" s="1"/>
  <c r="FHH306" i="7"/>
  <c r="FHH307" i="7" s="1"/>
  <c r="FHH308" i="7" s="1"/>
  <c r="FHH309" i="7" s="1"/>
  <c r="FHF306" i="7"/>
  <c r="FHF307" i="7" s="1"/>
  <c r="FHF308" i="7" s="1"/>
  <c r="FHF309" i="7" s="1"/>
  <c r="FHD306" i="7"/>
  <c r="FHD307" i="7" s="1"/>
  <c r="FHD308" i="7" s="1"/>
  <c r="FHD309" i="7" s="1"/>
  <c r="FHB306" i="7"/>
  <c r="FHB307" i="7" s="1"/>
  <c r="FHB308" i="7" s="1"/>
  <c r="FHB309" i="7" s="1"/>
  <c r="FGZ306" i="7"/>
  <c r="FGZ307" i="7" s="1"/>
  <c r="FGZ308" i="7" s="1"/>
  <c r="FGZ309" i="7" s="1"/>
  <c r="FGX306" i="7"/>
  <c r="FGX307" i="7" s="1"/>
  <c r="FGX308" i="7" s="1"/>
  <c r="FGX309" i="7" s="1"/>
  <c r="FGV306" i="7"/>
  <c r="FGV307" i="7" s="1"/>
  <c r="FGV308" i="7" s="1"/>
  <c r="FGV309" i="7" s="1"/>
  <c r="FGT306" i="7"/>
  <c r="FGT307" i="7" s="1"/>
  <c r="FGT308" i="7" s="1"/>
  <c r="FGT309" i="7" s="1"/>
  <c r="FGR306" i="7"/>
  <c r="FGR307" i="7" s="1"/>
  <c r="FGR308" i="7" s="1"/>
  <c r="FGR309" i="7" s="1"/>
  <c r="FGP306" i="7"/>
  <c r="FGP307" i="7" s="1"/>
  <c r="FGP308" i="7" s="1"/>
  <c r="FGP309" i="7" s="1"/>
  <c r="FGN306" i="7"/>
  <c r="FGN307" i="7" s="1"/>
  <c r="FGN308" i="7" s="1"/>
  <c r="FGN309" i="7" s="1"/>
  <c r="FGL306" i="7"/>
  <c r="FGL307" i="7" s="1"/>
  <c r="FGL308" i="7" s="1"/>
  <c r="FGL309" i="7" s="1"/>
  <c r="FGJ306" i="7"/>
  <c r="FGJ307" i="7" s="1"/>
  <c r="FGJ308" i="7" s="1"/>
  <c r="FGJ309" i="7" s="1"/>
  <c r="FGH306" i="7"/>
  <c r="FGH307" i="7" s="1"/>
  <c r="FGH308" i="7" s="1"/>
  <c r="FGH309" i="7" s="1"/>
  <c r="FGF306" i="7"/>
  <c r="FGF307" i="7" s="1"/>
  <c r="FGF308" i="7" s="1"/>
  <c r="FGF309" i="7" s="1"/>
  <c r="FGD306" i="7"/>
  <c r="FGD307" i="7" s="1"/>
  <c r="FGD308" i="7" s="1"/>
  <c r="FGD309" i="7" s="1"/>
  <c r="FGB306" i="7"/>
  <c r="FGB307" i="7" s="1"/>
  <c r="FGB308" i="7" s="1"/>
  <c r="FGB309" i="7" s="1"/>
  <c r="FFZ306" i="7"/>
  <c r="FFZ307" i="7" s="1"/>
  <c r="FFZ308" i="7" s="1"/>
  <c r="FFZ309" i="7" s="1"/>
  <c r="FFX306" i="7"/>
  <c r="FFX307" i="7" s="1"/>
  <c r="FFX308" i="7" s="1"/>
  <c r="FFX309" i="7" s="1"/>
  <c r="FFV306" i="7"/>
  <c r="FFV307" i="7" s="1"/>
  <c r="FFV308" i="7" s="1"/>
  <c r="FFV309" i="7" s="1"/>
  <c r="FFT306" i="7"/>
  <c r="FFT307" i="7" s="1"/>
  <c r="FFT308" i="7" s="1"/>
  <c r="FFT309" i="7" s="1"/>
  <c r="FFR306" i="7"/>
  <c r="FFR307" i="7" s="1"/>
  <c r="FFR308" i="7" s="1"/>
  <c r="FFR309" i="7" s="1"/>
  <c r="FFP306" i="7"/>
  <c r="FFP307" i="7" s="1"/>
  <c r="FFP308" i="7" s="1"/>
  <c r="FFP309" i="7" s="1"/>
  <c r="FFN306" i="7"/>
  <c r="FFN307" i="7" s="1"/>
  <c r="FFN308" i="7" s="1"/>
  <c r="FFN309" i="7" s="1"/>
  <c r="FFL306" i="7"/>
  <c r="FFL307" i="7" s="1"/>
  <c r="FFL308" i="7" s="1"/>
  <c r="FFL309" i="7" s="1"/>
  <c r="FFJ306" i="7"/>
  <c r="FFJ307" i="7" s="1"/>
  <c r="FFJ308" i="7" s="1"/>
  <c r="FFJ309" i="7" s="1"/>
  <c r="FFH306" i="7"/>
  <c r="FFH307" i="7" s="1"/>
  <c r="FFH308" i="7" s="1"/>
  <c r="FFH309" i="7" s="1"/>
  <c r="FFF306" i="7"/>
  <c r="FFF307" i="7" s="1"/>
  <c r="FFF308" i="7" s="1"/>
  <c r="FFF309" i="7" s="1"/>
  <c r="FFD306" i="7"/>
  <c r="FFD307" i="7" s="1"/>
  <c r="FFD308" i="7" s="1"/>
  <c r="FFD309" i="7" s="1"/>
  <c r="FFB306" i="7"/>
  <c r="FFB307" i="7" s="1"/>
  <c r="FFB308" i="7" s="1"/>
  <c r="FFB309" i="7" s="1"/>
  <c r="FEZ306" i="7"/>
  <c r="FEZ307" i="7" s="1"/>
  <c r="FEZ308" i="7" s="1"/>
  <c r="FEZ309" i="7" s="1"/>
  <c r="FEX306" i="7"/>
  <c r="FEX307" i="7" s="1"/>
  <c r="FEX308" i="7" s="1"/>
  <c r="FEX309" i="7" s="1"/>
  <c r="FEV306" i="7"/>
  <c r="FEV307" i="7" s="1"/>
  <c r="FEV308" i="7" s="1"/>
  <c r="FEV309" i="7" s="1"/>
  <c r="FET306" i="7"/>
  <c r="FET307" i="7" s="1"/>
  <c r="FET308" i="7" s="1"/>
  <c r="FET309" i="7" s="1"/>
  <c r="FER306" i="7"/>
  <c r="FER307" i="7" s="1"/>
  <c r="FER308" i="7" s="1"/>
  <c r="FER309" i="7" s="1"/>
  <c r="FEP306" i="7"/>
  <c r="FEP307" i="7" s="1"/>
  <c r="FEP308" i="7" s="1"/>
  <c r="FEP309" i="7" s="1"/>
  <c r="FEN306" i="7"/>
  <c r="FEN307" i="7" s="1"/>
  <c r="FEN308" i="7" s="1"/>
  <c r="FEN309" i="7" s="1"/>
  <c r="FEL306" i="7"/>
  <c r="FEL307" i="7" s="1"/>
  <c r="FEL308" i="7" s="1"/>
  <c r="FEL309" i="7" s="1"/>
  <c r="FEJ306" i="7"/>
  <c r="FEJ307" i="7" s="1"/>
  <c r="FEJ308" i="7" s="1"/>
  <c r="FEJ309" i="7" s="1"/>
  <c r="FEH306" i="7"/>
  <c r="FEH307" i="7" s="1"/>
  <c r="FEH308" i="7" s="1"/>
  <c r="FEH309" i="7" s="1"/>
  <c r="FEF306" i="7"/>
  <c r="FEF307" i="7" s="1"/>
  <c r="FEF308" i="7" s="1"/>
  <c r="FEF309" i="7" s="1"/>
  <c r="FED306" i="7"/>
  <c r="FED307" i="7" s="1"/>
  <c r="FED308" i="7" s="1"/>
  <c r="FED309" i="7" s="1"/>
  <c r="FEB306" i="7"/>
  <c r="FEB307" i="7" s="1"/>
  <c r="FEB308" i="7" s="1"/>
  <c r="FEB309" i="7" s="1"/>
  <c r="FDZ306" i="7"/>
  <c r="FDZ307" i="7" s="1"/>
  <c r="FDZ308" i="7" s="1"/>
  <c r="FDZ309" i="7" s="1"/>
  <c r="FDX306" i="7"/>
  <c r="FDX307" i="7" s="1"/>
  <c r="FDX308" i="7" s="1"/>
  <c r="FDX309" i="7" s="1"/>
  <c r="FDV306" i="7"/>
  <c r="FDV307" i="7" s="1"/>
  <c r="FDV308" i="7" s="1"/>
  <c r="FDV309" i="7" s="1"/>
  <c r="FDT306" i="7"/>
  <c r="FDT307" i="7" s="1"/>
  <c r="FDT308" i="7" s="1"/>
  <c r="FDT309" i="7" s="1"/>
  <c r="FDR306" i="7"/>
  <c r="FDR307" i="7" s="1"/>
  <c r="FDR308" i="7" s="1"/>
  <c r="FDR309" i="7" s="1"/>
  <c r="FDP306" i="7"/>
  <c r="FDP307" i="7" s="1"/>
  <c r="FDP308" i="7" s="1"/>
  <c r="FDP309" i="7" s="1"/>
  <c r="FDN306" i="7"/>
  <c r="FDN307" i="7" s="1"/>
  <c r="FDN308" i="7" s="1"/>
  <c r="FDN309" i="7" s="1"/>
  <c r="FDL306" i="7"/>
  <c r="FDL307" i="7" s="1"/>
  <c r="FDL308" i="7" s="1"/>
  <c r="FDL309" i="7" s="1"/>
  <c r="FDJ306" i="7"/>
  <c r="FDJ307" i="7" s="1"/>
  <c r="FDJ308" i="7" s="1"/>
  <c r="FDJ309" i="7" s="1"/>
  <c r="FDH306" i="7"/>
  <c r="FDH307" i="7" s="1"/>
  <c r="FDH308" i="7" s="1"/>
  <c r="FDH309" i="7" s="1"/>
  <c r="FDF306" i="7"/>
  <c r="FDF307" i="7" s="1"/>
  <c r="FDF308" i="7" s="1"/>
  <c r="FDF309" i="7" s="1"/>
  <c r="FDD306" i="7"/>
  <c r="FDD307" i="7" s="1"/>
  <c r="FDD308" i="7" s="1"/>
  <c r="FDD309" i="7" s="1"/>
  <c r="FDB306" i="7"/>
  <c r="FDB307" i="7" s="1"/>
  <c r="FDB308" i="7" s="1"/>
  <c r="FDB309" i="7" s="1"/>
  <c r="FCZ306" i="7"/>
  <c r="FCZ307" i="7" s="1"/>
  <c r="FCZ308" i="7" s="1"/>
  <c r="FCZ309" i="7" s="1"/>
  <c r="FCX306" i="7"/>
  <c r="FCX307" i="7" s="1"/>
  <c r="FCX308" i="7" s="1"/>
  <c r="FCX309" i="7" s="1"/>
  <c r="FCV306" i="7"/>
  <c r="FCV307" i="7" s="1"/>
  <c r="FCV308" i="7" s="1"/>
  <c r="FCV309" i="7" s="1"/>
  <c r="FCT306" i="7"/>
  <c r="FCT307" i="7" s="1"/>
  <c r="FCT308" i="7" s="1"/>
  <c r="FCT309" i="7" s="1"/>
  <c r="FCR306" i="7"/>
  <c r="FCR307" i="7" s="1"/>
  <c r="FCR308" i="7" s="1"/>
  <c r="FCR309" i="7" s="1"/>
  <c r="FCP306" i="7"/>
  <c r="FCP307" i="7" s="1"/>
  <c r="FCP308" i="7" s="1"/>
  <c r="FCP309" i="7" s="1"/>
  <c r="FCN306" i="7"/>
  <c r="FCN307" i="7" s="1"/>
  <c r="FCN308" i="7" s="1"/>
  <c r="FCN309" i="7" s="1"/>
  <c r="FCL306" i="7"/>
  <c r="FCL307" i="7" s="1"/>
  <c r="FCL308" i="7" s="1"/>
  <c r="FCL309" i="7" s="1"/>
  <c r="FCJ306" i="7"/>
  <c r="FCJ307" i="7" s="1"/>
  <c r="FCJ308" i="7" s="1"/>
  <c r="FCJ309" i="7" s="1"/>
  <c r="FCH306" i="7"/>
  <c r="FCH307" i="7" s="1"/>
  <c r="FCH308" i="7" s="1"/>
  <c r="FCH309" i="7" s="1"/>
  <c r="FCF306" i="7"/>
  <c r="FCF307" i="7" s="1"/>
  <c r="FCF308" i="7" s="1"/>
  <c r="FCF309" i="7" s="1"/>
  <c r="FCD306" i="7"/>
  <c r="FCD307" i="7" s="1"/>
  <c r="FCD308" i="7" s="1"/>
  <c r="FCD309" i="7" s="1"/>
  <c r="FCB306" i="7"/>
  <c r="FCB307" i="7" s="1"/>
  <c r="FCB308" i="7" s="1"/>
  <c r="FCB309" i="7" s="1"/>
  <c r="FBZ306" i="7"/>
  <c r="FBZ307" i="7" s="1"/>
  <c r="FBZ308" i="7" s="1"/>
  <c r="FBZ309" i="7" s="1"/>
  <c r="FBX306" i="7"/>
  <c r="FBX307" i="7" s="1"/>
  <c r="FBX308" i="7" s="1"/>
  <c r="FBX309" i="7" s="1"/>
  <c r="FBV306" i="7"/>
  <c r="FBV307" i="7" s="1"/>
  <c r="FBV308" i="7" s="1"/>
  <c r="FBV309" i="7" s="1"/>
  <c r="FBT306" i="7"/>
  <c r="FBT307" i="7" s="1"/>
  <c r="FBT308" i="7" s="1"/>
  <c r="FBT309" i="7" s="1"/>
  <c r="FBR306" i="7"/>
  <c r="FBR307" i="7" s="1"/>
  <c r="FBR308" i="7" s="1"/>
  <c r="FBR309" i="7" s="1"/>
  <c r="FBP306" i="7"/>
  <c r="FBP307" i="7" s="1"/>
  <c r="FBP308" i="7" s="1"/>
  <c r="FBP309" i="7" s="1"/>
  <c r="FBN306" i="7"/>
  <c r="FBN307" i="7" s="1"/>
  <c r="FBN308" i="7" s="1"/>
  <c r="FBN309" i="7" s="1"/>
  <c r="FBL306" i="7"/>
  <c r="FBL307" i="7" s="1"/>
  <c r="FBL308" i="7" s="1"/>
  <c r="FBL309" i="7" s="1"/>
  <c r="FBJ306" i="7"/>
  <c r="FBJ307" i="7" s="1"/>
  <c r="FBJ308" i="7" s="1"/>
  <c r="FBJ309" i="7" s="1"/>
  <c r="FBH306" i="7"/>
  <c r="FBH307" i="7" s="1"/>
  <c r="FBH308" i="7" s="1"/>
  <c r="FBH309" i="7" s="1"/>
  <c r="FBF306" i="7"/>
  <c r="FBF307" i="7" s="1"/>
  <c r="FBF308" i="7" s="1"/>
  <c r="FBF309" i="7" s="1"/>
  <c r="FBD306" i="7"/>
  <c r="FBD307" i="7" s="1"/>
  <c r="FBD308" i="7" s="1"/>
  <c r="FBD309" i="7" s="1"/>
  <c r="FBB306" i="7"/>
  <c r="FBB307" i="7" s="1"/>
  <c r="FBB308" i="7" s="1"/>
  <c r="FBB309" i="7" s="1"/>
  <c r="FAZ306" i="7"/>
  <c r="FAZ307" i="7" s="1"/>
  <c r="FAZ308" i="7" s="1"/>
  <c r="FAZ309" i="7" s="1"/>
  <c r="FAX306" i="7"/>
  <c r="FAX307" i="7" s="1"/>
  <c r="FAX308" i="7" s="1"/>
  <c r="FAX309" i="7" s="1"/>
  <c r="FAV306" i="7"/>
  <c r="FAV307" i="7" s="1"/>
  <c r="FAV308" i="7" s="1"/>
  <c r="FAV309" i="7" s="1"/>
  <c r="FAT306" i="7"/>
  <c r="FAT307" i="7" s="1"/>
  <c r="FAT308" i="7" s="1"/>
  <c r="FAT309" i="7" s="1"/>
  <c r="FAR306" i="7"/>
  <c r="FAR307" i="7" s="1"/>
  <c r="FAR308" i="7" s="1"/>
  <c r="FAR309" i="7" s="1"/>
  <c r="FAP306" i="7"/>
  <c r="FAP307" i="7" s="1"/>
  <c r="FAP308" i="7" s="1"/>
  <c r="FAP309" i="7" s="1"/>
  <c r="FAN306" i="7"/>
  <c r="FAN307" i="7" s="1"/>
  <c r="FAN308" i="7" s="1"/>
  <c r="FAN309" i="7" s="1"/>
  <c r="FAL306" i="7"/>
  <c r="FAL307" i="7" s="1"/>
  <c r="FAL308" i="7" s="1"/>
  <c r="FAL309" i="7" s="1"/>
  <c r="FAJ306" i="7"/>
  <c r="FAJ307" i="7" s="1"/>
  <c r="FAJ308" i="7" s="1"/>
  <c r="FAJ309" i="7" s="1"/>
  <c r="FAH306" i="7"/>
  <c r="FAH307" i="7" s="1"/>
  <c r="FAH308" i="7" s="1"/>
  <c r="FAH309" i="7" s="1"/>
  <c r="FAF306" i="7"/>
  <c r="FAF307" i="7" s="1"/>
  <c r="FAF308" i="7" s="1"/>
  <c r="FAF309" i="7" s="1"/>
  <c r="FAD306" i="7"/>
  <c r="FAD307" i="7" s="1"/>
  <c r="FAD308" i="7" s="1"/>
  <c r="FAD309" i="7" s="1"/>
  <c r="FAB306" i="7"/>
  <c r="FAB307" i="7" s="1"/>
  <c r="FAB308" i="7" s="1"/>
  <c r="FAB309" i="7" s="1"/>
  <c r="EZZ306" i="7"/>
  <c r="EZZ307" i="7" s="1"/>
  <c r="EZZ308" i="7" s="1"/>
  <c r="EZZ309" i="7" s="1"/>
  <c r="EZX306" i="7"/>
  <c r="EZX307" i="7" s="1"/>
  <c r="EZX308" i="7" s="1"/>
  <c r="EZX309" i="7" s="1"/>
  <c r="EZV306" i="7"/>
  <c r="EZV307" i="7" s="1"/>
  <c r="EZV308" i="7" s="1"/>
  <c r="EZV309" i="7" s="1"/>
  <c r="EZT306" i="7"/>
  <c r="EZT307" i="7" s="1"/>
  <c r="EZT308" i="7" s="1"/>
  <c r="EZT309" i="7" s="1"/>
  <c r="EZR306" i="7"/>
  <c r="EZR307" i="7" s="1"/>
  <c r="EZR308" i="7" s="1"/>
  <c r="EZR309" i="7" s="1"/>
  <c r="EZP306" i="7"/>
  <c r="EZP307" i="7" s="1"/>
  <c r="EZP308" i="7" s="1"/>
  <c r="EZP309" i="7" s="1"/>
  <c r="EZN306" i="7"/>
  <c r="EZN307" i="7" s="1"/>
  <c r="EZN308" i="7" s="1"/>
  <c r="EZN309" i="7" s="1"/>
  <c r="EZL306" i="7"/>
  <c r="EZL307" i="7" s="1"/>
  <c r="EZL308" i="7" s="1"/>
  <c r="EZL309" i="7" s="1"/>
  <c r="EZJ306" i="7"/>
  <c r="EZJ307" i="7" s="1"/>
  <c r="EZJ308" i="7" s="1"/>
  <c r="EZJ309" i="7" s="1"/>
  <c r="EZH306" i="7"/>
  <c r="EZH307" i="7" s="1"/>
  <c r="EZH308" i="7" s="1"/>
  <c r="EZH309" i="7" s="1"/>
  <c r="EZF306" i="7"/>
  <c r="EZF307" i="7" s="1"/>
  <c r="EZF308" i="7" s="1"/>
  <c r="EZF309" i="7" s="1"/>
  <c r="EZD306" i="7"/>
  <c r="EZD307" i="7" s="1"/>
  <c r="EZD308" i="7" s="1"/>
  <c r="EZD309" i="7" s="1"/>
  <c r="EZB306" i="7"/>
  <c r="EZB307" i="7" s="1"/>
  <c r="EZB308" i="7" s="1"/>
  <c r="EZB309" i="7" s="1"/>
  <c r="EYZ306" i="7"/>
  <c r="EYZ307" i="7" s="1"/>
  <c r="EYZ308" i="7" s="1"/>
  <c r="EYZ309" i="7" s="1"/>
  <c r="EYX306" i="7"/>
  <c r="EYX307" i="7" s="1"/>
  <c r="EYX308" i="7" s="1"/>
  <c r="EYX309" i="7" s="1"/>
  <c r="EYV306" i="7"/>
  <c r="EYV307" i="7" s="1"/>
  <c r="EYV308" i="7" s="1"/>
  <c r="EYV309" i="7" s="1"/>
  <c r="EYT306" i="7"/>
  <c r="EYT307" i="7" s="1"/>
  <c r="EYT308" i="7" s="1"/>
  <c r="EYT309" i="7" s="1"/>
  <c r="EYR306" i="7"/>
  <c r="EYR307" i="7" s="1"/>
  <c r="EYR308" i="7" s="1"/>
  <c r="EYR309" i="7" s="1"/>
  <c r="EYP306" i="7"/>
  <c r="EYP307" i="7" s="1"/>
  <c r="EYP308" i="7" s="1"/>
  <c r="EYP309" i="7" s="1"/>
  <c r="EYN306" i="7"/>
  <c r="EYN307" i="7" s="1"/>
  <c r="EYN308" i="7" s="1"/>
  <c r="EYN309" i="7" s="1"/>
  <c r="EYL306" i="7"/>
  <c r="EYL307" i="7" s="1"/>
  <c r="EYL308" i="7" s="1"/>
  <c r="EYL309" i="7" s="1"/>
  <c r="EYJ306" i="7"/>
  <c r="EYJ307" i="7" s="1"/>
  <c r="EYJ308" i="7" s="1"/>
  <c r="EYJ309" i="7" s="1"/>
  <c r="EYH306" i="7"/>
  <c r="EYH307" i="7" s="1"/>
  <c r="EYH308" i="7" s="1"/>
  <c r="EYH309" i="7" s="1"/>
  <c r="EYF306" i="7"/>
  <c r="EYF307" i="7" s="1"/>
  <c r="EYF308" i="7" s="1"/>
  <c r="EYF309" i="7" s="1"/>
  <c r="EYD306" i="7"/>
  <c r="EYD307" i="7" s="1"/>
  <c r="EYD308" i="7" s="1"/>
  <c r="EYD309" i="7" s="1"/>
  <c r="EYB306" i="7"/>
  <c r="EYB307" i="7" s="1"/>
  <c r="EYB308" i="7" s="1"/>
  <c r="EYB309" i="7" s="1"/>
  <c r="EXZ306" i="7"/>
  <c r="EXZ307" i="7" s="1"/>
  <c r="EXZ308" i="7" s="1"/>
  <c r="EXZ309" i="7" s="1"/>
  <c r="EXX306" i="7"/>
  <c r="EXX307" i="7" s="1"/>
  <c r="EXX308" i="7" s="1"/>
  <c r="EXX309" i="7" s="1"/>
  <c r="EXV306" i="7"/>
  <c r="EXV307" i="7" s="1"/>
  <c r="EXV308" i="7" s="1"/>
  <c r="EXV309" i="7" s="1"/>
  <c r="EXT306" i="7"/>
  <c r="EXT307" i="7" s="1"/>
  <c r="EXT308" i="7" s="1"/>
  <c r="EXT309" i="7" s="1"/>
  <c r="EXR306" i="7"/>
  <c r="EXR307" i="7" s="1"/>
  <c r="EXR308" i="7" s="1"/>
  <c r="EXR309" i="7" s="1"/>
  <c r="EXP306" i="7"/>
  <c r="EXP307" i="7" s="1"/>
  <c r="EXP308" i="7" s="1"/>
  <c r="EXP309" i="7" s="1"/>
  <c r="EXN306" i="7"/>
  <c r="EXN307" i="7" s="1"/>
  <c r="EXN308" i="7" s="1"/>
  <c r="EXN309" i="7" s="1"/>
  <c r="EXL306" i="7"/>
  <c r="EXL307" i="7" s="1"/>
  <c r="EXL308" i="7" s="1"/>
  <c r="EXL309" i="7" s="1"/>
  <c r="EXJ306" i="7"/>
  <c r="EXJ307" i="7" s="1"/>
  <c r="EXJ308" i="7" s="1"/>
  <c r="EXJ309" i="7" s="1"/>
  <c r="EXH306" i="7"/>
  <c r="EXH307" i="7" s="1"/>
  <c r="EXH308" i="7" s="1"/>
  <c r="EXH309" i="7" s="1"/>
  <c r="EXF306" i="7"/>
  <c r="EXF307" i="7" s="1"/>
  <c r="EXF308" i="7" s="1"/>
  <c r="EXF309" i="7" s="1"/>
  <c r="EXD306" i="7"/>
  <c r="EXD307" i="7" s="1"/>
  <c r="EXD308" i="7" s="1"/>
  <c r="EXD309" i="7" s="1"/>
  <c r="EXB306" i="7"/>
  <c r="EXB307" i="7" s="1"/>
  <c r="EXB308" i="7" s="1"/>
  <c r="EXB309" i="7" s="1"/>
  <c r="EWZ306" i="7"/>
  <c r="EWZ307" i="7" s="1"/>
  <c r="EWZ308" i="7" s="1"/>
  <c r="EWZ309" i="7" s="1"/>
  <c r="EWX306" i="7"/>
  <c r="EWX307" i="7" s="1"/>
  <c r="EWX308" i="7" s="1"/>
  <c r="EWX309" i="7" s="1"/>
  <c r="EWV306" i="7"/>
  <c r="EWV307" i="7" s="1"/>
  <c r="EWV308" i="7" s="1"/>
  <c r="EWV309" i="7" s="1"/>
  <c r="EWT306" i="7"/>
  <c r="EWT307" i="7" s="1"/>
  <c r="EWT308" i="7" s="1"/>
  <c r="EWT309" i="7" s="1"/>
  <c r="EWR306" i="7"/>
  <c r="EWR307" i="7" s="1"/>
  <c r="EWR308" i="7" s="1"/>
  <c r="EWR309" i="7" s="1"/>
  <c r="EWP306" i="7"/>
  <c r="EWP307" i="7" s="1"/>
  <c r="EWP308" i="7" s="1"/>
  <c r="EWP309" i="7" s="1"/>
  <c r="EWN306" i="7"/>
  <c r="EWN307" i="7" s="1"/>
  <c r="EWN308" i="7" s="1"/>
  <c r="EWN309" i="7" s="1"/>
  <c r="EWL306" i="7"/>
  <c r="EWL307" i="7" s="1"/>
  <c r="EWL308" i="7" s="1"/>
  <c r="EWL309" i="7" s="1"/>
  <c r="EWJ306" i="7"/>
  <c r="EWJ307" i="7" s="1"/>
  <c r="EWJ308" i="7" s="1"/>
  <c r="EWJ309" i="7" s="1"/>
  <c r="EWH306" i="7"/>
  <c r="EWH307" i="7" s="1"/>
  <c r="EWH308" i="7" s="1"/>
  <c r="EWH309" i="7" s="1"/>
  <c r="EWF306" i="7"/>
  <c r="EWF307" i="7" s="1"/>
  <c r="EWF308" i="7" s="1"/>
  <c r="EWF309" i="7" s="1"/>
  <c r="EWD306" i="7"/>
  <c r="EWD307" i="7" s="1"/>
  <c r="EWD308" i="7" s="1"/>
  <c r="EWD309" i="7" s="1"/>
  <c r="EWB306" i="7"/>
  <c r="EWB307" i="7" s="1"/>
  <c r="EWB308" i="7" s="1"/>
  <c r="EWB309" i="7" s="1"/>
  <c r="EVZ306" i="7"/>
  <c r="EVZ307" i="7" s="1"/>
  <c r="EVZ308" i="7" s="1"/>
  <c r="EVZ309" i="7" s="1"/>
  <c r="EVX306" i="7"/>
  <c r="EVX307" i="7" s="1"/>
  <c r="EVX308" i="7" s="1"/>
  <c r="EVX309" i="7" s="1"/>
  <c r="EVV306" i="7"/>
  <c r="EVV307" i="7" s="1"/>
  <c r="EVV308" i="7" s="1"/>
  <c r="EVV309" i="7" s="1"/>
  <c r="EVT306" i="7"/>
  <c r="EVT307" i="7" s="1"/>
  <c r="EVT308" i="7" s="1"/>
  <c r="EVT309" i="7" s="1"/>
  <c r="EVR306" i="7"/>
  <c r="EVR307" i="7" s="1"/>
  <c r="EVR308" i="7" s="1"/>
  <c r="EVR309" i="7" s="1"/>
  <c r="EVP306" i="7"/>
  <c r="EVP307" i="7" s="1"/>
  <c r="EVP308" i="7" s="1"/>
  <c r="EVP309" i="7" s="1"/>
  <c r="EVN306" i="7"/>
  <c r="EVN307" i="7" s="1"/>
  <c r="EVN308" i="7" s="1"/>
  <c r="EVN309" i="7" s="1"/>
  <c r="EVL306" i="7"/>
  <c r="EVL307" i="7" s="1"/>
  <c r="EVL308" i="7" s="1"/>
  <c r="EVL309" i="7" s="1"/>
  <c r="EVJ306" i="7"/>
  <c r="EVJ307" i="7" s="1"/>
  <c r="EVJ308" i="7" s="1"/>
  <c r="EVJ309" i="7" s="1"/>
  <c r="EVH306" i="7"/>
  <c r="EVH307" i="7" s="1"/>
  <c r="EVH308" i="7" s="1"/>
  <c r="EVH309" i="7" s="1"/>
  <c r="EVF306" i="7"/>
  <c r="EVF307" i="7" s="1"/>
  <c r="EVF308" i="7" s="1"/>
  <c r="EVF309" i="7" s="1"/>
  <c r="EVD306" i="7"/>
  <c r="EVD307" i="7" s="1"/>
  <c r="EVD308" i="7" s="1"/>
  <c r="EVD309" i="7" s="1"/>
  <c r="EVB306" i="7"/>
  <c r="EVB307" i="7" s="1"/>
  <c r="EVB308" i="7" s="1"/>
  <c r="EVB309" i="7" s="1"/>
  <c r="EUZ306" i="7"/>
  <c r="EUZ307" i="7" s="1"/>
  <c r="EUZ308" i="7" s="1"/>
  <c r="EUZ309" i="7" s="1"/>
  <c r="EUX306" i="7"/>
  <c r="EUX307" i="7" s="1"/>
  <c r="EUX308" i="7" s="1"/>
  <c r="EUX309" i="7" s="1"/>
  <c r="EUV306" i="7"/>
  <c r="EUV307" i="7" s="1"/>
  <c r="EUV308" i="7" s="1"/>
  <c r="EUV309" i="7" s="1"/>
  <c r="EUT306" i="7"/>
  <c r="EUT307" i="7" s="1"/>
  <c r="EUT308" i="7" s="1"/>
  <c r="EUT309" i="7" s="1"/>
  <c r="EUR306" i="7"/>
  <c r="EUR307" i="7" s="1"/>
  <c r="EUR308" i="7" s="1"/>
  <c r="EUR309" i="7" s="1"/>
  <c r="EUP306" i="7"/>
  <c r="EUP307" i="7" s="1"/>
  <c r="EUP308" i="7" s="1"/>
  <c r="EUP309" i="7" s="1"/>
  <c r="EUN306" i="7"/>
  <c r="EUN307" i="7" s="1"/>
  <c r="EUN308" i="7" s="1"/>
  <c r="EUN309" i="7" s="1"/>
  <c r="EUL306" i="7"/>
  <c r="EUL307" i="7" s="1"/>
  <c r="EUL308" i="7" s="1"/>
  <c r="EUL309" i="7" s="1"/>
  <c r="EUJ306" i="7"/>
  <c r="EUJ307" i="7" s="1"/>
  <c r="EUJ308" i="7" s="1"/>
  <c r="EUJ309" i="7" s="1"/>
  <c r="EUH306" i="7"/>
  <c r="EUH307" i="7" s="1"/>
  <c r="EUH308" i="7" s="1"/>
  <c r="EUH309" i="7" s="1"/>
  <c r="EUF306" i="7"/>
  <c r="EUF307" i="7" s="1"/>
  <c r="EUF308" i="7" s="1"/>
  <c r="EUF309" i="7" s="1"/>
  <c r="EUD306" i="7"/>
  <c r="EUD307" i="7" s="1"/>
  <c r="EUD308" i="7" s="1"/>
  <c r="EUD309" i="7" s="1"/>
  <c r="EUB306" i="7"/>
  <c r="EUB307" i="7" s="1"/>
  <c r="EUB308" i="7" s="1"/>
  <c r="EUB309" i="7" s="1"/>
  <c r="ETZ306" i="7"/>
  <c r="ETZ307" i="7" s="1"/>
  <c r="ETZ308" i="7" s="1"/>
  <c r="ETZ309" i="7" s="1"/>
  <c r="ETX306" i="7"/>
  <c r="ETX307" i="7" s="1"/>
  <c r="ETX308" i="7" s="1"/>
  <c r="ETX309" i="7" s="1"/>
  <c r="ETV306" i="7"/>
  <c r="ETV307" i="7" s="1"/>
  <c r="ETV308" i="7" s="1"/>
  <c r="ETV309" i="7" s="1"/>
  <c r="ETT306" i="7"/>
  <c r="ETT307" i="7" s="1"/>
  <c r="ETT308" i="7" s="1"/>
  <c r="ETT309" i="7" s="1"/>
  <c r="ETR306" i="7"/>
  <c r="ETR307" i="7" s="1"/>
  <c r="ETR308" i="7" s="1"/>
  <c r="ETR309" i="7" s="1"/>
  <c r="ETP306" i="7"/>
  <c r="ETP307" i="7" s="1"/>
  <c r="ETP308" i="7" s="1"/>
  <c r="ETP309" i="7" s="1"/>
  <c r="ETN306" i="7"/>
  <c r="ETN307" i="7" s="1"/>
  <c r="ETN308" i="7" s="1"/>
  <c r="ETN309" i="7" s="1"/>
  <c r="ETL306" i="7"/>
  <c r="ETL307" i="7" s="1"/>
  <c r="ETL308" i="7" s="1"/>
  <c r="ETL309" i="7" s="1"/>
  <c r="ETJ306" i="7"/>
  <c r="ETJ307" i="7" s="1"/>
  <c r="ETJ308" i="7" s="1"/>
  <c r="ETJ309" i="7" s="1"/>
  <c r="ETH306" i="7"/>
  <c r="ETH307" i="7" s="1"/>
  <c r="ETH308" i="7" s="1"/>
  <c r="ETH309" i="7" s="1"/>
  <c r="ETF306" i="7"/>
  <c r="ETF307" i="7" s="1"/>
  <c r="ETF308" i="7" s="1"/>
  <c r="ETF309" i="7" s="1"/>
  <c r="ETD306" i="7"/>
  <c r="ETD307" i="7" s="1"/>
  <c r="ETD308" i="7" s="1"/>
  <c r="ETD309" i="7" s="1"/>
  <c r="ETB306" i="7"/>
  <c r="ETB307" i="7" s="1"/>
  <c r="ETB308" i="7" s="1"/>
  <c r="ETB309" i="7" s="1"/>
  <c r="ESZ306" i="7"/>
  <c r="ESZ307" i="7" s="1"/>
  <c r="ESZ308" i="7" s="1"/>
  <c r="ESZ309" i="7" s="1"/>
  <c r="ESX306" i="7"/>
  <c r="ESX307" i="7" s="1"/>
  <c r="ESX308" i="7" s="1"/>
  <c r="ESX309" i="7" s="1"/>
  <c r="ESV306" i="7"/>
  <c r="ESV307" i="7" s="1"/>
  <c r="ESV308" i="7" s="1"/>
  <c r="ESV309" i="7" s="1"/>
  <c r="EST306" i="7"/>
  <c r="EST307" i="7" s="1"/>
  <c r="EST308" i="7" s="1"/>
  <c r="EST309" i="7" s="1"/>
  <c r="ESR306" i="7"/>
  <c r="ESR307" i="7" s="1"/>
  <c r="ESR308" i="7" s="1"/>
  <c r="ESR309" i="7" s="1"/>
  <c r="ESP306" i="7"/>
  <c r="ESP307" i="7" s="1"/>
  <c r="ESP308" i="7" s="1"/>
  <c r="ESP309" i="7" s="1"/>
  <c r="ESN306" i="7"/>
  <c r="ESN307" i="7" s="1"/>
  <c r="ESN308" i="7" s="1"/>
  <c r="ESN309" i="7" s="1"/>
  <c r="ESL306" i="7"/>
  <c r="ESL307" i="7" s="1"/>
  <c r="ESL308" i="7" s="1"/>
  <c r="ESL309" i="7" s="1"/>
  <c r="ESJ306" i="7"/>
  <c r="ESJ307" i="7" s="1"/>
  <c r="ESJ308" i="7" s="1"/>
  <c r="ESJ309" i="7" s="1"/>
  <c r="ESH306" i="7"/>
  <c r="ESH307" i="7" s="1"/>
  <c r="ESH308" i="7" s="1"/>
  <c r="ESH309" i="7" s="1"/>
  <c r="ESF306" i="7"/>
  <c r="ESF307" i="7" s="1"/>
  <c r="ESF308" i="7" s="1"/>
  <c r="ESF309" i="7" s="1"/>
  <c r="ESD306" i="7"/>
  <c r="ESD307" i="7" s="1"/>
  <c r="ESD308" i="7" s="1"/>
  <c r="ESD309" i="7" s="1"/>
  <c r="ESB306" i="7"/>
  <c r="ESB307" i="7" s="1"/>
  <c r="ESB308" i="7" s="1"/>
  <c r="ESB309" i="7" s="1"/>
  <c r="ERZ306" i="7"/>
  <c r="ERZ307" i="7" s="1"/>
  <c r="ERZ308" i="7" s="1"/>
  <c r="ERZ309" i="7" s="1"/>
  <c r="ERX306" i="7"/>
  <c r="ERX307" i="7" s="1"/>
  <c r="ERX308" i="7" s="1"/>
  <c r="ERX309" i="7" s="1"/>
  <c r="ERV306" i="7"/>
  <c r="ERV307" i="7" s="1"/>
  <c r="ERV308" i="7" s="1"/>
  <c r="ERV309" i="7" s="1"/>
  <c r="ERT306" i="7"/>
  <c r="ERT307" i="7" s="1"/>
  <c r="ERT308" i="7" s="1"/>
  <c r="ERT309" i="7" s="1"/>
  <c r="ERR306" i="7"/>
  <c r="ERR307" i="7" s="1"/>
  <c r="ERR308" i="7" s="1"/>
  <c r="ERR309" i="7" s="1"/>
  <c r="ERP306" i="7"/>
  <c r="ERP307" i="7" s="1"/>
  <c r="ERP308" i="7" s="1"/>
  <c r="ERP309" i="7" s="1"/>
  <c r="ERN306" i="7"/>
  <c r="ERN307" i="7" s="1"/>
  <c r="ERN308" i="7" s="1"/>
  <c r="ERN309" i="7" s="1"/>
  <c r="ERL306" i="7"/>
  <c r="ERL307" i="7" s="1"/>
  <c r="ERL308" i="7" s="1"/>
  <c r="ERL309" i="7" s="1"/>
  <c r="ERJ306" i="7"/>
  <c r="ERJ307" i="7" s="1"/>
  <c r="ERJ308" i="7" s="1"/>
  <c r="ERJ309" i="7" s="1"/>
  <c r="ERH306" i="7"/>
  <c r="ERH307" i="7" s="1"/>
  <c r="ERH308" i="7" s="1"/>
  <c r="ERH309" i="7" s="1"/>
  <c r="ERF306" i="7"/>
  <c r="ERF307" i="7" s="1"/>
  <c r="ERF308" i="7" s="1"/>
  <c r="ERF309" i="7" s="1"/>
  <c r="ERD306" i="7"/>
  <c r="ERD307" i="7" s="1"/>
  <c r="ERD308" i="7" s="1"/>
  <c r="ERD309" i="7" s="1"/>
  <c r="ERB306" i="7"/>
  <c r="ERB307" i="7" s="1"/>
  <c r="ERB308" i="7" s="1"/>
  <c r="ERB309" i="7" s="1"/>
  <c r="EQZ306" i="7"/>
  <c r="EQZ307" i="7" s="1"/>
  <c r="EQZ308" i="7" s="1"/>
  <c r="EQZ309" i="7" s="1"/>
  <c r="EQX306" i="7"/>
  <c r="EQX307" i="7" s="1"/>
  <c r="EQX308" i="7" s="1"/>
  <c r="EQX309" i="7" s="1"/>
  <c r="EQV306" i="7"/>
  <c r="EQV307" i="7" s="1"/>
  <c r="EQV308" i="7" s="1"/>
  <c r="EQV309" i="7" s="1"/>
  <c r="EQT306" i="7"/>
  <c r="EQT307" i="7" s="1"/>
  <c r="EQT308" i="7" s="1"/>
  <c r="EQT309" i="7" s="1"/>
  <c r="EQR306" i="7"/>
  <c r="EQR307" i="7" s="1"/>
  <c r="EQR308" i="7" s="1"/>
  <c r="EQR309" i="7" s="1"/>
  <c r="EQP306" i="7"/>
  <c r="EQP307" i="7" s="1"/>
  <c r="EQP308" i="7" s="1"/>
  <c r="EQP309" i="7" s="1"/>
  <c r="EQN306" i="7"/>
  <c r="EQN307" i="7" s="1"/>
  <c r="EQN308" i="7" s="1"/>
  <c r="EQN309" i="7" s="1"/>
  <c r="EQL306" i="7"/>
  <c r="EQL307" i="7" s="1"/>
  <c r="EQL308" i="7" s="1"/>
  <c r="EQL309" i="7" s="1"/>
  <c r="EQJ306" i="7"/>
  <c r="EQJ307" i="7" s="1"/>
  <c r="EQJ308" i="7" s="1"/>
  <c r="EQJ309" i="7" s="1"/>
  <c r="EQH306" i="7"/>
  <c r="EQH307" i="7" s="1"/>
  <c r="EQH308" i="7" s="1"/>
  <c r="EQH309" i="7" s="1"/>
  <c r="EQF306" i="7"/>
  <c r="EQF307" i="7" s="1"/>
  <c r="EQF308" i="7" s="1"/>
  <c r="EQF309" i="7" s="1"/>
  <c r="EQD306" i="7"/>
  <c r="EQD307" i="7" s="1"/>
  <c r="EQD308" i="7" s="1"/>
  <c r="EQD309" i="7" s="1"/>
  <c r="EQB306" i="7"/>
  <c r="EQB307" i="7" s="1"/>
  <c r="EQB308" i="7" s="1"/>
  <c r="EQB309" i="7" s="1"/>
  <c r="EPZ306" i="7"/>
  <c r="EPZ307" i="7" s="1"/>
  <c r="EPZ308" i="7" s="1"/>
  <c r="EPZ309" i="7" s="1"/>
  <c r="EPX306" i="7"/>
  <c r="EPX307" i="7" s="1"/>
  <c r="EPX308" i="7" s="1"/>
  <c r="EPX309" i="7" s="1"/>
  <c r="EPV306" i="7"/>
  <c r="EPV307" i="7" s="1"/>
  <c r="EPV308" i="7" s="1"/>
  <c r="EPV309" i="7" s="1"/>
  <c r="EPT306" i="7"/>
  <c r="EPT307" i="7" s="1"/>
  <c r="EPT308" i="7" s="1"/>
  <c r="EPT309" i="7" s="1"/>
  <c r="EPR306" i="7"/>
  <c r="EPR307" i="7" s="1"/>
  <c r="EPR308" i="7" s="1"/>
  <c r="EPR309" i="7" s="1"/>
  <c r="EPP306" i="7"/>
  <c r="EPP307" i="7" s="1"/>
  <c r="EPP308" i="7" s="1"/>
  <c r="EPP309" i="7" s="1"/>
  <c r="EPN306" i="7"/>
  <c r="EPN307" i="7" s="1"/>
  <c r="EPN308" i="7" s="1"/>
  <c r="EPN309" i="7" s="1"/>
  <c r="EPL306" i="7"/>
  <c r="EPL307" i="7" s="1"/>
  <c r="EPL308" i="7" s="1"/>
  <c r="EPL309" i="7" s="1"/>
  <c r="EPJ306" i="7"/>
  <c r="EPJ307" i="7" s="1"/>
  <c r="EPJ308" i="7" s="1"/>
  <c r="EPJ309" i="7" s="1"/>
  <c r="EPH306" i="7"/>
  <c r="EPH307" i="7" s="1"/>
  <c r="EPH308" i="7" s="1"/>
  <c r="EPH309" i="7" s="1"/>
  <c r="EPF306" i="7"/>
  <c r="EPF307" i="7" s="1"/>
  <c r="EPF308" i="7" s="1"/>
  <c r="EPF309" i="7" s="1"/>
  <c r="EPD306" i="7"/>
  <c r="EPD307" i="7" s="1"/>
  <c r="EPD308" i="7" s="1"/>
  <c r="EPD309" i="7" s="1"/>
  <c r="EPB306" i="7"/>
  <c r="EPB307" i="7" s="1"/>
  <c r="EPB308" i="7" s="1"/>
  <c r="EPB309" i="7" s="1"/>
  <c r="EOZ306" i="7"/>
  <c r="EOZ307" i="7" s="1"/>
  <c r="EOZ308" i="7" s="1"/>
  <c r="EOZ309" i="7" s="1"/>
  <c r="EOX306" i="7"/>
  <c r="EOX307" i="7" s="1"/>
  <c r="EOX308" i="7" s="1"/>
  <c r="EOX309" i="7" s="1"/>
  <c r="EOV306" i="7"/>
  <c r="EOV307" i="7" s="1"/>
  <c r="EOV308" i="7" s="1"/>
  <c r="EOV309" i="7" s="1"/>
  <c r="EOT306" i="7"/>
  <c r="EOT307" i="7" s="1"/>
  <c r="EOT308" i="7" s="1"/>
  <c r="EOT309" i="7" s="1"/>
  <c r="EOR306" i="7"/>
  <c r="EOR307" i="7" s="1"/>
  <c r="EOR308" i="7" s="1"/>
  <c r="EOR309" i="7" s="1"/>
  <c r="EOP306" i="7"/>
  <c r="EOP307" i="7" s="1"/>
  <c r="EOP308" i="7" s="1"/>
  <c r="EOP309" i="7" s="1"/>
  <c r="EON306" i="7"/>
  <c r="EON307" i="7" s="1"/>
  <c r="EON308" i="7" s="1"/>
  <c r="EON309" i="7" s="1"/>
  <c r="EOL306" i="7"/>
  <c r="EOL307" i="7" s="1"/>
  <c r="EOL308" i="7" s="1"/>
  <c r="EOL309" i="7" s="1"/>
  <c r="EOJ306" i="7"/>
  <c r="EOJ307" i="7" s="1"/>
  <c r="EOJ308" i="7" s="1"/>
  <c r="EOJ309" i="7" s="1"/>
  <c r="EOH306" i="7"/>
  <c r="EOH307" i="7" s="1"/>
  <c r="EOH308" i="7" s="1"/>
  <c r="EOH309" i="7" s="1"/>
  <c r="EOF306" i="7"/>
  <c r="EOF307" i="7" s="1"/>
  <c r="EOF308" i="7" s="1"/>
  <c r="EOF309" i="7" s="1"/>
  <c r="EOD306" i="7"/>
  <c r="EOD307" i="7" s="1"/>
  <c r="EOD308" i="7" s="1"/>
  <c r="EOD309" i="7" s="1"/>
  <c r="EOB306" i="7"/>
  <c r="EOB307" i="7" s="1"/>
  <c r="EOB308" i="7" s="1"/>
  <c r="EOB309" i="7" s="1"/>
  <c r="ENZ306" i="7"/>
  <c r="ENZ307" i="7" s="1"/>
  <c r="ENZ308" i="7" s="1"/>
  <c r="ENZ309" i="7" s="1"/>
  <c r="ENX306" i="7"/>
  <c r="ENX307" i="7" s="1"/>
  <c r="ENX308" i="7" s="1"/>
  <c r="ENX309" i="7" s="1"/>
  <c r="ENV306" i="7"/>
  <c r="ENV307" i="7" s="1"/>
  <c r="ENV308" i="7" s="1"/>
  <c r="ENV309" i="7" s="1"/>
  <c r="ENT306" i="7"/>
  <c r="ENT307" i="7" s="1"/>
  <c r="ENT308" i="7" s="1"/>
  <c r="ENT309" i="7" s="1"/>
  <c r="ENR306" i="7"/>
  <c r="ENR307" i="7" s="1"/>
  <c r="ENR308" i="7" s="1"/>
  <c r="ENR309" i="7" s="1"/>
  <c r="ENP306" i="7"/>
  <c r="ENP307" i="7" s="1"/>
  <c r="ENP308" i="7" s="1"/>
  <c r="ENP309" i="7" s="1"/>
  <c r="ENN306" i="7"/>
  <c r="ENN307" i="7" s="1"/>
  <c r="ENN308" i="7" s="1"/>
  <c r="ENN309" i="7" s="1"/>
  <c r="ENL306" i="7"/>
  <c r="ENL307" i="7" s="1"/>
  <c r="ENL308" i="7" s="1"/>
  <c r="ENL309" i="7" s="1"/>
  <c r="ENJ306" i="7"/>
  <c r="ENJ307" i="7" s="1"/>
  <c r="ENJ308" i="7" s="1"/>
  <c r="ENJ309" i="7" s="1"/>
  <c r="ENH306" i="7"/>
  <c r="ENH307" i="7" s="1"/>
  <c r="ENH308" i="7" s="1"/>
  <c r="ENH309" i="7" s="1"/>
  <c r="ENF306" i="7"/>
  <c r="ENF307" i="7" s="1"/>
  <c r="ENF308" i="7" s="1"/>
  <c r="ENF309" i="7" s="1"/>
  <c r="END306" i="7"/>
  <c r="END307" i="7" s="1"/>
  <c r="END308" i="7" s="1"/>
  <c r="END309" i="7" s="1"/>
  <c r="ENB306" i="7"/>
  <c r="ENB307" i="7" s="1"/>
  <c r="ENB308" i="7" s="1"/>
  <c r="ENB309" i="7" s="1"/>
  <c r="EMZ306" i="7"/>
  <c r="EMZ307" i="7" s="1"/>
  <c r="EMZ308" i="7" s="1"/>
  <c r="EMZ309" i="7" s="1"/>
  <c r="EMX306" i="7"/>
  <c r="EMX307" i="7" s="1"/>
  <c r="EMX308" i="7" s="1"/>
  <c r="EMX309" i="7" s="1"/>
  <c r="EMV306" i="7"/>
  <c r="EMV307" i="7" s="1"/>
  <c r="EMV308" i="7" s="1"/>
  <c r="EMV309" i="7" s="1"/>
  <c r="EMT306" i="7"/>
  <c r="EMT307" i="7" s="1"/>
  <c r="EMT308" i="7" s="1"/>
  <c r="EMT309" i="7" s="1"/>
  <c r="EMR306" i="7"/>
  <c r="EMR307" i="7" s="1"/>
  <c r="EMR308" i="7" s="1"/>
  <c r="EMR309" i="7" s="1"/>
  <c r="EMP306" i="7"/>
  <c r="EMP307" i="7" s="1"/>
  <c r="EMP308" i="7" s="1"/>
  <c r="EMP309" i="7" s="1"/>
  <c r="EMN306" i="7"/>
  <c r="EMN307" i="7" s="1"/>
  <c r="EMN308" i="7" s="1"/>
  <c r="EMN309" i="7" s="1"/>
  <c r="EML306" i="7"/>
  <c r="EML307" i="7" s="1"/>
  <c r="EML308" i="7" s="1"/>
  <c r="EML309" i="7" s="1"/>
  <c r="EMJ306" i="7"/>
  <c r="EMJ307" i="7" s="1"/>
  <c r="EMJ308" i="7" s="1"/>
  <c r="EMJ309" i="7" s="1"/>
  <c r="EMH306" i="7"/>
  <c r="EMH307" i="7" s="1"/>
  <c r="EMH308" i="7" s="1"/>
  <c r="EMH309" i="7" s="1"/>
  <c r="EMF306" i="7"/>
  <c r="EMF307" i="7" s="1"/>
  <c r="EMF308" i="7" s="1"/>
  <c r="EMF309" i="7" s="1"/>
  <c r="EMD306" i="7"/>
  <c r="EMD307" i="7" s="1"/>
  <c r="EMD308" i="7" s="1"/>
  <c r="EMD309" i="7" s="1"/>
  <c r="EMB306" i="7"/>
  <c r="EMB307" i="7" s="1"/>
  <c r="EMB308" i="7" s="1"/>
  <c r="EMB309" i="7" s="1"/>
  <c r="ELZ306" i="7"/>
  <c r="ELZ307" i="7" s="1"/>
  <c r="ELZ308" i="7" s="1"/>
  <c r="ELZ309" i="7" s="1"/>
  <c r="ELX306" i="7"/>
  <c r="ELX307" i="7" s="1"/>
  <c r="ELX308" i="7" s="1"/>
  <c r="ELX309" i="7" s="1"/>
  <c r="ELV306" i="7"/>
  <c r="ELV307" i="7" s="1"/>
  <c r="ELV308" i="7" s="1"/>
  <c r="ELV309" i="7" s="1"/>
  <c r="ELT306" i="7"/>
  <c r="ELT307" i="7" s="1"/>
  <c r="ELT308" i="7" s="1"/>
  <c r="ELT309" i="7" s="1"/>
  <c r="ELR306" i="7"/>
  <c r="ELR307" i="7" s="1"/>
  <c r="ELR308" i="7" s="1"/>
  <c r="ELR309" i="7" s="1"/>
  <c r="ELP306" i="7"/>
  <c r="ELP307" i="7" s="1"/>
  <c r="ELP308" i="7" s="1"/>
  <c r="ELP309" i="7" s="1"/>
  <c r="ELN306" i="7"/>
  <c r="ELN307" i="7" s="1"/>
  <c r="ELN308" i="7" s="1"/>
  <c r="ELN309" i="7" s="1"/>
  <c r="ELL306" i="7"/>
  <c r="ELL307" i="7" s="1"/>
  <c r="ELL308" i="7" s="1"/>
  <c r="ELL309" i="7" s="1"/>
  <c r="ELJ306" i="7"/>
  <c r="ELJ307" i="7" s="1"/>
  <c r="ELJ308" i="7" s="1"/>
  <c r="ELJ309" i="7" s="1"/>
  <c r="ELH306" i="7"/>
  <c r="ELH307" i="7" s="1"/>
  <c r="ELH308" i="7" s="1"/>
  <c r="ELH309" i="7" s="1"/>
  <c r="ELF306" i="7"/>
  <c r="ELF307" i="7" s="1"/>
  <c r="ELF308" i="7" s="1"/>
  <c r="ELF309" i="7" s="1"/>
  <c r="ELD306" i="7"/>
  <c r="ELD307" i="7" s="1"/>
  <c r="ELD308" i="7" s="1"/>
  <c r="ELD309" i="7" s="1"/>
  <c r="ELB306" i="7"/>
  <c r="ELB307" i="7" s="1"/>
  <c r="ELB308" i="7" s="1"/>
  <c r="ELB309" i="7" s="1"/>
  <c r="EKZ306" i="7"/>
  <c r="EKZ307" i="7" s="1"/>
  <c r="EKZ308" i="7" s="1"/>
  <c r="EKZ309" i="7" s="1"/>
  <c r="EKX306" i="7"/>
  <c r="EKX307" i="7" s="1"/>
  <c r="EKX308" i="7" s="1"/>
  <c r="EKX309" i="7" s="1"/>
  <c r="EKV306" i="7"/>
  <c r="EKV307" i="7" s="1"/>
  <c r="EKV308" i="7" s="1"/>
  <c r="EKV309" i="7" s="1"/>
  <c r="EKT306" i="7"/>
  <c r="EKT307" i="7" s="1"/>
  <c r="EKT308" i="7" s="1"/>
  <c r="EKT309" i="7" s="1"/>
  <c r="EKR306" i="7"/>
  <c r="EKR307" i="7" s="1"/>
  <c r="EKR308" i="7" s="1"/>
  <c r="EKR309" i="7" s="1"/>
  <c r="EKP306" i="7"/>
  <c r="EKP307" i="7" s="1"/>
  <c r="EKP308" i="7" s="1"/>
  <c r="EKP309" i="7" s="1"/>
  <c r="EKN306" i="7"/>
  <c r="EKN307" i="7" s="1"/>
  <c r="EKN308" i="7" s="1"/>
  <c r="EKN309" i="7" s="1"/>
  <c r="EKL306" i="7"/>
  <c r="EKL307" i="7" s="1"/>
  <c r="EKL308" i="7" s="1"/>
  <c r="EKL309" i="7" s="1"/>
  <c r="EKJ306" i="7"/>
  <c r="EKJ307" i="7" s="1"/>
  <c r="EKJ308" i="7" s="1"/>
  <c r="EKJ309" i="7" s="1"/>
  <c r="EKH306" i="7"/>
  <c r="EKH307" i="7" s="1"/>
  <c r="EKH308" i="7" s="1"/>
  <c r="EKH309" i="7" s="1"/>
  <c r="EKF306" i="7"/>
  <c r="EKF307" i="7" s="1"/>
  <c r="EKF308" i="7" s="1"/>
  <c r="EKF309" i="7" s="1"/>
  <c r="EKD306" i="7"/>
  <c r="EKD307" i="7" s="1"/>
  <c r="EKD308" i="7" s="1"/>
  <c r="EKD309" i="7" s="1"/>
  <c r="EKB306" i="7"/>
  <c r="EKB307" i="7" s="1"/>
  <c r="EKB308" i="7" s="1"/>
  <c r="EKB309" i="7" s="1"/>
  <c r="EJZ306" i="7"/>
  <c r="EJZ307" i="7" s="1"/>
  <c r="EJZ308" i="7" s="1"/>
  <c r="EJZ309" i="7" s="1"/>
  <c r="EJX306" i="7"/>
  <c r="EJX307" i="7" s="1"/>
  <c r="EJX308" i="7" s="1"/>
  <c r="EJX309" i="7" s="1"/>
  <c r="EJV306" i="7"/>
  <c r="EJV307" i="7" s="1"/>
  <c r="EJV308" i="7" s="1"/>
  <c r="EJV309" i="7" s="1"/>
  <c r="EJT306" i="7"/>
  <c r="EJT307" i="7" s="1"/>
  <c r="EJT308" i="7" s="1"/>
  <c r="EJT309" i="7" s="1"/>
  <c r="EJR306" i="7"/>
  <c r="EJR307" i="7" s="1"/>
  <c r="EJR308" i="7" s="1"/>
  <c r="EJR309" i="7" s="1"/>
  <c r="EJP306" i="7"/>
  <c r="EJP307" i="7" s="1"/>
  <c r="EJP308" i="7" s="1"/>
  <c r="EJP309" i="7" s="1"/>
  <c r="EJN306" i="7"/>
  <c r="EJN307" i="7" s="1"/>
  <c r="EJN308" i="7" s="1"/>
  <c r="EJN309" i="7" s="1"/>
  <c r="EJL306" i="7"/>
  <c r="EJL307" i="7" s="1"/>
  <c r="EJL308" i="7" s="1"/>
  <c r="EJL309" i="7" s="1"/>
  <c r="EJJ306" i="7"/>
  <c r="EJJ307" i="7" s="1"/>
  <c r="EJJ308" i="7" s="1"/>
  <c r="EJJ309" i="7" s="1"/>
  <c r="EJH306" i="7"/>
  <c r="EJH307" i="7" s="1"/>
  <c r="EJH308" i="7" s="1"/>
  <c r="EJH309" i="7" s="1"/>
  <c r="EJF306" i="7"/>
  <c r="EJF307" i="7" s="1"/>
  <c r="EJF308" i="7" s="1"/>
  <c r="EJF309" i="7" s="1"/>
  <c r="EJD306" i="7"/>
  <c r="EJD307" i="7" s="1"/>
  <c r="EJD308" i="7" s="1"/>
  <c r="EJD309" i="7" s="1"/>
  <c r="EJB306" i="7"/>
  <c r="EJB307" i="7" s="1"/>
  <c r="EJB308" i="7" s="1"/>
  <c r="EJB309" i="7" s="1"/>
  <c r="EIZ306" i="7"/>
  <c r="EIZ307" i="7" s="1"/>
  <c r="EIZ308" i="7" s="1"/>
  <c r="EIZ309" i="7" s="1"/>
  <c r="EIX306" i="7"/>
  <c r="EIX307" i="7" s="1"/>
  <c r="EIX308" i="7" s="1"/>
  <c r="EIX309" i="7" s="1"/>
  <c r="EIV306" i="7"/>
  <c r="EIV307" i="7" s="1"/>
  <c r="EIV308" i="7" s="1"/>
  <c r="EIV309" i="7" s="1"/>
  <c r="EIT306" i="7"/>
  <c r="EIT307" i="7" s="1"/>
  <c r="EIT308" i="7" s="1"/>
  <c r="EIT309" i="7" s="1"/>
  <c r="EIR306" i="7"/>
  <c r="EIR307" i="7" s="1"/>
  <c r="EIR308" i="7" s="1"/>
  <c r="EIR309" i="7" s="1"/>
  <c r="EIP306" i="7"/>
  <c r="EIP307" i="7" s="1"/>
  <c r="EIP308" i="7" s="1"/>
  <c r="EIP309" i="7" s="1"/>
  <c r="EIN306" i="7"/>
  <c r="EIN307" i="7" s="1"/>
  <c r="EIN308" i="7" s="1"/>
  <c r="EIN309" i="7" s="1"/>
  <c r="EIL306" i="7"/>
  <c r="EIL307" i="7" s="1"/>
  <c r="EIL308" i="7" s="1"/>
  <c r="EIL309" i="7" s="1"/>
  <c r="EIJ306" i="7"/>
  <c r="EIJ307" i="7" s="1"/>
  <c r="EIJ308" i="7" s="1"/>
  <c r="EIJ309" i="7" s="1"/>
  <c r="EIH306" i="7"/>
  <c r="EIH307" i="7" s="1"/>
  <c r="EIH308" i="7" s="1"/>
  <c r="EIH309" i="7" s="1"/>
  <c r="EIF306" i="7"/>
  <c r="EIF307" i="7" s="1"/>
  <c r="EIF308" i="7" s="1"/>
  <c r="EIF309" i="7" s="1"/>
  <c r="EID306" i="7"/>
  <c r="EID307" i="7" s="1"/>
  <c r="EID308" i="7" s="1"/>
  <c r="EID309" i="7" s="1"/>
  <c r="EIB306" i="7"/>
  <c r="EIB307" i="7" s="1"/>
  <c r="EIB308" i="7" s="1"/>
  <c r="EIB309" i="7" s="1"/>
  <c r="EHZ306" i="7"/>
  <c r="EHZ307" i="7" s="1"/>
  <c r="EHZ308" i="7" s="1"/>
  <c r="EHZ309" i="7" s="1"/>
  <c r="EHX306" i="7"/>
  <c r="EHX307" i="7" s="1"/>
  <c r="EHX308" i="7" s="1"/>
  <c r="EHX309" i="7" s="1"/>
  <c r="EHV306" i="7"/>
  <c r="EHV307" i="7" s="1"/>
  <c r="EHV308" i="7" s="1"/>
  <c r="EHV309" i="7" s="1"/>
  <c r="EHT306" i="7"/>
  <c r="EHT307" i="7" s="1"/>
  <c r="EHT308" i="7" s="1"/>
  <c r="EHT309" i="7" s="1"/>
  <c r="EHR306" i="7"/>
  <c r="EHR307" i="7" s="1"/>
  <c r="EHR308" i="7" s="1"/>
  <c r="EHR309" i="7" s="1"/>
  <c r="EHP306" i="7"/>
  <c r="EHP307" i="7" s="1"/>
  <c r="EHP308" i="7" s="1"/>
  <c r="EHP309" i="7" s="1"/>
  <c r="EHN306" i="7"/>
  <c r="EHN307" i="7" s="1"/>
  <c r="EHN308" i="7" s="1"/>
  <c r="EHN309" i="7" s="1"/>
  <c r="EHL306" i="7"/>
  <c r="EHL307" i="7" s="1"/>
  <c r="EHL308" i="7" s="1"/>
  <c r="EHL309" i="7" s="1"/>
  <c r="EHJ306" i="7"/>
  <c r="EHJ307" i="7" s="1"/>
  <c r="EHJ308" i="7" s="1"/>
  <c r="EHJ309" i="7" s="1"/>
  <c r="EHH306" i="7"/>
  <c r="EHH307" i="7" s="1"/>
  <c r="EHH308" i="7" s="1"/>
  <c r="EHH309" i="7" s="1"/>
  <c r="EHF306" i="7"/>
  <c r="EHF307" i="7" s="1"/>
  <c r="EHF308" i="7" s="1"/>
  <c r="EHF309" i="7" s="1"/>
  <c r="EHD306" i="7"/>
  <c r="EHD307" i="7" s="1"/>
  <c r="EHD308" i="7" s="1"/>
  <c r="EHD309" i="7" s="1"/>
  <c r="EHB306" i="7"/>
  <c r="EHB307" i="7" s="1"/>
  <c r="EHB308" i="7" s="1"/>
  <c r="EHB309" i="7" s="1"/>
  <c r="EGZ306" i="7"/>
  <c r="EGZ307" i="7" s="1"/>
  <c r="EGZ308" i="7" s="1"/>
  <c r="EGZ309" i="7" s="1"/>
  <c r="EGX306" i="7"/>
  <c r="EGX307" i="7" s="1"/>
  <c r="EGX308" i="7" s="1"/>
  <c r="EGX309" i="7" s="1"/>
  <c r="EGV306" i="7"/>
  <c r="EGV307" i="7" s="1"/>
  <c r="EGV308" i="7" s="1"/>
  <c r="EGV309" i="7" s="1"/>
  <c r="EGT306" i="7"/>
  <c r="EGT307" i="7" s="1"/>
  <c r="EGT308" i="7" s="1"/>
  <c r="EGT309" i="7" s="1"/>
  <c r="EGR306" i="7"/>
  <c r="EGR307" i="7" s="1"/>
  <c r="EGR308" i="7" s="1"/>
  <c r="EGR309" i="7" s="1"/>
  <c r="EGP306" i="7"/>
  <c r="EGP307" i="7" s="1"/>
  <c r="EGP308" i="7" s="1"/>
  <c r="EGP309" i="7" s="1"/>
  <c r="EGN306" i="7"/>
  <c r="EGN307" i="7" s="1"/>
  <c r="EGN308" i="7" s="1"/>
  <c r="EGN309" i="7" s="1"/>
  <c r="EGL306" i="7"/>
  <c r="EGL307" i="7" s="1"/>
  <c r="EGL308" i="7" s="1"/>
  <c r="EGL309" i="7" s="1"/>
  <c r="EGJ306" i="7"/>
  <c r="EGJ307" i="7" s="1"/>
  <c r="EGJ308" i="7" s="1"/>
  <c r="EGJ309" i="7" s="1"/>
  <c r="EGH306" i="7"/>
  <c r="EGH307" i="7" s="1"/>
  <c r="EGH308" i="7" s="1"/>
  <c r="EGH309" i="7" s="1"/>
  <c r="EGF306" i="7"/>
  <c r="EGF307" i="7" s="1"/>
  <c r="EGF308" i="7" s="1"/>
  <c r="EGF309" i="7" s="1"/>
  <c r="EGD306" i="7"/>
  <c r="EGD307" i="7" s="1"/>
  <c r="EGD308" i="7" s="1"/>
  <c r="EGD309" i="7" s="1"/>
  <c r="EGB306" i="7"/>
  <c r="EGB307" i="7" s="1"/>
  <c r="EGB308" i="7" s="1"/>
  <c r="EGB309" i="7" s="1"/>
  <c r="EFZ306" i="7"/>
  <c r="EFZ307" i="7" s="1"/>
  <c r="EFZ308" i="7" s="1"/>
  <c r="EFZ309" i="7" s="1"/>
  <c r="EFX306" i="7"/>
  <c r="EFX307" i="7" s="1"/>
  <c r="EFX308" i="7" s="1"/>
  <c r="EFX309" i="7" s="1"/>
  <c r="EFV306" i="7"/>
  <c r="EFV307" i="7" s="1"/>
  <c r="EFV308" i="7" s="1"/>
  <c r="EFV309" i="7" s="1"/>
  <c r="EFT306" i="7"/>
  <c r="EFT307" i="7" s="1"/>
  <c r="EFT308" i="7" s="1"/>
  <c r="EFT309" i="7" s="1"/>
  <c r="EFR306" i="7"/>
  <c r="EFR307" i="7" s="1"/>
  <c r="EFR308" i="7" s="1"/>
  <c r="EFR309" i="7" s="1"/>
  <c r="EFP306" i="7"/>
  <c r="EFP307" i="7" s="1"/>
  <c r="EFP308" i="7" s="1"/>
  <c r="EFP309" i="7" s="1"/>
  <c r="EFN306" i="7"/>
  <c r="EFN307" i="7" s="1"/>
  <c r="EFN308" i="7" s="1"/>
  <c r="EFN309" i="7" s="1"/>
  <c r="EFL306" i="7"/>
  <c r="EFL307" i="7" s="1"/>
  <c r="EFL308" i="7" s="1"/>
  <c r="EFL309" i="7" s="1"/>
  <c r="EFJ306" i="7"/>
  <c r="EFJ307" i="7" s="1"/>
  <c r="EFJ308" i="7" s="1"/>
  <c r="EFJ309" i="7" s="1"/>
  <c r="EFH306" i="7"/>
  <c r="EFH307" i="7" s="1"/>
  <c r="EFH308" i="7" s="1"/>
  <c r="EFH309" i="7" s="1"/>
  <c r="EFF306" i="7"/>
  <c r="EFF307" i="7" s="1"/>
  <c r="EFF308" i="7" s="1"/>
  <c r="EFF309" i="7" s="1"/>
  <c r="EFD306" i="7"/>
  <c r="EFD307" i="7" s="1"/>
  <c r="EFD308" i="7" s="1"/>
  <c r="EFD309" i="7" s="1"/>
  <c r="EFB306" i="7"/>
  <c r="EFB307" i="7" s="1"/>
  <c r="EFB308" i="7" s="1"/>
  <c r="EFB309" i="7" s="1"/>
  <c r="EEZ306" i="7"/>
  <c r="EEZ307" i="7" s="1"/>
  <c r="EEZ308" i="7" s="1"/>
  <c r="EEZ309" i="7" s="1"/>
  <c r="EEX306" i="7"/>
  <c r="EEX307" i="7" s="1"/>
  <c r="EEX308" i="7" s="1"/>
  <c r="EEX309" i="7" s="1"/>
  <c r="EEV306" i="7"/>
  <c r="EEV307" i="7" s="1"/>
  <c r="EEV308" i="7" s="1"/>
  <c r="EEV309" i="7" s="1"/>
  <c r="EET306" i="7"/>
  <c r="EET307" i="7" s="1"/>
  <c r="EET308" i="7" s="1"/>
  <c r="EET309" i="7" s="1"/>
  <c r="EER306" i="7"/>
  <c r="EER307" i="7" s="1"/>
  <c r="EER308" i="7" s="1"/>
  <c r="EER309" i="7" s="1"/>
  <c r="EEP306" i="7"/>
  <c r="EEP307" i="7" s="1"/>
  <c r="EEP308" i="7" s="1"/>
  <c r="EEP309" i="7" s="1"/>
  <c r="EEN306" i="7"/>
  <c r="EEN307" i="7" s="1"/>
  <c r="EEN308" i="7" s="1"/>
  <c r="EEN309" i="7" s="1"/>
  <c r="EEL306" i="7"/>
  <c r="EEL307" i="7" s="1"/>
  <c r="EEL308" i="7" s="1"/>
  <c r="EEL309" i="7" s="1"/>
  <c r="EEJ306" i="7"/>
  <c r="EEJ307" i="7" s="1"/>
  <c r="EEJ308" i="7" s="1"/>
  <c r="EEJ309" i="7" s="1"/>
  <c r="EEH306" i="7"/>
  <c r="EEH307" i="7" s="1"/>
  <c r="EEH308" i="7" s="1"/>
  <c r="EEH309" i="7" s="1"/>
  <c r="EEF306" i="7"/>
  <c r="EEF307" i="7" s="1"/>
  <c r="EEF308" i="7" s="1"/>
  <c r="EEF309" i="7" s="1"/>
  <c r="EED306" i="7"/>
  <c r="EED307" i="7" s="1"/>
  <c r="EED308" i="7" s="1"/>
  <c r="EED309" i="7" s="1"/>
  <c r="EEB306" i="7"/>
  <c r="EEB307" i="7" s="1"/>
  <c r="EEB308" i="7" s="1"/>
  <c r="EEB309" i="7" s="1"/>
  <c r="EDZ306" i="7"/>
  <c r="EDZ307" i="7" s="1"/>
  <c r="EDZ308" i="7" s="1"/>
  <c r="EDZ309" i="7" s="1"/>
  <c r="EDX306" i="7"/>
  <c r="EDX307" i="7" s="1"/>
  <c r="EDX308" i="7" s="1"/>
  <c r="EDX309" i="7" s="1"/>
  <c r="EDV306" i="7"/>
  <c r="EDV307" i="7" s="1"/>
  <c r="EDV308" i="7" s="1"/>
  <c r="EDV309" i="7" s="1"/>
  <c r="EDT306" i="7"/>
  <c r="EDT307" i="7" s="1"/>
  <c r="EDT308" i="7" s="1"/>
  <c r="EDT309" i="7" s="1"/>
  <c r="EDR306" i="7"/>
  <c r="EDR307" i="7" s="1"/>
  <c r="EDR308" i="7" s="1"/>
  <c r="EDR309" i="7" s="1"/>
  <c r="EDP306" i="7"/>
  <c r="EDP307" i="7" s="1"/>
  <c r="EDP308" i="7" s="1"/>
  <c r="EDP309" i="7" s="1"/>
  <c r="EDN306" i="7"/>
  <c r="EDN307" i="7" s="1"/>
  <c r="EDN308" i="7" s="1"/>
  <c r="EDN309" i="7" s="1"/>
  <c r="EDL306" i="7"/>
  <c r="EDL307" i="7" s="1"/>
  <c r="EDL308" i="7" s="1"/>
  <c r="EDL309" i="7" s="1"/>
  <c r="EDJ306" i="7"/>
  <c r="EDJ307" i="7" s="1"/>
  <c r="EDJ308" i="7" s="1"/>
  <c r="EDJ309" i="7" s="1"/>
  <c r="EDH306" i="7"/>
  <c r="EDH307" i="7" s="1"/>
  <c r="EDH308" i="7" s="1"/>
  <c r="EDH309" i="7" s="1"/>
  <c r="EDF306" i="7"/>
  <c r="EDF307" i="7" s="1"/>
  <c r="EDF308" i="7" s="1"/>
  <c r="EDF309" i="7" s="1"/>
  <c r="EDD306" i="7"/>
  <c r="EDD307" i="7" s="1"/>
  <c r="EDD308" i="7" s="1"/>
  <c r="EDD309" i="7" s="1"/>
  <c r="EDB306" i="7"/>
  <c r="EDB307" i="7" s="1"/>
  <c r="EDB308" i="7" s="1"/>
  <c r="EDB309" i="7" s="1"/>
  <c r="ECZ306" i="7"/>
  <c r="ECZ307" i="7" s="1"/>
  <c r="ECZ308" i="7" s="1"/>
  <c r="ECZ309" i="7" s="1"/>
  <c r="ECX306" i="7"/>
  <c r="ECX307" i="7" s="1"/>
  <c r="ECX308" i="7" s="1"/>
  <c r="ECX309" i="7" s="1"/>
  <c r="ECV306" i="7"/>
  <c r="ECV307" i="7" s="1"/>
  <c r="ECV308" i="7" s="1"/>
  <c r="ECV309" i="7" s="1"/>
  <c r="ECT306" i="7"/>
  <c r="ECT307" i="7" s="1"/>
  <c r="ECT308" i="7" s="1"/>
  <c r="ECT309" i="7" s="1"/>
  <c r="ECR306" i="7"/>
  <c r="ECR307" i="7" s="1"/>
  <c r="ECR308" i="7" s="1"/>
  <c r="ECR309" i="7" s="1"/>
  <c r="ECP306" i="7"/>
  <c r="ECP307" i="7" s="1"/>
  <c r="ECP308" i="7" s="1"/>
  <c r="ECP309" i="7" s="1"/>
  <c r="ECN306" i="7"/>
  <c r="ECN307" i="7" s="1"/>
  <c r="ECN308" i="7" s="1"/>
  <c r="ECN309" i="7" s="1"/>
  <c r="ECL306" i="7"/>
  <c r="ECL307" i="7" s="1"/>
  <c r="ECL308" i="7" s="1"/>
  <c r="ECL309" i="7" s="1"/>
  <c r="ECJ306" i="7"/>
  <c r="ECJ307" i="7" s="1"/>
  <c r="ECJ308" i="7" s="1"/>
  <c r="ECJ309" i="7" s="1"/>
  <c r="ECH306" i="7"/>
  <c r="ECH307" i="7" s="1"/>
  <c r="ECH308" i="7" s="1"/>
  <c r="ECH309" i="7" s="1"/>
  <c r="ECF306" i="7"/>
  <c r="ECF307" i="7" s="1"/>
  <c r="ECF308" i="7" s="1"/>
  <c r="ECF309" i="7" s="1"/>
  <c r="ECD306" i="7"/>
  <c r="ECD307" i="7" s="1"/>
  <c r="ECD308" i="7" s="1"/>
  <c r="ECD309" i="7" s="1"/>
  <c r="ECB306" i="7"/>
  <c r="ECB307" i="7" s="1"/>
  <c r="ECB308" i="7" s="1"/>
  <c r="ECB309" i="7" s="1"/>
  <c r="EBZ306" i="7"/>
  <c r="EBZ307" i="7" s="1"/>
  <c r="EBZ308" i="7" s="1"/>
  <c r="EBZ309" i="7" s="1"/>
  <c r="EBX306" i="7"/>
  <c r="EBX307" i="7" s="1"/>
  <c r="EBX308" i="7" s="1"/>
  <c r="EBX309" i="7" s="1"/>
  <c r="EBV306" i="7"/>
  <c r="EBV307" i="7" s="1"/>
  <c r="EBV308" i="7" s="1"/>
  <c r="EBV309" i="7" s="1"/>
  <c r="EBT306" i="7"/>
  <c r="EBT307" i="7" s="1"/>
  <c r="EBT308" i="7" s="1"/>
  <c r="EBT309" i="7" s="1"/>
  <c r="EBR306" i="7"/>
  <c r="EBR307" i="7" s="1"/>
  <c r="EBR308" i="7" s="1"/>
  <c r="EBR309" i="7" s="1"/>
  <c r="EBP306" i="7"/>
  <c r="EBP307" i="7" s="1"/>
  <c r="EBP308" i="7" s="1"/>
  <c r="EBP309" i="7" s="1"/>
  <c r="EBN306" i="7"/>
  <c r="EBN307" i="7" s="1"/>
  <c r="EBN308" i="7" s="1"/>
  <c r="EBN309" i="7" s="1"/>
  <c r="EBL306" i="7"/>
  <c r="EBL307" i="7" s="1"/>
  <c r="EBL308" i="7" s="1"/>
  <c r="EBL309" i="7" s="1"/>
  <c r="EBJ306" i="7"/>
  <c r="EBJ307" i="7" s="1"/>
  <c r="EBJ308" i="7" s="1"/>
  <c r="EBJ309" i="7" s="1"/>
  <c r="EBH306" i="7"/>
  <c r="EBH307" i="7" s="1"/>
  <c r="EBH308" i="7" s="1"/>
  <c r="EBH309" i="7" s="1"/>
  <c r="EBF306" i="7"/>
  <c r="EBF307" i="7" s="1"/>
  <c r="EBF308" i="7" s="1"/>
  <c r="EBF309" i="7" s="1"/>
  <c r="EBD306" i="7"/>
  <c r="EBD307" i="7" s="1"/>
  <c r="EBD308" i="7" s="1"/>
  <c r="EBD309" i="7" s="1"/>
  <c r="EBB306" i="7"/>
  <c r="EBB307" i="7" s="1"/>
  <c r="EBB308" i="7" s="1"/>
  <c r="EBB309" i="7" s="1"/>
  <c r="EAZ306" i="7"/>
  <c r="EAZ307" i="7" s="1"/>
  <c r="EAZ308" i="7" s="1"/>
  <c r="EAZ309" i="7" s="1"/>
  <c r="EAX306" i="7"/>
  <c r="EAX307" i="7" s="1"/>
  <c r="EAX308" i="7" s="1"/>
  <c r="EAX309" i="7" s="1"/>
  <c r="EAV306" i="7"/>
  <c r="EAV307" i="7" s="1"/>
  <c r="EAV308" i="7" s="1"/>
  <c r="EAV309" i="7" s="1"/>
  <c r="EAT306" i="7"/>
  <c r="EAT307" i="7" s="1"/>
  <c r="EAT308" i="7" s="1"/>
  <c r="EAT309" i="7" s="1"/>
  <c r="EAR306" i="7"/>
  <c r="EAR307" i="7" s="1"/>
  <c r="EAR308" i="7" s="1"/>
  <c r="EAR309" i="7" s="1"/>
  <c r="EAP306" i="7"/>
  <c r="EAP307" i="7" s="1"/>
  <c r="EAP308" i="7" s="1"/>
  <c r="EAP309" i="7" s="1"/>
  <c r="EAN306" i="7"/>
  <c r="EAN307" i="7" s="1"/>
  <c r="EAN308" i="7" s="1"/>
  <c r="EAN309" i="7" s="1"/>
  <c r="EAL306" i="7"/>
  <c r="EAL307" i="7" s="1"/>
  <c r="EAL308" i="7" s="1"/>
  <c r="EAL309" i="7" s="1"/>
  <c r="EAJ306" i="7"/>
  <c r="EAJ307" i="7" s="1"/>
  <c r="EAJ308" i="7" s="1"/>
  <c r="EAJ309" i="7" s="1"/>
  <c r="EAH306" i="7"/>
  <c r="EAH307" i="7" s="1"/>
  <c r="EAH308" i="7" s="1"/>
  <c r="EAH309" i="7" s="1"/>
  <c r="EAF306" i="7"/>
  <c r="EAF307" i="7" s="1"/>
  <c r="EAF308" i="7" s="1"/>
  <c r="EAF309" i="7" s="1"/>
  <c r="EAD306" i="7"/>
  <c r="EAD307" i="7" s="1"/>
  <c r="EAD308" i="7" s="1"/>
  <c r="EAD309" i="7" s="1"/>
  <c r="EAB306" i="7"/>
  <c r="EAB307" i="7" s="1"/>
  <c r="EAB308" i="7" s="1"/>
  <c r="EAB309" i="7" s="1"/>
  <c r="DZZ306" i="7"/>
  <c r="DZZ307" i="7" s="1"/>
  <c r="DZZ308" i="7" s="1"/>
  <c r="DZZ309" i="7" s="1"/>
  <c r="DZX306" i="7"/>
  <c r="DZX307" i="7" s="1"/>
  <c r="DZX308" i="7" s="1"/>
  <c r="DZX309" i="7" s="1"/>
  <c r="DZV306" i="7"/>
  <c r="DZV307" i="7" s="1"/>
  <c r="DZV308" i="7" s="1"/>
  <c r="DZV309" i="7" s="1"/>
  <c r="DZT306" i="7"/>
  <c r="DZT307" i="7" s="1"/>
  <c r="DZT308" i="7" s="1"/>
  <c r="DZT309" i="7" s="1"/>
  <c r="DZR306" i="7"/>
  <c r="DZR307" i="7" s="1"/>
  <c r="DZR308" i="7" s="1"/>
  <c r="DZR309" i="7" s="1"/>
  <c r="DZP306" i="7"/>
  <c r="DZP307" i="7" s="1"/>
  <c r="DZP308" i="7" s="1"/>
  <c r="DZP309" i="7" s="1"/>
  <c r="DZN306" i="7"/>
  <c r="DZN307" i="7" s="1"/>
  <c r="DZN308" i="7" s="1"/>
  <c r="DZN309" i="7" s="1"/>
  <c r="DZL306" i="7"/>
  <c r="DZL307" i="7" s="1"/>
  <c r="DZL308" i="7" s="1"/>
  <c r="DZL309" i="7" s="1"/>
  <c r="DZJ306" i="7"/>
  <c r="DZJ307" i="7" s="1"/>
  <c r="DZJ308" i="7" s="1"/>
  <c r="DZJ309" i="7" s="1"/>
  <c r="DZH306" i="7"/>
  <c r="DZH307" i="7" s="1"/>
  <c r="DZH308" i="7" s="1"/>
  <c r="DZH309" i="7" s="1"/>
  <c r="DZF306" i="7"/>
  <c r="DZF307" i="7" s="1"/>
  <c r="DZF308" i="7" s="1"/>
  <c r="DZF309" i="7" s="1"/>
  <c r="DZD306" i="7"/>
  <c r="DZD307" i="7" s="1"/>
  <c r="DZD308" i="7" s="1"/>
  <c r="DZD309" i="7" s="1"/>
  <c r="DZB306" i="7"/>
  <c r="DZB307" i="7" s="1"/>
  <c r="DZB308" i="7" s="1"/>
  <c r="DZB309" i="7" s="1"/>
  <c r="DYZ306" i="7"/>
  <c r="DYZ307" i="7" s="1"/>
  <c r="DYZ308" i="7" s="1"/>
  <c r="DYZ309" i="7" s="1"/>
  <c r="DYX306" i="7"/>
  <c r="DYX307" i="7" s="1"/>
  <c r="DYX308" i="7" s="1"/>
  <c r="DYX309" i="7" s="1"/>
  <c r="DYV306" i="7"/>
  <c r="DYV307" i="7" s="1"/>
  <c r="DYV308" i="7" s="1"/>
  <c r="DYV309" i="7" s="1"/>
  <c r="DYT306" i="7"/>
  <c r="DYT307" i="7" s="1"/>
  <c r="DYT308" i="7" s="1"/>
  <c r="DYT309" i="7" s="1"/>
  <c r="DYR306" i="7"/>
  <c r="DYR307" i="7" s="1"/>
  <c r="DYR308" i="7" s="1"/>
  <c r="DYR309" i="7" s="1"/>
  <c r="DYP306" i="7"/>
  <c r="DYP307" i="7" s="1"/>
  <c r="DYP308" i="7" s="1"/>
  <c r="DYP309" i="7" s="1"/>
  <c r="DYN306" i="7"/>
  <c r="DYN307" i="7" s="1"/>
  <c r="DYN308" i="7" s="1"/>
  <c r="DYN309" i="7" s="1"/>
  <c r="DYL306" i="7"/>
  <c r="DYL307" i="7" s="1"/>
  <c r="DYL308" i="7" s="1"/>
  <c r="DYL309" i="7" s="1"/>
  <c r="DYJ306" i="7"/>
  <c r="DYJ307" i="7" s="1"/>
  <c r="DYJ308" i="7" s="1"/>
  <c r="DYJ309" i="7" s="1"/>
  <c r="DYH306" i="7"/>
  <c r="DYH307" i="7" s="1"/>
  <c r="DYH308" i="7" s="1"/>
  <c r="DYH309" i="7" s="1"/>
  <c r="DYF306" i="7"/>
  <c r="DYF307" i="7" s="1"/>
  <c r="DYF308" i="7" s="1"/>
  <c r="DYF309" i="7" s="1"/>
  <c r="DYD306" i="7"/>
  <c r="DYD307" i="7" s="1"/>
  <c r="DYD308" i="7" s="1"/>
  <c r="DYD309" i="7" s="1"/>
  <c r="DYB306" i="7"/>
  <c r="DYB307" i="7" s="1"/>
  <c r="DYB308" i="7" s="1"/>
  <c r="DYB309" i="7" s="1"/>
  <c r="DXZ306" i="7"/>
  <c r="DXZ307" i="7" s="1"/>
  <c r="DXZ308" i="7" s="1"/>
  <c r="DXZ309" i="7" s="1"/>
  <c r="DXX306" i="7"/>
  <c r="DXX307" i="7" s="1"/>
  <c r="DXX308" i="7" s="1"/>
  <c r="DXX309" i="7" s="1"/>
  <c r="DXV306" i="7"/>
  <c r="DXV307" i="7" s="1"/>
  <c r="DXV308" i="7" s="1"/>
  <c r="DXV309" i="7" s="1"/>
  <c r="DXT306" i="7"/>
  <c r="DXT307" i="7" s="1"/>
  <c r="DXT308" i="7" s="1"/>
  <c r="DXT309" i="7" s="1"/>
  <c r="DXR306" i="7"/>
  <c r="DXR307" i="7" s="1"/>
  <c r="DXR308" i="7" s="1"/>
  <c r="DXR309" i="7" s="1"/>
  <c r="DXP306" i="7"/>
  <c r="DXP307" i="7" s="1"/>
  <c r="DXP308" i="7" s="1"/>
  <c r="DXP309" i="7" s="1"/>
  <c r="DXN306" i="7"/>
  <c r="DXN307" i="7" s="1"/>
  <c r="DXN308" i="7" s="1"/>
  <c r="DXN309" i="7" s="1"/>
  <c r="DXL306" i="7"/>
  <c r="DXL307" i="7" s="1"/>
  <c r="DXL308" i="7" s="1"/>
  <c r="DXL309" i="7" s="1"/>
  <c r="DXJ306" i="7"/>
  <c r="DXJ307" i="7" s="1"/>
  <c r="DXJ308" i="7" s="1"/>
  <c r="DXJ309" i="7" s="1"/>
  <c r="DXH306" i="7"/>
  <c r="DXH307" i="7" s="1"/>
  <c r="DXH308" i="7" s="1"/>
  <c r="DXH309" i="7" s="1"/>
  <c r="DXF306" i="7"/>
  <c r="DXF307" i="7" s="1"/>
  <c r="DXF308" i="7" s="1"/>
  <c r="DXF309" i="7" s="1"/>
  <c r="DXD306" i="7"/>
  <c r="DXD307" i="7" s="1"/>
  <c r="DXD308" i="7" s="1"/>
  <c r="DXD309" i="7" s="1"/>
  <c r="DXB306" i="7"/>
  <c r="DXB307" i="7" s="1"/>
  <c r="DXB308" i="7" s="1"/>
  <c r="DXB309" i="7" s="1"/>
  <c r="DWZ306" i="7"/>
  <c r="DWZ307" i="7" s="1"/>
  <c r="DWZ308" i="7" s="1"/>
  <c r="DWZ309" i="7" s="1"/>
  <c r="DWX306" i="7"/>
  <c r="DWX307" i="7" s="1"/>
  <c r="DWX308" i="7" s="1"/>
  <c r="DWX309" i="7" s="1"/>
  <c r="DWV306" i="7"/>
  <c r="DWV307" i="7" s="1"/>
  <c r="DWV308" i="7" s="1"/>
  <c r="DWV309" i="7" s="1"/>
  <c r="DWT306" i="7"/>
  <c r="DWT307" i="7" s="1"/>
  <c r="DWT308" i="7" s="1"/>
  <c r="DWT309" i="7" s="1"/>
  <c r="DWR306" i="7"/>
  <c r="DWR307" i="7" s="1"/>
  <c r="DWR308" i="7" s="1"/>
  <c r="DWR309" i="7" s="1"/>
  <c r="DWP306" i="7"/>
  <c r="DWP307" i="7" s="1"/>
  <c r="DWP308" i="7" s="1"/>
  <c r="DWP309" i="7" s="1"/>
  <c r="DWN306" i="7"/>
  <c r="DWN307" i="7" s="1"/>
  <c r="DWN308" i="7" s="1"/>
  <c r="DWN309" i="7" s="1"/>
  <c r="DWL306" i="7"/>
  <c r="DWL307" i="7" s="1"/>
  <c r="DWL308" i="7" s="1"/>
  <c r="DWL309" i="7" s="1"/>
  <c r="DWJ306" i="7"/>
  <c r="DWJ307" i="7" s="1"/>
  <c r="DWJ308" i="7" s="1"/>
  <c r="DWJ309" i="7" s="1"/>
  <c r="DWH306" i="7"/>
  <c r="DWH307" i="7" s="1"/>
  <c r="DWH308" i="7" s="1"/>
  <c r="DWH309" i="7" s="1"/>
  <c r="DWF306" i="7"/>
  <c r="DWF307" i="7" s="1"/>
  <c r="DWF308" i="7" s="1"/>
  <c r="DWF309" i="7" s="1"/>
  <c r="DWD306" i="7"/>
  <c r="DWD307" i="7" s="1"/>
  <c r="DWD308" i="7" s="1"/>
  <c r="DWD309" i="7" s="1"/>
  <c r="DWB306" i="7"/>
  <c r="DWB307" i="7" s="1"/>
  <c r="DWB308" i="7" s="1"/>
  <c r="DWB309" i="7" s="1"/>
  <c r="DVZ306" i="7"/>
  <c r="DVZ307" i="7" s="1"/>
  <c r="DVZ308" i="7" s="1"/>
  <c r="DVZ309" i="7" s="1"/>
  <c r="DVX306" i="7"/>
  <c r="DVX307" i="7" s="1"/>
  <c r="DVX308" i="7" s="1"/>
  <c r="DVX309" i="7" s="1"/>
  <c r="DVV306" i="7"/>
  <c r="DVV307" i="7" s="1"/>
  <c r="DVV308" i="7" s="1"/>
  <c r="DVV309" i="7" s="1"/>
  <c r="DVT306" i="7"/>
  <c r="DVT307" i="7" s="1"/>
  <c r="DVT308" i="7" s="1"/>
  <c r="DVT309" i="7" s="1"/>
  <c r="DVR306" i="7"/>
  <c r="DVR307" i="7" s="1"/>
  <c r="DVR308" i="7" s="1"/>
  <c r="DVR309" i="7" s="1"/>
  <c r="DVP306" i="7"/>
  <c r="DVP307" i="7" s="1"/>
  <c r="DVP308" i="7" s="1"/>
  <c r="DVP309" i="7" s="1"/>
  <c r="DVN306" i="7"/>
  <c r="DVN307" i="7" s="1"/>
  <c r="DVN308" i="7" s="1"/>
  <c r="DVN309" i="7" s="1"/>
  <c r="DVL306" i="7"/>
  <c r="DVL307" i="7" s="1"/>
  <c r="DVL308" i="7" s="1"/>
  <c r="DVL309" i="7" s="1"/>
  <c r="DVJ306" i="7"/>
  <c r="DVJ307" i="7" s="1"/>
  <c r="DVJ308" i="7" s="1"/>
  <c r="DVJ309" i="7" s="1"/>
  <c r="DVH306" i="7"/>
  <c r="DVH307" i="7" s="1"/>
  <c r="DVH308" i="7" s="1"/>
  <c r="DVH309" i="7" s="1"/>
  <c r="DVF306" i="7"/>
  <c r="DVF307" i="7" s="1"/>
  <c r="DVF308" i="7" s="1"/>
  <c r="DVF309" i="7" s="1"/>
  <c r="DVD306" i="7"/>
  <c r="DVD307" i="7" s="1"/>
  <c r="DVD308" i="7" s="1"/>
  <c r="DVD309" i="7" s="1"/>
  <c r="DVB306" i="7"/>
  <c r="DVB307" i="7" s="1"/>
  <c r="DVB308" i="7" s="1"/>
  <c r="DVB309" i="7" s="1"/>
  <c r="DUZ306" i="7"/>
  <c r="DUZ307" i="7" s="1"/>
  <c r="DUZ308" i="7" s="1"/>
  <c r="DUZ309" i="7" s="1"/>
  <c r="DUX306" i="7"/>
  <c r="DUX307" i="7" s="1"/>
  <c r="DUX308" i="7" s="1"/>
  <c r="DUX309" i="7" s="1"/>
  <c r="DUV306" i="7"/>
  <c r="DUV307" i="7" s="1"/>
  <c r="DUV308" i="7" s="1"/>
  <c r="DUV309" i="7" s="1"/>
  <c r="DUT306" i="7"/>
  <c r="DUT307" i="7" s="1"/>
  <c r="DUT308" i="7" s="1"/>
  <c r="DUT309" i="7" s="1"/>
  <c r="DUR306" i="7"/>
  <c r="DUR307" i="7" s="1"/>
  <c r="DUR308" i="7" s="1"/>
  <c r="DUR309" i="7" s="1"/>
  <c r="DUP306" i="7"/>
  <c r="DUP307" i="7" s="1"/>
  <c r="DUP308" i="7" s="1"/>
  <c r="DUP309" i="7" s="1"/>
  <c r="DUN306" i="7"/>
  <c r="DUN307" i="7" s="1"/>
  <c r="DUN308" i="7" s="1"/>
  <c r="DUN309" i="7" s="1"/>
  <c r="DUL306" i="7"/>
  <c r="DUL307" i="7" s="1"/>
  <c r="DUL308" i="7" s="1"/>
  <c r="DUL309" i="7" s="1"/>
  <c r="DUJ306" i="7"/>
  <c r="DUJ307" i="7" s="1"/>
  <c r="DUJ308" i="7" s="1"/>
  <c r="DUJ309" i="7" s="1"/>
  <c r="DUH306" i="7"/>
  <c r="DUH307" i="7" s="1"/>
  <c r="DUH308" i="7" s="1"/>
  <c r="DUH309" i="7" s="1"/>
  <c r="DUF306" i="7"/>
  <c r="DUF307" i="7" s="1"/>
  <c r="DUF308" i="7" s="1"/>
  <c r="DUF309" i="7" s="1"/>
  <c r="DUD306" i="7"/>
  <c r="DUD307" i="7" s="1"/>
  <c r="DUD308" i="7" s="1"/>
  <c r="DUD309" i="7" s="1"/>
  <c r="DUB306" i="7"/>
  <c r="DUB307" i="7" s="1"/>
  <c r="DUB308" i="7" s="1"/>
  <c r="DUB309" i="7" s="1"/>
  <c r="DTZ306" i="7"/>
  <c r="DTZ307" i="7" s="1"/>
  <c r="DTZ308" i="7" s="1"/>
  <c r="DTZ309" i="7" s="1"/>
  <c r="DTX306" i="7"/>
  <c r="DTX307" i="7" s="1"/>
  <c r="DTX308" i="7" s="1"/>
  <c r="DTX309" i="7" s="1"/>
  <c r="DTV306" i="7"/>
  <c r="DTV307" i="7" s="1"/>
  <c r="DTV308" i="7" s="1"/>
  <c r="DTV309" i="7" s="1"/>
  <c r="DTT306" i="7"/>
  <c r="DTT307" i="7" s="1"/>
  <c r="DTT308" i="7" s="1"/>
  <c r="DTT309" i="7" s="1"/>
  <c r="DTR306" i="7"/>
  <c r="DTR307" i="7" s="1"/>
  <c r="DTR308" i="7" s="1"/>
  <c r="DTR309" i="7" s="1"/>
  <c r="DTP306" i="7"/>
  <c r="DTP307" i="7" s="1"/>
  <c r="DTP308" i="7" s="1"/>
  <c r="DTP309" i="7" s="1"/>
  <c r="DTN306" i="7"/>
  <c r="DTN307" i="7" s="1"/>
  <c r="DTN308" i="7" s="1"/>
  <c r="DTN309" i="7" s="1"/>
  <c r="DTL306" i="7"/>
  <c r="DTL307" i="7" s="1"/>
  <c r="DTL308" i="7" s="1"/>
  <c r="DTL309" i="7" s="1"/>
  <c r="DTJ306" i="7"/>
  <c r="DTJ307" i="7" s="1"/>
  <c r="DTJ308" i="7" s="1"/>
  <c r="DTJ309" i="7" s="1"/>
  <c r="DTH306" i="7"/>
  <c r="DTH307" i="7" s="1"/>
  <c r="DTH308" i="7" s="1"/>
  <c r="DTH309" i="7" s="1"/>
  <c r="DTF306" i="7"/>
  <c r="DTF307" i="7" s="1"/>
  <c r="DTF308" i="7" s="1"/>
  <c r="DTF309" i="7" s="1"/>
  <c r="DTD306" i="7"/>
  <c r="DTD307" i="7" s="1"/>
  <c r="DTD308" i="7" s="1"/>
  <c r="DTD309" i="7" s="1"/>
  <c r="DTB306" i="7"/>
  <c r="DTB307" i="7" s="1"/>
  <c r="DTB308" i="7" s="1"/>
  <c r="DTB309" i="7" s="1"/>
  <c r="DSZ306" i="7"/>
  <c r="DSZ307" i="7" s="1"/>
  <c r="DSZ308" i="7" s="1"/>
  <c r="DSZ309" i="7" s="1"/>
  <c r="DSX306" i="7"/>
  <c r="DSX307" i="7" s="1"/>
  <c r="DSX308" i="7" s="1"/>
  <c r="DSX309" i="7" s="1"/>
  <c r="DSV306" i="7"/>
  <c r="DSV307" i="7" s="1"/>
  <c r="DSV308" i="7" s="1"/>
  <c r="DSV309" i="7" s="1"/>
  <c r="DST306" i="7"/>
  <c r="DST307" i="7" s="1"/>
  <c r="DST308" i="7" s="1"/>
  <c r="DST309" i="7" s="1"/>
  <c r="DSR306" i="7"/>
  <c r="DSR307" i="7" s="1"/>
  <c r="DSR308" i="7" s="1"/>
  <c r="DSR309" i="7" s="1"/>
  <c r="DSP306" i="7"/>
  <c r="DSP307" i="7" s="1"/>
  <c r="DSP308" i="7" s="1"/>
  <c r="DSP309" i="7" s="1"/>
  <c r="DSN306" i="7"/>
  <c r="DSN307" i="7" s="1"/>
  <c r="DSN308" i="7" s="1"/>
  <c r="DSN309" i="7" s="1"/>
  <c r="DSL306" i="7"/>
  <c r="DSL307" i="7" s="1"/>
  <c r="DSL308" i="7" s="1"/>
  <c r="DSL309" i="7" s="1"/>
  <c r="DSJ306" i="7"/>
  <c r="DSJ307" i="7" s="1"/>
  <c r="DSJ308" i="7" s="1"/>
  <c r="DSJ309" i="7" s="1"/>
  <c r="DSH306" i="7"/>
  <c r="DSH307" i="7" s="1"/>
  <c r="DSH308" i="7" s="1"/>
  <c r="DSH309" i="7" s="1"/>
  <c r="DSF306" i="7"/>
  <c r="DSF307" i="7" s="1"/>
  <c r="DSF308" i="7" s="1"/>
  <c r="DSF309" i="7" s="1"/>
  <c r="DSD306" i="7"/>
  <c r="DSD307" i="7" s="1"/>
  <c r="DSD308" i="7" s="1"/>
  <c r="DSD309" i="7" s="1"/>
  <c r="DSB306" i="7"/>
  <c r="DSB307" i="7" s="1"/>
  <c r="DSB308" i="7" s="1"/>
  <c r="DSB309" i="7" s="1"/>
  <c r="DRZ306" i="7"/>
  <c r="DRZ307" i="7" s="1"/>
  <c r="DRZ308" i="7" s="1"/>
  <c r="DRZ309" i="7" s="1"/>
  <c r="DRX306" i="7"/>
  <c r="DRX307" i="7" s="1"/>
  <c r="DRX308" i="7" s="1"/>
  <c r="DRX309" i="7" s="1"/>
  <c r="DRV306" i="7"/>
  <c r="DRV307" i="7" s="1"/>
  <c r="DRV308" i="7" s="1"/>
  <c r="DRV309" i="7" s="1"/>
  <c r="DRT306" i="7"/>
  <c r="DRT307" i="7" s="1"/>
  <c r="DRT308" i="7" s="1"/>
  <c r="DRT309" i="7" s="1"/>
  <c r="DRR306" i="7"/>
  <c r="DRR307" i="7" s="1"/>
  <c r="DRR308" i="7" s="1"/>
  <c r="DRR309" i="7" s="1"/>
  <c r="DRP306" i="7"/>
  <c r="DRP307" i="7" s="1"/>
  <c r="DRP308" i="7" s="1"/>
  <c r="DRP309" i="7" s="1"/>
  <c r="DRN306" i="7"/>
  <c r="DRN307" i="7" s="1"/>
  <c r="DRN308" i="7" s="1"/>
  <c r="DRN309" i="7" s="1"/>
  <c r="DRL306" i="7"/>
  <c r="DRL307" i="7" s="1"/>
  <c r="DRL308" i="7" s="1"/>
  <c r="DRL309" i="7" s="1"/>
  <c r="DRJ306" i="7"/>
  <c r="DRJ307" i="7" s="1"/>
  <c r="DRJ308" i="7" s="1"/>
  <c r="DRJ309" i="7" s="1"/>
  <c r="DRH306" i="7"/>
  <c r="DRH307" i="7" s="1"/>
  <c r="DRH308" i="7" s="1"/>
  <c r="DRH309" i="7" s="1"/>
  <c r="DRF306" i="7"/>
  <c r="DRF307" i="7" s="1"/>
  <c r="DRF308" i="7" s="1"/>
  <c r="DRF309" i="7" s="1"/>
  <c r="DRD306" i="7"/>
  <c r="DRD307" i="7" s="1"/>
  <c r="DRD308" i="7" s="1"/>
  <c r="DRD309" i="7" s="1"/>
  <c r="DRB306" i="7"/>
  <c r="DRB307" i="7" s="1"/>
  <c r="DRB308" i="7" s="1"/>
  <c r="DRB309" i="7" s="1"/>
  <c r="DQZ306" i="7"/>
  <c r="DQZ307" i="7" s="1"/>
  <c r="DQZ308" i="7" s="1"/>
  <c r="DQZ309" i="7" s="1"/>
  <c r="DQX306" i="7"/>
  <c r="DQX307" i="7" s="1"/>
  <c r="DQX308" i="7" s="1"/>
  <c r="DQX309" i="7" s="1"/>
  <c r="DQV306" i="7"/>
  <c r="DQV307" i="7" s="1"/>
  <c r="DQV308" i="7" s="1"/>
  <c r="DQV309" i="7" s="1"/>
  <c r="DQT306" i="7"/>
  <c r="DQT307" i="7" s="1"/>
  <c r="DQT308" i="7" s="1"/>
  <c r="DQT309" i="7" s="1"/>
  <c r="DQR306" i="7"/>
  <c r="DQR307" i="7" s="1"/>
  <c r="DQR308" i="7" s="1"/>
  <c r="DQR309" i="7" s="1"/>
  <c r="DQP306" i="7"/>
  <c r="DQP307" i="7" s="1"/>
  <c r="DQP308" i="7" s="1"/>
  <c r="DQP309" i="7" s="1"/>
  <c r="DQN306" i="7"/>
  <c r="DQN307" i="7" s="1"/>
  <c r="DQN308" i="7" s="1"/>
  <c r="DQN309" i="7" s="1"/>
  <c r="DQL306" i="7"/>
  <c r="DQL307" i="7" s="1"/>
  <c r="DQL308" i="7" s="1"/>
  <c r="DQL309" i="7" s="1"/>
  <c r="DQJ306" i="7"/>
  <c r="DQJ307" i="7" s="1"/>
  <c r="DQJ308" i="7" s="1"/>
  <c r="DQJ309" i="7" s="1"/>
  <c r="DQH306" i="7"/>
  <c r="DQH307" i="7" s="1"/>
  <c r="DQH308" i="7" s="1"/>
  <c r="DQH309" i="7" s="1"/>
  <c r="DQF306" i="7"/>
  <c r="DQF307" i="7" s="1"/>
  <c r="DQF308" i="7" s="1"/>
  <c r="DQF309" i="7" s="1"/>
  <c r="DQD306" i="7"/>
  <c r="DQD307" i="7" s="1"/>
  <c r="DQD308" i="7" s="1"/>
  <c r="DQD309" i="7" s="1"/>
  <c r="DQB306" i="7"/>
  <c r="DQB307" i="7" s="1"/>
  <c r="DQB308" i="7" s="1"/>
  <c r="DQB309" i="7" s="1"/>
  <c r="DPZ306" i="7"/>
  <c r="DPZ307" i="7" s="1"/>
  <c r="DPZ308" i="7" s="1"/>
  <c r="DPZ309" i="7" s="1"/>
  <c r="DPX306" i="7"/>
  <c r="DPX307" i="7" s="1"/>
  <c r="DPX308" i="7" s="1"/>
  <c r="DPX309" i="7" s="1"/>
  <c r="DPV306" i="7"/>
  <c r="DPV307" i="7" s="1"/>
  <c r="DPV308" i="7" s="1"/>
  <c r="DPV309" i="7" s="1"/>
  <c r="DPT306" i="7"/>
  <c r="DPT307" i="7" s="1"/>
  <c r="DPT308" i="7" s="1"/>
  <c r="DPT309" i="7" s="1"/>
  <c r="DPR306" i="7"/>
  <c r="DPR307" i="7" s="1"/>
  <c r="DPR308" i="7" s="1"/>
  <c r="DPR309" i="7" s="1"/>
  <c r="DPP306" i="7"/>
  <c r="DPP307" i="7" s="1"/>
  <c r="DPP308" i="7" s="1"/>
  <c r="DPP309" i="7" s="1"/>
  <c r="DPN306" i="7"/>
  <c r="DPN307" i="7" s="1"/>
  <c r="DPN308" i="7" s="1"/>
  <c r="DPN309" i="7" s="1"/>
  <c r="DPL306" i="7"/>
  <c r="DPL307" i="7" s="1"/>
  <c r="DPL308" i="7" s="1"/>
  <c r="DPL309" i="7" s="1"/>
  <c r="DPJ306" i="7"/>
  <c r="DPJ307" i="7" s="1"/>
  <c r="DPJ308" i="7" s="1"/>
  <c r="DPJ309" i="7" s="1"/>
  <c r="DPH306" i="7"/>
  <c r="DPH307" i="7" s="1"/>
  <c r="DPH308" i="7" s="1"/>
  <c r="DPH309" i="7" s="1"/>
  <c r="DPF306" i="7"/>
  <c r="DPF307" i="7" s="1"/>
  <c r="DPF308" i="7" s="1"/>
  <c r="DPF309" i="7" s="1"/>
  <c r="DPD306" i="7"/>
  <c r="DPD307" i="7" s="1"/>
  <c r="DPD308" i="7" s="1"/>
  <c r="DPD309" i="7" s="1"/>
  <c r="DPB306" i="7"/>
  <c r="DPB307" i="7" s="1"/>
  <c r="DPB308" i="7" s="1"/>
  <c r="DPB309" i="7" s="1"/>
  <c r="DOZ306" i="7"/>
  <c r="DOZ307" i="7" s="1"/>
  <c r="DOZ308" i="7" s="1"/>
  <c r="DOZ309" i="7" s="1"/>
  <c r="DOX306" i="7"/>
  <c r="DOX307" i="7" s="1"/>
  <c r="DOX308" i="7" s="1"/>
  <c r="DOX309" i="7" s="1"/>
  <c r="DOV306" i="7"/>
  <c r="DOV307" i="7" s="1"/>
  <c r="DOV308" i="7" s="1"/>
  <c r="DOV309" i="7" s="1"/>
  <c r="DOT306" i="7"/>
  <c r="DOT307" i="7" s="1"/>
  <c r="DOT308" i="7" s="1"/>
  <c r="DOT309" i="7" s="1"/>
  <c r="DOR306" i="7"/>
  <c r="DOR307" i="7" s="1"/>
  <c r="DOR308" i="7" s="1"/>
  <c r="DOR309" i="7" s="1"/>
  <c r="DOP306" i="7"/>
  <c r="DOP307" i="7" s="1"/>
  <c r="DOP308" i="7" s="1"/>
  <c r="DOP309" i="7" s="1"/>
  <c r="DON306" i="7"/>
  <c r="DON307" i="7" s="1"/>
  <c r="DON308" i="7" s="1"/>
  <c r="DON309" i="7" s="1"/>
  <c r="DOL306" i="7"/>
  <c r="DOL307" i="7" s="1"/>
  <c r="DOL308" i="7" s="1"/>
  <c r="DOL309" i="7" s="1"/>
  <c r="DOJ306" i="7"/>
  <c r="DOJ307" i="7" s="1"/>
  <c r="DOJ308" i="7" s="1"/>
  <c r="DOJ309" i="7" s="1"/>
  <c r="DOH306" i="7"/>
  <c r="DOH307" i="7" s="1"/>
  <c r="DOH308" i="7" s="1"/>
  <c r="DOH309" i="7" s="1"/>
  <c r="DOF306" i="7"/>
  <c r="DOF307" i="7" s="1"/>
  <c r="DOF308" i="7" s="1"/>
  <c r="DOF309" i="7" s="1"/>
  <c r="DOD306" i="7"/>
  <c r="DOD307" i="7" s="1"/>
  <c r="DOD308" i="7" s="1"/>
  <c r="DOD309" i="7" s="1"/>
  <c r="DOB306" i="7"/>
  <c r="DOB307" i="7" s="1"/>
  <c r="DOB308" i="7" s="1"/>
  <c r="DOB309" i="7" s="1"/>
  <c r="DNZ306" i="7"/>
  <c r="DNZ307" i="7" s="1"/>
  <c r="DNZ308" i="7" s="1"/>
  <c r="DNZ309" i="7" s="1"/>
  <c r="DNX306" i="7"/>
  <c r="DNX307" i="7" s="1"/>
  <c r="DNX308" i="7" s="1"/>
  <c r="DNX309" i="7" s="1"/>
  <c r="DNV306" i="7"/>
  <c r="DNV307" i="7" s="1"/>
  <c r="DNV308" i="7" s="1"/>
  <c r="DNV309" i="7" s="1"/>
  <c r="DNT306" i="7"/>
  <c r="DNT307" i="7" s="1"/>
  <c r="DNT308" i="7" s="1"/>
  <c r="DNT309" i="7" s="1"/>
  <c r="DNR306" i="7"/>
  <c r="DNR307" i="7" s="1"/>
  <c r="DNR308" i="7" s="1"/>
  <c r="DNR309" i="7" s="1"/>
  <c r="DNP306" i="7"/>
  <c r="DNP307" i="7" s="1"/>
  <c r="DNP308" i="7" s="1"/>
  <c r="DNP309" i="7" s="1"/>
  <c r="DNN306" i="7"/>
  <c r="DNN307" i="7" s="1"/>
  <c r="DNN308" i="7" s="1"/>
  <c r="DNN309" i="7" s="1"/>
  <c r="DNL306" i="7"/>
  <c r="DNL307" i="7" s="1"/>
  <c r="DNL308" i="7" s="1"/>
  <c r="DNL309" i="7" s="1"/>
  <c r="DNJ306" i="7"/>
  <c r="DNJ307" i="7" s="1"/>
  <c r="DNJ308" i="7" s="1"/>
  <c r="DNJ309" i="7" s="1"/>
  <c r="DNH306" i="7"/>
  <c r="DNH307" i="7" s="1"/>
  <c r="DNH308" i="7" s="1"/>
  <c r="DNH309" i="7" s="1"/>
  <c r="DNF306" i="7"/>
  <c r="DNF307" i="7" s="1"/>
  <c r="DNF308" i="7" s="1"/>
  <c r="DNF309" i="7" s="1"/>
  <c r="DND306" i="7"/>
  <c r="DND307" i="7" s="1"/>
  <c r="DND308" i="7" s="1"/>
  <c r="DND309" i="7" s="1"/>
  <c r="DNB306" i="7"/>
  <c r="DNB307" i="7" s="1"/>
  <c r="DNB308" i="7" s="1"/>
  <c r="DNB309" i="7" s="1"/>
  <c r="DMZ306" i="7"/>
  <c r="DMZ307" i="7" s="1"/>
  <c r="DMZ308" i="7" s="1"/>
  <c r="DMZ309" i="7" s="1"/>
  <c r="DMX306" i="7"/>
  <c r="DMX307" i="7" s="1"/>
  <c r="DMX308" i="7" s="1"/>
  <c r="DMX309" i="7" s="1"/>
  <c r="DMV306" i="7"/>
  <c r="DMV307" i="7" s="1"/>
  <c r="DMV308" i="7" s="1"/>
  <c r="DMV309" i="7" s="1"/>
  <c r="DMT306" i="7"/>
  <c r="DMT307" i="7" s="1"/>
  <c r="DMT308" i="7" s="1"/>
  <c r="DMT309" i="7" s="1"/>
  <c r="DMR306" i="7"/>
  <c r="DMR307" i="7" s="1"/>
  <c r="DMR308" i="7" s="1"/>
  <c r="DMR309" i="7" s="1"/>
  <c r="DMP306" i="7"/>
  <c r="DMP307" i="7" s="1"/>
  <c r="DMP308" i="7" s="1"/>
  <c r="DMP309" i="7" s="1"/>
  <c r="DMN306" i="7"/>
  <c r="DMN307" i="7" s="1"/>
  <c r="DMN308" i="7" s="1"/>
  <c r="DMN309" i="7" s="1"/>
  <c r="DML306" i="7"/>
  <c r="DML307" i="7" s="1"/>
  <c r="DML308" i="7" s="1"/>
  <c r="DML309" i="7" s="1"/>
  <c r="DMJ306" i="7"/>
  <c r="DMJ307" i="7" s="1"/>
  <c r="DMJ308" i="7" s="1"/>
  <c r="DMJ309" i="7" s="1"/>
  <c r="DMH306" i="7"/>
  <c r="DMH307" i="7" s="1"/>
  <c r="DMH308" i="7" s="1"/>
  <c r="DMH309" i="7" s="1"/>
  <c r="DMF306" i="7"/>
  <c r="DMF307" i="7" s="1"/>
  <c r="DMF308" i="7" s="1"/>
  <c r="DMF309" i="7" s="1"/>
  <c r="DMD306" i="7"/>
  <c r="DMD307" i="7" s="1"/>
  <c r="DMD308" i="7" s="1"/>
  <c r="DMD309" i="7" s="1"/>
  <c r="DMB306" i="7"/>
  <c r="DMB307" i="7" s="1"/>
  <c r="DMB308" i="7" s="1"/>
  <c r="DMB309" i="7" s="1"/>
  <c r="DLZ306" i="7"/>
  <c r="DLZ307" i="7" s="1"/>
  <c r="DLZ308" i="7" s="1"/>
  <c r="DLZ309" i="7" s="1"/>
  <c r="DLX306" i="7"/>
  <c r="DLX307" i="7" s="1"/>
  <c r="DLX308" i="7" s="1"/>
  <c r="DLX309" i="7" s="1"/>
  <c r="DLV306" i="7"/>
  <c r="DLV307" i="7" s="1"/>
  <c r="DLV308" i="7" s="1"/>
  <c r="DLV309" i="7" s="1"/>
  <c r="DLT306" i="7"/>
  <c r="DLT307" i="7" s="1"/>
  <c r="DLT308" i="7" s="1"/>
  <c r="DLT309" i="7" s="1"/>
  <c r="DLR306" i="7"/>
  <c r="DLR307" i="7" s="1"/>
  <c r="DLR308" i="7" s="1"/>
  <c r="DLR309" i="7" s="1"/>
  <c r="DLP306" i="7"/>
  <c r="DLP307" i="7" s="1"/>
  <c r="DLP308" i="7" s="1"/>
  <c r="DLP309" i="7" s="1"/>
  <c r="DLN306" i="7"/>
  <c r="DLN307" i="7" s="1"/>
  <c r="DLN308" i="7" s="1"/>
  <c r="DLN309" i="7" s="1"/>
  <c r="DLL306" i="7"/>
  <c r="DLL307" i="7" s="1"/>
  <c r="DLL308" i="7" s="1"/>
  <c r="DLL309" i="7" s="1"/>
  <c r="DLJ306" i="7"/>
  <c r="DLJ307" i="7" s="1"/>
  <c r="DLJ308" i="7" s="1"/>
  <c r="DLJ309" i="7" s="1"/>
  <c r="DLH306" i="7"/>
  <c r="DLH307" i="7" s="1"/>
  <c r="DLH308" i="7" s="1"/>
  <c r="DLH309" i="7" s="1"/>
  <c r="DLF306" i="7"/>
  <c r="DLF307" i="7" s="1"/>
  <c r="DLF308" i="7" s="1"/>
  <c r="DLF309" i="7" s="1"/>
  <c r="DLD306" i="7"/>
  <c r="DLD307" i="7" s="1"/>
  <c r="DLD308" i="7" s="1"/>
  <c r="DLD309" i="7" s="1"/>
  <c r="DLB306" i="7"/>
  <c r="DLB307" i="7" s="1"/>
  <c r="DLB308" i="7" s="1"/>
  <c r="DLB309" i="7" s="1"/>
  <c r="DKZ306" i="7"/>
  <c r="DKZ307" i="7" s="1"/>
  <c r="DKZ308" i="7" s="1"/>
  <c r="DKZ309" i="7" s="1"/>
  <c r="DKX306" i="7"/>
  <c r="DKX307" i="7" s="1"/>
  <c r="DKX308" i="7" s="1"/>
  <c r="DKX309" i="7" s="1"/>
  <c r="DKV306" i="7"/>
  <c r="DKV307" i="7" s="1"/>
  <c r="DKV308" i="7" s="1"/>
  <c r="DKV309" i="7" s="1"/>
  <c r="DKT306" i="7"/>
  <c r="DKT307" i="7" s="1"/>
  <c r="DKT308" i="7" s="1"/>
  <c r="DKT309" i="7" s="1"/>
  <c r="DKR306" i="7"/>
  <c r="DKR307" i="7" s="1"/>
  <c r="DKR308" i="7" s="1"/>
  <c r="DKR309" i="7" s="1"/>
  <c r="DKP306" i="7"/>
  <c r="DKP307" i="7" s="1"/>
  <c r="DKP308" i="7" s="1"/>
  <c r="DKP309" i="7" s="1"/>
  <c r="DKN306" i="7"/>
  <c r="DKN307" i="7" s="1"/>
  <c r="DKN308" i="7" s="1"/>
  <c r="DKN309" i="7" s="1"/>
  <c r="DKL306" i="7"/>
  <c r="DKL307" i="7" s="1"/>
  <c r="DKL308" i="7" s="1"/>
  <c r="DKL309" i="7" s="1"/>
  <c r="DKJ306" i="7"/>
  <c r="DKJ307" i="7" s="1"/>
  <c r="DKJ308" i="7" s="1"/>
  <c r="DKJ309" i="7" s="1"/>
  <c r="DKH306" i="7"/>
  <c r="DKH307" i="7" s="1"/>
  <c r="DKH308" i="7" s="1"/>
  <c r="DKH309" i="7" s="1"/>
  <c r="DKF306" i="7"/>
  <c r="DKF307" i="7" s="1"/>
  <c r="DKF308" i="7" s="1"/>
  <c r="DKF309" i="7" s="1"/>
  <c r="DKD306" i="7"/>
  <c r="DKD307" i="7" s="1"/>
  <c r="DKD308" i="7" s="1"/>
  <c r="DKD309" i="7" s="1"/>
  <c r="DKB306" i="7"/>
  <c r="DKB307" i="7" s="1"/>
  <c r="DKB308" i="7" s="1"/>
  <c r="DKB309" i="7" s="1"/>
  <c r="DJZ306" i="7"/>
  <c r="DJZ307" i="7" s="1"/>
  <c r="DJZ308" i="7" s="1"/>
  <c r="DJZ309" i="7" s="1"/>
  <c r="DJX306" i="7"/>
  <c r="DJX307" i="7" s="1"/>
  <c r="DJX308" i="7" s="1"/>
  <c r="DJX309" i="7" s="1"/>
  <c r="DJV306" i="7"/>
  <c r="DJV307" i="7" s="1"/>
  <c r="DJV308" i="7" s="1"/>
  <c r="DJV309" i="7" s="1"/>
  <c r="DJT306" i="7"/>
  <c r="DJT307" i="7" s="1"/>
  <c r="DJT308" i="7" s="1"/>
  <c r="DJT309" i="7" s="1"/>
  <c r="DJR306" i="7"/>
  <c r="DJR307" i="7" s="1"/>
  <c r="DJR308" i="7" s="1"/>
  <c r="DJR309" i="7" s="1"/>
  <c r="DJP306" i="7"/>
  <c r="DJP307" i="7" s="1"/>
  <c r="DJP308" i="7" s="1"/>
  <c r="DJP309" i="7" s="1"/>
  <c r="DJN306" i="7"/>
  <c r="DJN307" i="7" s="1"/>
  <c r="DJN308" i="7" s="1"/>
  <c r="DJN309" i="7" s="1"/>
  <c r="DJL306" i="7"/>
  <c r="DJL307" i="7" s="1"/>
  <c r="DJL308" i="7" s="1"/>
  <c r="DJL309" i="7" s="1"/>
  <c r="DJJ306" i="7"/>
  <c r="DJJ307" i="7" s="1"/>
  <c r="DJJ308" i="7" s="1"/>
  <c r="DJJ309" i="7" s="1"/>
  <c r="DJH306" i="7"/>
  <c r="DJH307" i="7" s="1"/>
  <c r="DJH308" i="7" s="1"/>
  <c r="DJH309" i="7" s="1"/>
  <c r="DJF306" i="7"/>
  <c r="DJF307" i="7" s="1"/>
  <c r="DJF308" i="7" s="1"/>
  <c r="DJF309" i="7" s="1"/>
  <c r="DJD306" i="7"/>
  <c r="DJD307" i="7" s="1"/>
  <c r="DJD308" i="7" s="1"/>
  <c r="DJD309" i="7" s="1"/>
  <c r="DJB306" i="7"/>
  <c r="DJB307" i="7" s="1"/>
  <c r="DJB308" i="7" s="1"/>
  <c r="DJB309" i="7" s="1"/>
  <c r="DIZ306" i="7"/>
  <c r="DIZ307" i="7" s="1"/>
  <c r="DIZ308" i="7" s="1"/>
  <c r="DIZ309" i="7" s="1"/>
  <c r="DIX306" i="7"/>
  <c r="DIX307" i="7" s="1"/>
  <c r="DIX308" i="7" s="1"/>
  <c r="DIX309" i="7" s="1"/>
  <c r="DIV306" i="7"/>
  <c r="DIV307" i="7" s="1"/>
  <c r="DIV308" i="7" s="1"/>
  <c r="DIV309" i="7" s="1"/>
  <c r="DIT306" i="7"/>
  <c r="DIT307" i="7" s="1"/>
  <c r="DIT308" i="7" s="1"/>
  <c r="DIT309" i="7" s="1"/>
  <c r="DIR306" i="7"/>
  <c r="DIR307" i="7" s="1"/>
  <c r="DIR308" i="7" s="1"/>
  <c r="DIR309" i="7" s="1"/>
  <c r="DIP306" i="7"/>
  <c r="DIP307" i="7" s="1"/>
  <c r="DIP308" i="7" s="1"/>
  <c r="DIP309" i="7" s="1"/>
  <c r="DIN306" i="7"/>
  <c r="DIN307" i="7" s="1"/>
  <c r="DIN308" i="7" s="1"/>
  <c r="DIN309" i="7" s="1"/>
  <c r="DIL306" i="7"/>
  <c r="DIL307" i="7" s="1"/>
  <c r="DIL308" i="7" s="1"/>
  <c r="DIL309" i="7" s="1"/>
  <c r="DIJ306" i="7"/>
  <c r="DIJ307" i="7" s="1"/>
  <c r="DIJ308" i="7" s="1"/>
  <c r="DIJ309" i="7" s="1"/>
  <c r="DIH306" i="7"/>
  <c r="DIH307" i="7" s="1"/>
  <c r="DIH308" i="7" s="1"/>
  <c r="DIH309" i="7" s="1"/>
  <c r="DIF306" i="7"/>
  <c r="DIF307" i="7" s="1"/>
  <c r="DIF308" i="7" s="1"/>
  <c r="DIF309" i="7" s="1"/>
  <c r="DID306" i="7"/>
  <c r="DID307" i="7" s="1"/>
  <c r="DID308" i="7" s="1"/>
  <c r="DID309" i="7" s="1"/>
  <c r="DIB306" i="7"/>
  <c r="DIB307" i="7" s="1"/>
  <c r="DIB308" i="7" s="1"/>
  <c r="DIB309" i="7" s="1"/>
  <c r="DHZ306" i="7"/>
  <c r="DHZ307" i="7" s="1"/>
  <c r="DHZ308" i="7" s="1"/>
  <c r="DHZ309" i="7" s="1"/>
  <c r="DHX306" i="7"/>
  <c r="DHX307" i="7" s="1"/>
  <c r="DHX308" i="7" s="1"/>
  <c r="DHX309" i="7" s="1"/>
  <c r="DHV306" i="7"/>
  <c r="DHV307" i="7" s="1"/>
  <c r="DHV308" i="7" s="1"/>
  <c r="DHV309" i="7" s="1"/>
  <c r="DHT306" i="7"/>
  <c r="DHT307" i="7" s="1"/>
  <c r="DHT308" i="7" s="1"/>
  <c r="DHT309" i="7" s="1"/>
  <c r="DHR306" i="7"/>
  <c r="DHR307" i="7" s="1"/>
  <c r="DHR308" i="7" s="1"/>
  <c r="DHR309" i="7" s="1"/>
  <c r="DHP306" i="7"/>
  <c r="DHP307" i="7" s="1"/>
  <c r="DHP308" i="7" s="1"/>
  <c r="DHP309" i="7" s="1"/>
  <c r="DHN306" i="7"/>
  <c r="DHN307" i="7" s="1"/>
  <c r="DHN308" i="7" s="1"/>
  <c r="DHN309" i="7" s="1"/>
  <c r="DHL306" i="7"/>
  <c r="DHL307" i="7" s="1"/>
  <c r="DHL308" i="7" s="1"/>
  <c r="DHL309" i="7" s="1"/>
  <c r="DHJ306" i="7"/>
  <c r="DHJ307" i="7" s="1"/>
  <c r="DHJ308" i="7" s="1"/>
  <c r="DHJ309" i="7" s="1"/>
  <c r="DHH306" i="7"/>
  <c r="DHH307" i="7" s="1"/>
  <c r="DHH308" i="7" s="1"/>
  <c r="DHH309" i="7" s="1"/>
  <c r="DHF306" i="7"/>
  <c r="DHF307" i="7" s="1"/>
  <c r="DHF308" i="7" s="1"/>
  <c r="DHF309" i="7" s="1"/>
  <c r="DHD306" i="7"/>
  <c r="DHD307" i="7" s="1"/>
  <c r="DHD308" i="7" s="1"/>
  <c r="DHD309" i="7" s="1"/>
  <c r="DHB306" i="7"/>
  <c r="DHB307" i="7" s="1"/>
  <c r="DHB308" i="7" s="1"/>
  <c r="DHB309" i="7" s="1"/>
  <c r="DGZ306" i="7"/>
  <c r="DGZ307" i="7" s="1"/>
  <c r="DGZ308" i="7" s="1"/>
  <c r="DGZ309" i="7" s="1"/>
  <c r="DGX306" i="7"/>
  <c r="DGX307" i="7" s="1"/>
  <c r="DGX308" i="7" s="1"/>
  <c r="DGX309" i="7" s="1"/>
  <c r="DGV306" i="7"/>
  <c r="DGV307" i="7" s="1"/>
  <c r="DGV308" i="7" s="1"/>
  <c r="DGV309" i="7" s="1"/>
  <c r="DGT306" i="7"/>
  <c r="DGT307" i="7" s="1"/>
  <c r="DGT308" i="7" s="1"/>
  <c r="DGT309" i="7" s="1"/>
  <c r="DGR306" i="7"/>
  <c r="DGR307" i="7" s="1"/>
  <c r="DGR308" i="7" s="1"/>
  <c r="DGR309" i="7" s="1"/>
  <c r="DGP306" i="7"/>
  <c r="DGP307" i="7" s="1"/>
  <c r="DGP308" i="7" s="1"/>
  <c r="DGP309" i="7" s="1"/>
  <c r="DGN306" i="7"/>
  <c r="DGN307" i="7" s="1"/>
  <c r="DGN308" i="7" s="1"/>
  <c r="DGN309" i="7" s="1"/>
  <c r="DGL306" i="7"/>
  <c r="DGL307" i="7" s="1"/>
  <c r="DGL308" i="7" s="1"/>
  <c r="DGL309" i="7" s="1"/>
  <c r="DGJ306" i="7"/>
  <c r="DGJ307" i="7" s="1"/>
  <c r="DGJ308" i="7" s="1"/>
  <c r="DGJ309" i="7" s="1"/>
  <c r="DGH306" i="7"/>
  <c r="DGH307" i="7" s="1"/>
  <c r="DGH308" i="7" s="1"/>
  <c r="DGH309" i="7" s="1"/>
  <c r="DGF306" i="7"/>
  <c r="DGF307" i="7" s="1"/>
  <c r="DGF308" i="7" s="1"/>
  <c r="DGF309" i="7" s="1"/>
  <c r="DGD306" i="7"/>
  <c r="DGD307" i="7" s="1"/>
  <c r="DGD308" i="7" s="1"/>
  <c r="DGD309" i="7" s="1"/>
  <c r="DGB306" i="7"/>
  <c r="DGB307" i="7" s="1"/>
  <c r="DGB308" i="7" s="1"/>
  <c r="DGB309" i="7" s="1"/>
  <c r="DFZ306" i="7"/>
  <c r="DFZ307" i="7" s="1"/>
  <c r="DFZ308" i="7" s="1"/>
  <c r="DFZ309" i="7" s="1"/>
  <c r="DFX306" i="7"/>
  <c r="DFX307" i="7" s="1"/>
  <c r="DFX308" i="7" s="1"/>
  <c r="DFX309" i="7" s="1"/>
  <c r="DFV306" i="7"/>
  <c r="DFV307" i="7" s="1"/>
  <c r="DFV308" i="7" s="1"/>
  <c r="DFV309" i="7" s="1"/>
  <c r="DFT306" i="7"/>
  <c r="DFT307" i="7" s="1"/>
  <c r="DFT308" i="7" s="1"/>
  <c r="DFT309" i="7" s="1"/>
  <c r="DFR306" i="7"/>
  <c r="DFR307" i="7" s="1"/>
  <c r="DFR308" i="7" s="1"/>
  <c r="DFR309" i="7" s="1"/>
  <c r="DFP306" i="7"/>
  <c r="DFP307" i="7" s="1"/>
  <c r="DFP308" i="7" s="1"/>
  <c r="DFP309" i="7" s="1"/>
  <c r="DFN306" i="7"/>
  <c r="DFN307" i="7" s="1"/>
  <c r="DFN308" i="7" s="1"/>
  <c r="DFN309" i="7" s="1"/>
  <c r="DFL306" i="7"/>
  <c r="DFL307" i="7" s="1"/>
  <c r="DFL308" i="7" s="1"/>
  <c r="DFL309" i="7" s="1"/>
  <c r="DFJ306" i="7"/>
  <c r="DFJ307" i="7" s="1"/>
  <c r="DFJ308" i="7" s="1"/>
  <c r="DFJ309" i="7" s="1"/>
  <c r="DFH306" i="7"/>
  <c r="DFH307" i="7" s="1"/>
  <c r="DFH308" i="7" s="1"/>
  <c r="DFH309" i="7" s="1"/>
  <c r="DFF306" i="7"/>
  <c r="DFF307" i="7" s="1"/>
  <c r="DFF308" i="7" s="1"/>
  <c r="DFF309" i="7" s="1"/>
  <c r="DFD306" i="7"/>
  <c r="DFD307" i="7" s="1"/>
  <c r="DFD308" i="7" s="1"/>
  <c r="DFD309" i="7" s="1"/>
  <c r="DFB306" i="7"/>
  <c r="DFB307" i="7" s="1"/>
  <c r="DFB308" i="7" s="1"/>
  <c r="DFB309" i="7" s="1"/>
  <c r="DEZ306" i="7"/>
  <c r="DEZ307" i="7" s="1"/>
  <c r="DEZ308" i="7" s="1"/>
  <c r="DEZ309" i="7" s="1"/>
  <c r="DEX306" i="7"/>
  <c r="DEX307" i="7" s="1"/>
  <c r="DEX308" i="7" s="1"/>
  <c r="DEX309" i="7" s="1"/>
  <c r="DEV306" i="7"/>
  <c r="DEV307" i="7" s="1"/>
  <c r="DEV308" i="7" s="1"/>
  <c r="DEV309" i="7" s="1"/>
  <c r="DET306" i="7"/>
  <c r="DET307" i="7" s="1"/>
  <c r="DET308" i="7" s="1"/>
  <c r="DET309" i="7" s="1"/>
  <c r="DER306" i="7"/>
  <c r="DER307" i="7" s="1"/>
  <c r="DER308" i="7" s="1"/>
  <c r="DER309" i="7" s="1"/>
  <c r="DEP306" i="7"/>
  <c r="DEP307" i="7" s="1"/>
  <c r="DEP308" i="7" s="1"/>
  <c r="DEP309" i="7" s="1"/>
  <c r="DEN306" i="7"/>
  <c r="DEN307" i="7" s="1"/>
  <c r="DEN308" i="7" s="1"/>
  <c r="DEN309" i="7" s="1"/>
  <c r="DEL306" i="7"/>
  <c r="DEL307" i="7" s="1"/>
  <c r="DEL308" i="7" s="1"/>
  <c r="DEL309" i="7" s="1"/>
  <c r="DEJ306" i="7"/>
  <c r="DEJ307" i="7" s="1"/>
  <c r="DEJ308" i="7" s="1"/>
  <c r="DEJ309" i="7" s="1"/>
  <c r="DEH306" i="7"/>
  <c r="DEH307" i="7" s="1"/>
  <c r="DEH308" i="7" s="1"/>
  <c r="DEH309" i="7" s="1"/>
  <c r="DEF306" i="7"/>
  <c r="DEF307" i="7" s="1"/>
  <c r="DEF308" i="7" s="1"/>
  <c r="DEF309" i="7" s="1"/>
  <c r="DED306" i="7"/>
  <c r="DED307" i="7" s="1"/>
  <c r="DED308" i="7" s="1"/>
  <c r="DED309" i="7" s="1"/>
  <c r="DEB306" i="7"/>
  <c r="DEB307" i="7" s="1"/>
  <c r="DEB308" i="7" s="1"/>
  <c r="DEB309" i="7" s="1"/>
  <c r="DDZ306" i="7"/>
  <c r="DDZ307" i="7" s="1"/>
  <c r="DDZ308" i="7" s="1"/>
  <c r="DDZ309" i="7" s="1"/>
  <c r="DDX306" i="7"/>
  <c r="DDX307" i="7" s="1"/>
  <c r="DDX308" i="7" s="1"/>
  <c r="DDX309" i="7" s="1"/>
  <c r="DDV306" i="7"/>
  <c r="DDV307" i="7" s="1"/>
  <c r="DDV308" i="7" s="1"/>
  <c r="DDV309" i="7" s="1"/>
  <c r="DDT306" i="7"/>
  <c r="DDT307" i="7" s="1"/>
  <c r="DDT308" i="7" s="1"/>
  <c r="DDT309" i="7" s="1"/>
  <c r="DDR306" i="7"/>
  <c r="DDR307" i="7" s="1"/>
  <c r="DDR308" i="7" s="1"/>
  <c r="DDR309" i="7" s="1"/>
  <c r="DDP306" i="7"/>
  <c r="DDP307" i="7" s="1"/>
  <c r="DDP308" i="7" s="1"/>
  <c r="DDP309" i="7" s="1"/>
  <c r="DDN306" i="7"/>
  <c r="DDN307" i="7" s="1"/>
  <c r="DDN308" i="7" s="1"/>
  <c r="DDN309" i="7" s="1"/>
  <c r="DDL306" i="7"/>
  <c r="DDL307" i="7" s="1"/>
  <c r="DDL308" i="7" s="1"/>
  <c r="DDL309" i="7" s="1"/>
  <c r="DDJ306" i="7"/>
  <c r="DDJ307" i="7" s="1"/>
  <c r="DDJ308" i="7" s="1"/>
  <c r="DDJ309" i="7" s="1"/>
  <c r="DDH306" i="7"/>
  <c r="DDH307" i="7" s="1"/>
  <c r="DDH308" i="7" s="1"/>
  <c r="DDH309" i="7" s="1"/>
  <c r="DDF306" i="7"/>
  <c r="DDF307" i="7" s="1"/>
  <c r="DDF308" i="7" s="1"/>
  <c r="DDF309" i="7" s="1"/>
  <c r="DDD306" i="7"/>
  <c r="DDD307" i="7" s="1"/>
  <c r="DDD308" i="7" s="1"/>
  <c r="DDD309" i="7" s="1"/>
  <c r="DDB306" i="7"/>
  <c r="DDB307" i="7" s="1"/>
  <c r="DDB308" i="7" s="1"/>
  <c r="DDB309" i="7" s="1"/>
  <c r="DCZ306" i="7"/>
  <c r="DCZ307" i="7" s="1"/>
  <c r="DCZ308" i="7" s="1"/>
  <c r="DCZ309" i="7" s="1"/>
  <c r="DCX306" i="7"/>
  <c r="DCX307" i="7" s="1"/>
  <c r="DCX308" i="7" s="1"/>
  <c r="DCX309" i="7" s="1"/>
  <c r="DCV306" i="7"/>
  <c r="DCV307" i="7" s="1"/>
  <c r="DCV308" i="7" s="1"/>
  <c r="DCV309" i="7" s="1"/>
  <c r="DCT306" i="7"/>
  <c r="DCT307" i="7" s="1"/>
  <c r="DCT308" i="7" s="1"/>
  <c r="DCT309" i="7" s="1"/>
  <c r="DCR306" i="7"/>
  <c r="DCR307" i="7" s="1"/>
  <c r="DCR308" i="7" s="1"/>
  <c r="DCR309" i="7" s="1"/>
  <c r="DCP306" i="7"/>
  <c r="DCP307" i="7" s="1"/>
  <c r="DCP308" i="7" s="1"/>
  <c r="DCP309" i="7" s="1"/>
  <c r="DCN306" i="7"/>
  <c r="DCN307" i="7" s="1"/>
  <c r="DCN308" i="7" s="1"/>
  <c r="DCN309" i="7" s="1"/>
  <c r="DCL306" i="7"/>
  <c r="DCL307" i="7" s="1"/>
  <c r="DCL308" i="7" s="1"/>
  <c r="DCL309" i="7" s="1"/>
  <c r="DCJ306" i="7"/>
  <c r="DCJ307" i="7" s="1"/>
  <c r="DCJ308" i="7" s="1"/>
  <c r="DCJ309" i="7" s="1"/>
  <c r="DCH306" i="7"/>
  <c r="DCH307" i="7" s="1"/>
  <c r="DCH308" i="7" s="1"/>
  <c r="DCH309" i="7" s="1"/>
  <c r="DCF306" i="7"/>
  <c r="DCF307" i="7" s="1"/>
  <c r="DCF308" i="7" s="1"/>
  <c r="DCF309" i="7" s="1"/>
  <c r="DCD306" i="7"/>
  <c r="DCD307" i="7" s="1"/>
  <c r="DCD308" i="7" s="1"/>
  <c r="DCD309" i="7" s="1"/>
  <c r="DCB306" i="7"/>
  <c r="DCB307" i="7" s="1"/>
  <c r="DCB308" i="7" s="1"/>
  <c r="DCB309" i="7" s="1"/>
  <c r="DBZ306" i="7"/>
  <c r="DBZ307" i="7" s="1"/>
  <c r="DBZ308" i="7" s="1"/>
  <c r="DBZ309" i="7" s="1"/>
  <c r="DBX306" i="7"/>
  <c r="DBX307" i="7" s="1"/>
  <c r="DBX308" i="7" s="1"/>
  <c r="DBX309" i="7" s="1"/>
  <c r="DBV306" i="7"/>
  <c r="DBV307" i="7" s="1"/>
  <c r="DBV308" i="7" s="1"/>
  <c r="DBV309" i="7" s="1"/>
  <c r="DBT306" i="7"/>
  <c r="DBT307" i="7" s="1"/>
  <c r="DBT308" i="7" s="1"/>
  <c r="DBT309" i="7" s="1"/>
  <c r="DBR306" i="7"/>
  <c r="DBR307" i="7" s="1"/>
  <c r="DBR308" i="7" s="1"/>
  <c r="DBR309" i="7" s="1"/>
  <c r="DBP306" i="7"/>
  <c r="DBP307" i="7" s="1"/>
  <c r="DBP308" i="7" s="1"/>
  <c r="DBP309" i="7" s="1"/>
  <c r="DBN306" i="7"/>
  <c r="DBN307" i="7" s="1"/>
  <c r="DBN308" i="7" s="1"/>
  <c r="DBN309" i="7" s="1"/>
  <c r="DBL306" i="7"/>
  <c r="DBL307" i="7" s="1"/>
  <c r="DBL308" i="7" s="1"/>
  <c r="DBL309" i="7" s="1"/>
  <c r="DBJ306" i="7"/>
  <c r="DBJ307" i="7" s="1"/>
  <c r="DBJ308" i="7" s="1"/>
  <c r="DBJ309" i="7" s="1"/>
  <c r="DBH306" i="7"/>
  <c r="DBH307" i="7" s="1"/>
  <c r="DBH308" i="7" s="1"/>
  <c r="DBH309" i="7" s="1"/>
  <c r="DBF306" i="7"/>
  <c r="DBF307" i="7" s="1"/>
  <c r="DBF308" i="7" s="1"/>
  <c r="DBF309" i="7" s="1"/>
  <c r="DBD306" i="7"/>
  <c r="DBD307" i="7" s="1"/>
  <c r="DBD308" i="7" s="1"/>
  <c r="DBD309" i="7" s="1"/>
  <c r="DBB306" i="7"/>
  <c r="DBB307" i="7" s="1"/>
  <c r="DBB308" i="7" s="1"/>
  <c r="DBB309" i="7" s="1"/>
  <c r="DAZ306" i="7"/>
  <c r="DAZ307" i="7" s="1"/>
  <c r="DAZ308" i="7" s="1"/>
  <c r="DAZ309" i="7" s="1"/>
  <c r="DAX306" i="7"/>
  <c r="DAX307" i="7" s="1"/>
  <c r="DAX308" i="7" s="1"/>
  <c r="DAX309" i="7" s="1"/>
  <c r="DAV306" i="7"/>
  <c r="DAV307" i="7" s="1"/>
  <c r="DAV308" i="7" s="1"/>
  <c r="DAV309" i="7" s="1"/>
  <c r="DAT306" i="7"/>
  <c r="DAT307" i="7" s="1"/>
  <c r="DAT308" i="7" s="1"/>
  <c r="DAT309" i="7" s="1"/>
  <c r="DAR306" i="7"/>
  <c r="DAR307" i="7" s="1"/>
  <c r="DAR308" i="7" s="1"/>
  <c r="DAR309" i="7" s="1"/>
  <c r="DAP306" i="7"/>
  <c r="DAP307" i="7" s="1"/>
  <c r="DAP308" i="7" s="1"/>
  <c r="DAP309" i="7" s="1"/>
  <c r="DAN306" i="7"/>
  <c r="DAN307" i="7" s="1"/>
  <c r="DAN308" i="7" s="1"/>
  <c r="DAN309" i="7" s="1"/>
  <c r="DAL306" i="7"/>
  <c r="DAL307" i="7" s="1"/>
  <c r="DAL308" i="7" s="1"/>
  <c r="DAL309" i="7" s="1"/>
  <c r="DAJ306" i="7"/>
  <c r="DAJ307" i="7" s="1"/>
  <c r="DAJ308" i="7" s="1"/>
  <c r="DAJ309" i="7" s="1"/>
  <c r="DAH306" i="7"/>
  <c r="DAH307" i="7" s="1"/>
  <c r="DAH308" i="7" s="1"/>
  <c r="DAH309" i="7" s="1"/>
  <c r="DAF306" i="7"/>
  <c r="DAF307" i="7" s="1"/>
  <c r="DAF308" i="7" s="1"/>
  <c r="DAF309" i="7" s="1"/>
  <c r="DAD306" i="7"/>
  <c r="DAD307" i="7" s="1"/>
  <c r="DAD308" i="7" s="1"/>
  <c r="DAD309" i="7" s="1"/>
  <c r="DAB306" i="7"/>
  <c r="DAB307" i="7" s="1"/>
  <c r="DAB308" i="7" s="1"/>
  <c r="DAB309" i="7" s="1"/>
  <c r="CZZ306" i="7"/>
  <c r="CZZ307" i="7" s="1"/>
  <c r="CZZ308" i="7" s="1"/>
  <c r="CZZ309" i="7" s="1"/>
  <c r="CZX306" i="7"/>
  <c r="CZX307" i="7" s="1"/>
  <c r="CZX308" i="7" s="1"/>
  <c r="CZX309" i="7" s="1"/>
  <c r="CZV306" i="7"/>
  <c r="CZV307" i="7" s="1"/>
  <c r="CZV308" i="7" s="1"/>
  <c r="CZV309" i="7" s="1"/>
  <c r="CZT306" i="7"/>
  <c r="CZT307" i="7" s="1"/>
  <c r="CZT308" i="7" s="1"/>
  <c r="CZT309" i="7" s="1"/>
  <c r="CZR306" i="7"/>
  <c r="CZR307" i="7" s="1"/>
  <c r="CZR308" i="7" s="1"/>
  <c r="CZR309" i="7" s="1"/>
  <c r="CZP306" i="7"/>
  <c r="CZP307" i="7" s="1"/>
  <c r="CZP308" i="7" s="1"/>
  <c r="CZP309" i="7" s="1"/>
  <c r="CZN306" i="7"/>
  <c r="CZN307" i="7" s="1"/>
  <c r="CZN308" i="7" s="1"/>
  <c r="CZN309" i="7" s="1"/>
  <c r="CZL306" i="7"/>
  <c r="CZL307" i="7" s="1"/>
  <c r="CZL308" i="7" s="1"/>
  <c r="CZL309" i="7" s="1"/>
  <c r="CZJ306" i="7"/>
  <c r="CZJ307" i="7" s="1"/>
  <c r="CZJ308" i="7" s="1"/>
  <c r="CZJ309" i="7" s="1"/>
  <c r="CZH306" i="7"/>
  <c r="CZH307" i="7" s="1"/>
  <c r="CZH308" i="7" s="1"/>
  <c r="CZH309" i="7" s="1"/>
  <c r="CZF306" i="7"/>
  <c r="CZF307" i="7" s="1"/>
  <c r="CZF308" i="7" s="1"/>
  <c r="CZF309" i="7" s="1"/>
  <c r="CZD306" i="7"/>
  <c r="CZD307" i="7" s="1"/>
  <c r="CZD308" i="7" s="1"/>
  <c r="CZD309" i="7" s="1"/>
  <c r="CZB306" i="7"/>
  <c r="CZB307" i="7" s="1"/>
  <c r="CZB308" i="7" s="1"/>
  <c r="CZB309" i="7" s="1"/>
  <c r="CYZ306" i="7"/>
  <c r="CYZ307" i="7" s="1"/>
  <c r="CYZ308" i="7" s="1"/>
  <c r="CYZ309" i="7" s="1"/>
  <c r="CYX306" i="7"/>
  <c r="CYX307" i="7" s="1"/>
  <c r="CYX308" i="7" s="1"/>
  <c r="CYX309" i="7" s="1"/>
  <c r="CYV306" i="7"/>
  <c r="CYV307" i="7" s="1"/>
  <c r="CYV308" i="7" s="1"/>
  <c r="CYV309" i="7" s="1"/>
  <c r="CYT306" i="7"/>
  <c r="CYT307" i="7" s="1"/>
  <c r="CYT308" i="7" s="1"/>
  <c r="CYT309" i="7" s="1"/>
  <c r="CYR306" i="7"/>
  <c r="CYR307" i="7" s="1"/>
  <c r="CYR308" i="7" s="1"/>
  <c r="CYR309" i="7" s="1"/>
  <c r="CYP306" i="7"/>
  <c r="CYP307" i="7" s="1"/>
  <c r="CYP308" i="7" s="1"/>
  <c r="CYP309" i="7" s="1"/>
  <c r="CYN306" i="7"/>
  <c r="CYN307" i="7" s="1"/>
  <c r="CYN308" i="7" s="1"/>
  <c r="CYN309" i="7" s="1"/>
  <c r="CYL306" i="7"/>
  <c r="CYL307" i="7" s="1"/>
  <c r="CYL308" i="7" s="1"/>
  <c r="CYL309" i="7" s="1"/>
  <c r="CYJ306" i="7"/>
  <c r="CYJ307" i="7" s="1"/>
  <c r="CYJ308" i="7" s="1"/>
  <c r="CYJ309" i="7" s="1"/>
  <c r="CYH306" i="7"/>
  <c r="CYH307" i="7" s="1"/>
  <c r="CYH308" i="7" s="1"/>
  <c r="CYH309" i="7" s="1"/>
  <c r="CYF306" i="7"/>
  <c r="CYF307" i="7" s="1"/>
  <c r="CYF308" i="7" s="1"/>
  <c r="CYF309" i="7" s="1"/>
  <c r="CYD306" i="7"/>
  <c r="CYD307" i="7" s="1"/>
  <c r="CYD308" i="7" s="1"/>
  <c r="CYD309" i="7" s="1"/>
  <c r="CYB306" i="7"/>
  <c r="CYB307" i="7" s="1"/>
  <c r="CYB308" i="7" s="1"/>
  <c r="CYB309" i="7" s="1"/>
  <c r="CXZ306" i="7"/>
  <c r="CXZ307" i="7" s="1"/>
  <c r="CXZ308" i="7" s="1"/>
  <c r="CXZ309" i="7" s="1"/>
  <c r="CXX306" i="7"/>
  <c r="CXX307" i="7" s="1"/>
  <c r="CXX308" i="7" s="1"/>
  <c r="CXX309" i="7" s="1"/>
  <c r="CXV306" i="7"/>
  <c r="CXV307" i="7" s="1"/>
  <c r="CXV308" i="7" s="1"/>
  <c r="CXV309" i="7" s="1"/>
  <c r="CXT306" i="7"/>
  <c r="CXT307" i="7" s="1"/>
  <c r="CXT308" i="7" s="1"/>
  <c r="CXT309" i="7" s="1"/>
  <c r="CXR306" i="7"/>
  <c r="CXR307" i="7" s="1"/>
  <c r="CXR308" i="7" s="1"/>
  <c r="CXR309" i="7" s="1"/>
  <c r="CXP306" i="7"/>
  <c r="CXP307" i="7" s="1"/>
  <c r="CXP308" i="7" s="1"/>
  <c r="CXP309" i="7" s="1"/>
  <c r="CXN306" i="7"/>
  <c r="CXN307" i="7" s="1"/>
  <c r="CXN308" i="7" s="1"/>
  <c r="CXN309" i="7" s="1"/>
  <c r="CXL306" i="7"/>
  <c r="CXL307" i="7" s="1"/>
  <c r="CXL308" i="7" s="1"/>
  <c r="CXL309" i="7" s="1"/>
  <c r="CXJ306" i="7"/>
  <c r="CXJ307" i="7" s="1"/>
  <c r="CXJ308" i="7" s="1"/>
  <c r="CXJ309" i="7" s="1"/>
  <c r="CXH306" i="7"/>
  <c r="CXH307" i="7" s="1"/>
  <c r="CXH308" i="7" s="1"/>
  <c r="CXH309" i="7" s="1"/>
  <c r="CXF306" i="7"/>
  <c r="CXF307" i="7" s="1"/>
  <c r="CXF308" i="7" s="1"/>
  <c r="CXF309" i="7" s="1"/>
  <c r="CXD306" i="7"/>
  <c r="CXD307" i="7" s="1"/>
  <c r="CXD308" i="7" s="1"/>
  <c r="CXD309" i="7" s="1"/>
  <c r="CXB306" i="7"/>
  <c r="CXB307" i="7" s="1"/>
  <c r="CXB308" i="7" s="1"/>
  <c r="CXB309" i="7" s="1"/>
  <c r="CWZ306" i="7"/>
  <c r="CWZ307" i="7" s="1"/>
  <c r="CWZ308" i="7" s="1"/>
  <c r="CWZ309" i="7" s="1"/>
  <c r="CWX306" i="7"/>
  <c r="CWX307" i="7" s="1"/>
  <c r="CWX308" i="7" s="1"/>
  <c r="CWX309" i="7" s="1"/>
  <c r="CWV306" i="7"/>
  <c r="CWV307" i="7" s="1"/>
  <c r="CWV308" i="7" s="1"/>
  <c r="CWV309" i="7" s="1"/>
  <c r="CWT306" i="7"/>
  <c r="CWT307" i="7" s="1"/>
  <c r="CWT308" i="7" s="1"/>
  <c r="CWT309" i="7" s="1"/>
  <c r="CWR306" i="7"/>
  <c r="CWR307" i="7" s="1"/>
  <c r="CWR308" i="7" s="1"/>
  <c r="CWR309" i="7" s="1"/>
  <c r="CWP306" i="7"/>
  <c r="CWP307" i="7" s="1"/>
  <c r="CWP308" i="7" s="1"/>
  <c r="CWP309" i="7" s="1"/>
  <c r="CWN306" i="7"/>
  <c r="CWN307" i="7" s="1"/>
  <c r="CWN308" i="7" s="1"/>
  <c r="CWN309" i="7" s="1"/>
  <c r="CWL306" i="7"/>
  <c r="CWL307" i="7" s="1"/>
  <c r="CWL308" i="7" s="1"/>
  <c r="CWL309" i="7" s="1"/>
  <c r="CWJ306" i="7"/>
  <c r="CWJ307" i="7" s="1"/>
  <c r="CWJ308" i="7" s="1"/>
  <c r="CWJ309" i="7" s="1"/>
  <c r="CWH306" i="7"/>
  <c r="CWH307" i="7" s="1"/>
  <c r="CWH308" i="7" s="1"/>
  <c r="CWH309" i="7" s="1"/>
  <c r="CWF306" i="7"/>
  <c r="CWF307" i="7" s="1"/>
  <c r="CWF308" i="7" s="1"/>
  <c r="CWF309" i="7" s="1"/>
  <c r="CWD306" i="7"/>
  <c r="CWD307" i="7" s="1"/>
  <c r="CWD308" i="7" s="1"/>
  <c r="CWD309" i="7" s="1"/>
  <c r="CWB306" i="7"/>
  <c r="CWB307" i="7" s="1"/>
  <c r="CWB308" i="7" s="1"/>
  <c r="CWB309" i="7" s="1"/>
  <c r="CVZ306" i="7"/>
  <c r="CVZ307" i="7" s="1"/>
  <c r="CVZ308" i="7" s="1"/>
  <c r="CVZ309" i="7" s="1"/>
  <c r="CVX306" i="7"/>
  <c r="CVX307" i="7" s="1"/>
  <c r="CVX308" i="7" s="1"/>
  <c r="CVX309" i="7" s="1"/>
  <c r="CVV306" i="7"/>
  <c r="CVV307" i="7" s="1"/>
  <c r="CVV308" i="7" s="1"/>
  <c r="CVV309" i="7" s="1"/>
  <c r="CVT306" i="7"/>
  <c r="CVT307" i="7" s="1"/>
  <c r="CVT308" i="7" s="1"/>
  <c r="CVT309" i="7" s="1"/>
  <c r="CVR306" i="7"/>
  <c r="CVR307" i="7" s="1"/>
  <c r="CVR308" i="7" s="1"/>
  <c r="CVR309" i="7" s="1"/>
  <c r="CVP306" i="7"/>
  <c r="CVP307" i="7" s="1"/>
  <c r="CVP308" i="7" s="1"/>
  <c r="CVP309" i="7" s="1"/>
  <c r="CVN306" i="7"/>
  <c r="CVN307" i="7" s="1"/>
  <c r="CVN308" i="7" s="1"/>
  <c r="CVN309" i="7" s="1"/>
  <c r="CVL306" i="7"/>
  <c r="CVL307" i="7" s="1"/>
  <c r="CVL308" i="7" s="1"/>
  <c r="CVL309" i="7" s="1"/>
  <c r="CVJ306" i="7"/>
  <c r="CVJ307" i="7" s="1"/>
  <c r="CVJ308" i="7" s="1"/>
  <c r="CVJ309" i="7" s="1"/>
  <c r="CVH306" i="7"/>
  <c r="CVH307" i="7" s="1"/>
  <c r="CVH308" i="7" s="1"/>
  <c r="CVH309" i="7" s="1"/>
  <c r="CVF306" i="7"/>
  <c r="CVF307" i="7" s="1"/>
  <c r="CVF308" i="7" s="1"/>
  <c r="CVF309" i="7" s="1"/>
  <c r="CVD306" i="7"/>
  <c r="CVD307" i="7" s="1"/>
  <c r="CVD308" i="7" s="1"/>
  <c r="CVD309" i="7" s="1"/>
  <c r="CVB306" i="7"/>
  <c r="CVB307" i="7" s="1"/>
  <c r="CVB308" i="7" s="1"/>
  <c r="CVB309" i="7" s="1"/>
  <c r="CUZ306" i="7"/>
  <c r="CUZ307" i="7" s="1"/>
  <c r="CUZ308" i="7" s="1"/>
  <c r="CUZ309" i="7" s="1"/>
  <c r="CUX306" i="7"/>
  <c r="CUX307" i="7" s="1"/>
  <c r="CUX308" i="7" s="1"/>
  <c r="CUX309" i="7" s="1"/>
  <c r="CUV306" i="7"/>
  <c r="CUV307" i="7" s="1"/>
  <c r="CUV308" i="7" s="1"/>
  <c r="CUV309" i="7" s="1"/>
  <c r="CUT306" i="7"/>
  <c r="CUT307" i="7" s="1"/>
  <c r="CUT308" i="7" s="1"/>
  <c r="CUT309" i="7" s="1"/>
  <c r="CUR306" i="7"/>
  <c r="CUR307" i="7" s="1"/>
  <c r="CUR308" i="7" s="1"/>
  <c r="CUR309" i="7" s="1"/>
  <c r="CUP306" i="7"/>
  <c r="CUP307" i="7" s="1"/>
  <c r="CUP308" i="7" s="1"/>
  <c r="CUP309" i="7" s="1"/>
  <c r="CUN306" i="7"/>
  <c r="CUN307" i="7" s="1"/>
  <c r="CUN308" i="7" s="1"/>
  <c r="CUN309" i="7" s="1"/>
  <c r="CUL306" i="7"/>
  <c r="CUL307" i="7" s="1"/>
  <c r="CUL308" i="7" s="1"/>
  <c r="CUL309" i="7" s="1"/>
  <c r="CUJ306" i="7"/>
  <c r="CUJ307" i="7" s="1"/>
  <c r="CUJ308" i="7" s="1"/>
  <c r="CUJ309" i="7" s="1"/>
  <c r="CUH306" i="7"/>
  <c r="CUH307" i="7" s="1"/>
  <c r="CUH308" i="7" s="1"/>
  <c r="CUH309" i="7" s="1"/>
  <c r="CUF306" i="7"/>
  <c r="CUF307" i="7" s="1"/>
  <c r="CUF308" i="7" s="1"/>
  <c r="CUF309" i="7" s="1"/>
  <c r="CUD306" i="7"/>
  <c r="CUD307" i="7" s="1"/>
  <c r="CUD308" i="7" s="1"/>
  <c r="CUD309" i="7" s="1"/>
  <c r="CUB306" i="7"/>
  <c r="CUB307" i="7" s="1"/>
  <c r="CUB308" i="7" s="1"/>
  <c r="CUB309" i="7" s="1"/>
  <c r="CTZ306" i="7"/>
  <c r="CTZ307" i="7" s="1"/>
  <c r="CTZ308" i="7" s="1"/>
  <c r="CTZ309" i="7" s="1"/>
  <c r="CTX306" i="7"/>
  <c r="CTX307" i="7" s="1"/>
  <c r="CTX308" i="7" s="1"/>
  <c r="CTX309" i="7" s="1"/>
  <c r="CTV306" i="7"/>
  <c r="CTV307" i="7" s="1"/>
  <c r="CTV308" i="7" s="1"/>
  <c r="CTV309" i="7" s="1"/>
  <c r="CTT306" i="7"/>
  <c r="CTT307" i="7" s="1"/>
  <c r="CTT308" i="7" s="1"/>
  <c r="CTT309" i="7" s="1"/>
  <c r="CTR306" i="7"/>
  <c r="CTR307" i="7" s="1"/>
  <c r="CTR308" i="7" s="1"/>
  <c r="CTR309" i="7" s="1"/>
  <c r="CTP306" i="7"/>
  <c r="CTP307" i="7" s="1"/>
  <c r="CTP308" i="7" s="1"/>
  <c r="CTP309" i="7" s="1"/>
  <c r="CTN306" i="7"/>
  <c r="CTN307" i="7" s="1"/>
  <c r="CTN308" i="7" s="1"/>
  <c r="CTN309" i="7" s="1"/>
  <c r="CTL306" i="7"/>
  <c r="CTL307" i="7" s="1"/>
  <c r="CTL308" i="7" s="1"/>
  <c r="CTL309" i="7" s="1"/>
  <c r="CTJ306" i="7"/>
  <c r="CTJ307" i="7" s="1"/>
  <c r="CTJ308" i="7" s="1"/>
  <c r="CTJ309" i="7" s="1"/>
  <c r="CTH306" i="7"/>
  <c r="CTH307" i="7" s="1"/>
  <c r="CTH308" i="7" s="1"/>
  <c r="CTH309" i="7" s="1"/>
  <c r="CTF306" i="7"/>
  <c r="CTF307" i="7" s="1"/>
  <c r="CTF308" i="7" s="1"/>
  <c r="CTF309" i="7" s="1"/>
  <c r="CTD306" i="7"/>
  <c r="CTD307" i="7" s="1"/>
  <c r="CTD308" i="7" s="1"/>
  <c r="CTD309" i="7" s="1"/>
  <c r="CTB306" i="7"/>
  <c r="CTB307" i="7" s="1"/>
  <c r="CTB308" i="7" s="1"/>
  <c r="CTB309" i="7" s="1"/>
  <c r="CSZ306" i="7"/>
  <c r="CSZ307" i="7" s="1"/>
  <c r="CSZ308" i="7" s="1"/>
  <c r="CSZ309" i="7" s="1"/>
  <c r="CSX306" i="7"/>
  <c r="CSX307" i="7" s="1"/>
  <c r="CSX308" i="7" s="1"/>
  <c r="CSX309" i="7" s="1"/>
  <c r="CSV306" i="7"/>
  <c r="CSV307" i="7" s="1"/>
  <c r="CSV308" i="7" s="1"/>
  <c r="CSV309" i="7" s="1"/>
  <c r="CST306" i="7"/>
  <c r="CST307" i="7" s="1"/>
  <c r="CST308" i="7" s="1"/>
  <c r="CST309" i="7" s="1"/>
  <c r="CSR306" i="7"/>
  <c r="CSR307" i="7" s="1"/>
  <c r="CSR308" i="7" s="1"/>
  <c r="CSR309" i="7" s="1"/>
  <c r="CSP306" i="7"/>
  <c r="CSP307" i="7" s="1"/>
  <c r="CSP308" i="7" s="1"/>
  <c r="CSP309" i="7" s="1"/>
  <c r="CSN306" i="7"/>
  <c r="CSN307" i="7" s="1"/>
  <c r="CSN308" i="7" s="1"/>
  <c r="CSN309" i="7" s="1"/>
  <c r="CSL306" i="7"/>
  <c r="CSL307" i="7" s="1"/>
  <c r="CSL308" i="7" s="1"/>
  <c r="CSL309" i="7" s="1"/>
  <c r="CSJ306" i="7"/>
  <c r="CSJ307" i="7" s="1"/>
  <c r="CSJ308" i="7" s="1"/>
  <c r="CSJ309" i="7" s="1"/>
  <c r="CSH306" i="7"/>
  <c r="CSH307" i="7" s="1"/>
  <c r="CSH308" i="7" s="1"/>
  <c r="CSH309" i="7" s="1"/>
  <c r="CSF306" i="7"/>
  <c r="CSF307" i="7" s="1"/>
  <c r="CSF308" i="7" s="1"/>
  <c r="CSF309" i="7" s="1"/>
  <c r="CSD306" i="7"/>
  <c r="CSD307" i="7" s="1"/>
  <c r="CSD308" i="7" s="1"/>
  <c r="CSD309" i="7" s="1"/>
  <c r="CSB306" i="7"/>
  <c r="CSB307" i="7" s="1"/>
  <c r="CSB308" i="7" s="1"/>
  <c r="CSB309" i="7" s="1"/>
  <c r="CRZ306" i="7"/>
  <c r="CRZ307" i="7" s="1"/>
  <c r="CRZ308" i="7" s="1"/>
  <c r="CRZ309" i="7" s="1"/>
  <c r="CRX306" i="7"/>
  <c r="CRX307" i="7" s="1"/>
  <c r="CRX308" i="7" s="1"/>
  <c r="CRX309" i="7" s="1"/>
  <c r="CRV306" i="7"/>
  <c r="CRV307" i="7" s="1"/>
  <c r="CRV308" i="7" s="1"/>
  <c r="CRV309" i="7" s="1"/>
  <c r="CRT306" i="7"/>
  <c r="CRT307" i="7" s="1"/>
  <c r="CRT308" i="7" s="1"/>
  <c r="CRT309" i="7" s="1"/>
  <c r="CRR306" i="7"/>
  <c r="CRR307" i="7" s="1"/>
  <c r="CRR308" i="7" s="1"/>
  <c r="CRR309" i="7" s="1"/>
  <c r="CRP306" i="7"/>
  <c r="CRP307" i="7" s="1"/>
  <c r="CRP308" i="7" s="1"/>
  <c r="CRP309" i="7" s="1"/>
  <c r="CRN306" i="7"/>
  <c r="CRN307" i="7" s="1"/>
  <c r="CRN308" i="7" s="1"/>
  <c r="CRN309" i="7" s="1"/>
  <c r="CRL306" i="7"/>
  <c r="CRL307" i="7" s="1"/>
  <c r="CRL308" i="7" s="1"/>
  <c r="CRL309" i="7" s="1"/>
  <c r="CRJ306" i="7"/>
  <c r="CRJ307" i="7" s="1"/>
  <c r="CRJ308" i="7" s="1"/>
  <c r="CRJ309" i="7" s="1"/>
  <c r="CRH306" i="7"/>
  <c r="CRH307" i="7" s="1"/>
  <c r="CRH308" i="7" s="1"/>
  <c r="CRH309" i="7" s="1"/>
  <c r="CRF306" i="7"/>
  <c r="CRF307" i="7" s="1"/>
  <c r="CRF308" i="7" s="1"/>
  <c r="CRF309" i="7" s="1"/>
  <c r="CRD306" i="7"/>
  <c r="CRD307" i="7" s="1"/>
  <c r="CRD308" i="7" s="1"/>
  <c r="CRD309" i="7" s="1"/>
  <c r="CRB306" i="7"/>
  <c r="CRB307" i="7" s="1"/>
  <c r="CRB308" i="7" s="1"/>
  <c r="CRB309" i="7" s="1"/>
  <c r="CQZ306" i="7"/>
  <c r="CQZ307" i="7" s="1"/>
  <c r="CQZ308" i="7" s="1"/>
  <c r="CQZ309" i="7" s="1"/>
  <c r="CQX306" i="7"/>
  <c r="CQX307" i="7" s="1"/>
  <c r="CQX308" i="7" s="1"/>
  <c r="CQX309" i="7" s="1"/>
  <c r="CQV306" i="7"/>
  <c r="CQV307" i="7" s="1"/>
  <c r="CQV308" i="7" s="1"/>
  <c r="CQV309" i="7" s="1"/>
  <c r="CQT306" i="7"/>
  <c r="CQT307" i="7" s="1"/>
  <c r="CQT308" i="7" s="1"/>
  <c r="CQT309" i="7" s="1"/>
  <c r="CQR306" i="7"/>
  <c r="CQR307" i="7" s="1"/>
  <c r="CQR308" i="7" s="1"/>
  <c r="CQR309" i="7" s="1"/>
  <c r="CQP306" i="7"/>
  <c r="CQP307" i="7" s="1"/>
  <c r="CQP308" i="7" s="1"/>
  <c r="CQP309" i="7" s="1"/>
  <c r="CQN306" i="7"/>
  <c r="CQN307" i="7" s="1"/>
  <c r="CQN308" i="7" s="1"/>
  <c r="CQN309" i="7" s="1"/>
  <c r="CQL306" i="7"/>
  <c r="CQL307" i="7" s="1"/>
  <c r="CQL308" i="7" s="1"/>
  <c r="CQL309" i="7" s="1"/>
  <c r="CQJ306" i="7"/>
  <c r="CQJ307" i="7" s="1"/>
  <c r="CQJ308" i="7" s="1"/>
  <c r="CQJ309" i="7" s="1"/>
  <c r="CQH306" i="7"/>
  <c r="CQH307" i="7" s="1"/>
  <c r="CQH308" i="7" s="1"/>
  <c r="CQH309" i="7" s="1"/>
  <c r="CQF306" i="7"/>
  <c r="CQF307" i="7" s="1"/>
  <c r="CQF308" i="7" s="1"/>
  <c r="CQF309" i="7" s="1"/>
  <c r="CQD306" i="7"/>
  <c r="CQD307" i="7" s="1"/>
  <c r="CQD308" i="7" s="1"/>
  <c r="CQD309" i="7" s="1"/>
  <c r="CQB306" i="7"/>
  <c r="CQB307" i="7" s="1"/>
  <c r="CQB308" i="7" s="1"/>
  <c r="CQB309" i="7" s="1"/>
  <c r="CPZ306" i="7"/>
  <c r="CPZ307" i="7" s="1"/>
  <c r="CPZ308" i="7" s="1"/>
  <c r="CPZ309" i="7" s="1"/>
  <c r="CPX306" i="7"/>
  <c r="CPX307" i="7" s="1"/>
  <c r="CPX308" i="7" s="1"/>
  <c r="CPX309" i="7" s="1"/>
  <c r="CPV306" i="7"/>
  <c r="CPV307" i="7" s="1"/>
  <c r="CPV308" i="7" s="1"/>
  <c r="CPV309" i="7" s="1"/>
  <c r="CPT306" i="7"/>
  <c r="CPT307" i="7" s="1"/>
  <c r="CPT308" i="7" s="1"/>
  <c r="CPT309" i="7" s="1"/>
  <c r="CPR306" i="7"/>
  <c r="CPR307" i="7" s="1"/>
  <c r="CPR308" i="7" s="1"/>
  <c r="CPR309" i="7" s="1"/>
  <c r="CPP306" i="7"/>
  <c r="CPP307" i="7" s="1"/>
  <c r="CPP308" i="7" s="1"/>
  <c r="CPP309" i="7" s="1"/>
  <c r="CPN306" i="7"/>
  <c r="CPN307" i="7" s="1"/>
  <c r="CPN308" i="7" s="1"/>
  <c r="CPN309" i="7" s="1"/>
  <c r="CPL306" i="7"/>
  <c r="CPL307" i="7" s="1"/>
  <c r="CPL308" i="7" s="1"/>
  <c r="CPL309" i="7" s="1"/>
  <c r="CPJ306" i="7"/>
  <c r="CPJ307" i="7" s="1"/>
  <c r="CPJ308" i="7" s="1"/>
  <c r="CPJ309" i="7" s="1"/>
  <c r="CPH306" i="7"/>
  <c r="CPH307" i="7" s="1"/>
  <c r="CPH308" i="7" s="1"/>
  <c r="CPH309" i="7" s="1"/>
  <c r="CPF306" i="7"/>
  <c r="CPF307" i="7" s="1"/>
  <c r="CPF308" i="7" s="1"/>
  <c r="CPF309" i="7" s="1"/>
  <c r="CPD306" i="7"/>
  <c r="CPD307" i="7" s="1"/>
  <c r="CPD308" i="7" s="1"/>
  <c r="CPD309" i="7" s="1"/>
  <c r="CPB306" i="7"/>
  <c r="CPB307" i="7" s="1"/>
  <c r="CPB308" i="7" s="1"/>
  <c r="CPB309" i="7" s="1"/>
  <c r="COZ306" i="7"/>
  <c r="COZ307" i="7" s="1"/>
  <c r="COZ308" i="7" s="1"/>
  <c r="COZ309" i="7" s="1"/>
  <c r="COX306" i="7"/>
  <c r="COX307" i="7" s="1"/>
  <c r="COX308" i="7" s="1"/>
  <c r="COX309" i="7" s="1"/>
  <c r="COV306" i="7"/>
  <c r="COV307" i="7" s="1"/>
  <c r="COV308" i="7" s="1"/>
  <c r="COV309" i="7" s="1"/>
  <c r="COT306" i="7"/>
  <c r="COT307" i="7" s="1"/>
  <c r="COT308" i="7" s="1"/>
  <c r="COT309" i="7" s="1"/>
  <c r="COR306" i="7"/>
  <c r="COR307" i="7" s="1"/>
  <c r="COR308" i="7" s="1"/>
  <c r="COR309" i="7" s="1"/>
  <c r="COP306" i="7"/>
  <c r="COP307" i="7" s="1"/>
  <c r="COP308" i="7" s="1"/>
  <c r="COP309" i="7" s="1"/>
  <c r="CON306" i="7"/>
  <c r="CON307" i="7" s="1"/>
  <c r="CON308" i="7" s="1"/>
  <c r="CON309" i="7" s="1"/>
  <c r="COL306" i="7"/>
  <c r="COL307" i="7" s="1"/>
  <c r="COL308" i="7" s="1"/>
  <c r="COL309" i="7" s="1"/>
  <c r="COJ306" i="7"/>
  <c r="COJ307" i="7" s="1"/>
  <c r="COJ308" i="7" s="1"/>
  <c r="COJ309" i="7" s="1"/>
  <c r="COH306" i="7"/>
  <c r="COH307" i="7" s="1"/>
  <c r="COH308" i="7" s="1"/>
  <c r="COH309" i="7" s="1"/>
  <c r="COF306" i="7"/>
  <c r="COF307" i="7" s="1"/>
  <c r="COF308" i="7" s="1"/>
  <c r="COF309" i="7" s="1"/>
  <c r="COD306" i="7"/>
  <c r="COD307" i="7" s="1"/>
  <c r="COD308" i="7" s="1"/>
  <c r="COD309" i="7" s="1"/>
  <c r="COB306" i="7"/>
  <c r="COB307" i="7" s="1"/>
  <c r="COB308" i="7" s="1"/>
  <c r="COB309" i="7" s="1"/>
  <c r="CNZ306" i="7"/>
  <c r="CNZ307" i="7" s="1"/>
  <c r="CNZ308" i="7" s="1"/>
  <c r="CNZ309" i="7" s="1"/>
  <c r="CNX306" i="7"/>
  <c r="CNX307" i="7" s="1"/>
  <c r="CNX308" i="7" s="1"/>
  <c r="CNX309" i="7" s="1"/>
  <c r="CNV306" i="7"/>
  <c r="CNV307" i="7" s="1"/>
  <c r="CNV308" i="7" s="1"/>
  <c r="CNV309" i="7" s="1"/>
  <c r="CNT306" i="7"/>
  <c r="CNT307" i="7" s="1"/>
  <c r="CNT308" i="7" s="1"/>
  <c r="CNT309" i="7" s="1"/>
  <c r="CNR306" i="7"/>
  <c r="CNR307" i="7" s="1"/>
  <c r="CNR308" i="7" s="1"/>
  <c r="CNR309" i="7" s="1"/>
  <c r="CNP306" i="7"/>
  <c r="CNP307" i="7" s="1"/>
  <c r="CNP308" i="7" s="1"/>
  <c r="CNP309" i="7" s="1"/>
  <c r="CNN306" i="7"/>
  <c r="CNN307" i="7" s="1"/>
  <c r="CNN308" i="7" s="1"/>
  <c r="CNN309" i="7" s="1"/>
  <c r="CNL306" i="7"/>
  <c r="CNL307" i="7" s="1"/>
  <c r="CNL308" i="7" s="1"/>
  <c r="CNL309" i="7" s="1"/>
  <c r="CNJ306" i="7"/>
  <c r="CNJ307" i="7" s="1"/>
  <c r="CNJ308" i="7" s="1"/>
  <c r="CNJ309" i="7" s="1"/>
  <c r="CNH306" i="7"/>
  <c r="CNH307" i="7" s="1"/>
  <c r="CNH308" i="7" s="1"/>
  <c r="CNH309" i="7" s="1"/>
  <c r="CNF306" i="7"/>
  <c r="CNF307" i="7" s="1"/>
  <c r="CNF308" i="7" s="1"/>
  <c r="CNF309" i="7" s="1"/>
  <c r="CND306" i="7"/>
  <c r="CND307" i="7" s="1"/>
  <c r="CND308" i="7" s="1"/>
  <c r="CND309" i="7" s="1"/>
  <c r="CNB306" i="7"/>
  <c r="CNB307" i="7" s="1"/>
  <c r="CNB308" i="7" s="1"/>
  <c r="CNB309" i="7" s="1"/>
  <c r="CMZ306" i="7"/>
  <c r="CMZ307" i="7" s="1"/>
  <c r="CMZ308" i="7" s="1"/>
  <c r="CMZ309" i="7" s="1"/>
  <c r="CMX306" i="7"/>
  <c r="CMX307" i="7" s="1"/>
  <c r="CMX308" i="7" s="1"/>
  <c r="CMX309" i="7" s="1"/>
  <c r="CMV306" i="7"/>
  <c r="CMV307" i="7" s="1"/>
  <c r="CMV308" i="7" s="1"/>
  <c r="CMV309" i="7" s="1"/>
  <c r="CMT306" i="7"/>
  <c r="CMT307" i="7" s="1"/>
  <c r="CMT308" i="7" s="1"/>
  <c r="CMT309" i="7" s="1"/>
  <c r="CMR306" i="7"/>
  <c r="CMR307" i="7" s="1"/>
  <c r="CMR308" i="7" s="1"/>
  <c r="CMR309" i="7" s="1"/>
  <c r="CMP306" i="7"/>
  <c r="CMP307" i="7" s="1"/>
  <c r="CMP308" i="7" s="1"/>
  <c r="CMP309" i="7" s="1"/>
  <c r="CMN306" i="7"/>
  <c r="CMN307" i="7" s="1"/>
  <c r="CMN308" i="7" s="1"/>
  <c r="CMN309" i="7" s="1"/>
  <c r="CML306" i="7"/>
  <c r="CML307" i="7" s="1"/>
  <c r="CML308" i="7" s="1"/>
  <c r="CML309" i="7" s="1"/>
  <c r="CMJ306" i="7"/>
  <c r="CMJ307" i="7" s="1"/>
  <c r="CMJ308" i="7" s="1"/>
  <c r="CMJ309" i="7" s="1"/>
  <c r="CMH306" i="7"/>
  <c r="CMH307" i="7" s="1"/>
  <c r="CMH308" i="7" s="1"/>
  <c r="CMH309" i="7" s="1"/>
  <c r="CMF306" i="7"/>
  <c r="CMF307" i="7" s="1"/>
  <c r="CMF308" i="7" s="1"/>
  <c r="CMF309" i="7" s="1"/>
  <c r="CMD306" i="7"/>
  <c r="CMD307" i="7" s="1"/>
  <c r="CMD308" i="7" s="1"/>
  <c r="CMD309" i="7" s="1"/>
  <c r="CMB306" i="7"/>
  <c r="CMB307" i="7" s="1"/>
  <c r="CMB308" i="7" s="1"/>
  <c r="CMB309" i="7" s="1"/>
  <c r="CLZ306" i="7"/>
  <c r="CLZ307" i="7" s="1"/>
  <c r="CLZ308" i="7" s="1"/>
  <c r="CLZ309" i="7" s="1"/>
  <c r="CLX306" i="7"/>
  <c r="CLX307" i="7" s="1"/>
  <c r="CLX308" i="7" s="1"/>
  <c r="CLX309" i="7" s="1"/>
  <c r="CLV306" i="7"/>
  <c r="CLV307" i="7" s="1"/>
  <c r="CLV308" i="7" s="1"/>
  <c r="CLV309" i="7" s="1"/>
  <c r="CLT306" i="7"/>
  <c r="CLT307" i="7" s="1"/>
  <c r="CLT308" i="7" s="1"/>
  <c r="CLT309" i="7" s="1"/>
  <c r="CLR306" i="7"/>
  <c r="CLR307" i="7" s="1"/>
  <c r="CLR308" i="7" s="1"/>
  <c r="CLR309" i="7" s="1"/>
  <c r="CLP306" i="7"/>
  <c r="CLP307" i="7" s="1"/>
  <c r="CLP308" i="7" s="1"/>
  <c r="CLP309" i="7" s="1"/>
  <c r="CLN306" i="7"/>
  <c r="CLN307" i="7" s="1"/>
  <c r="CLN308" i="7" s="1"/>
  <c r="CLN309" i="7" s="1"/>
  <c r="CLL306" i="7"/>
  <c r="CLL307" i="7" s="1"/>
  <c r="CLL308" i="7" s="1"/>
  <c r="CLL309" i="7" s="1"/>
  <c r="CLJ306" i="7"/>
  <c r="CLJ307" i="7" s="1"/>
  <c r="CLJ308" i="7" s="1"/>
  <c r="CLJ309" i="7" s="1"/>
  <c r="CLH306" i="7"/>
  <c r="CLH307" i="7" s="1"/>
  <c r="CLH308" i="7" s="1"/>
  <c r="CLH309" i="7" s="1"/>
  <c r="CLF306" i="7"/>
  <c r="CLF307" i="7" s="1"/>
  <c r="CLF308" i="7" s="1"/>
  <c r="CLF309" i="7" s="1"/>
  <c r="CLD306" i="7"/>
  <c r="CLD307" i="7" s="1"/>
  <c r="CLD308" i="7" s="1"/>
  <c r="CLD309" i="7" s="1"/>
  <c r="CLB306" i="7"/>
  <c r="CLB307" i="7" s="1"/>
  <c r="CLB308" i="7" s="1"/>
  <c r="CLB309" i="7" s="1"/>
  <c r="CKZ306" i="7"/>
  <c r="CKZ307" i="7" s="1"/>
  <c r="CKZ308" i="7" s="1"/>
  <c r="CKZ309" i="7" s="1"/>
  <c r="CKX306" i="7"/>
  <c r="CKX307" i="7" s="1"/>
  <c r="CKX308" i="7" s="1"/>
  <c r="CKX309" i="7" s="1"/>
  <c r="CKV306" i="7"/>
  <c r="CKV307" i="7" s="1"/>
  <c r="CKV308" i="7" s="1"/>
  <c r="CKV309" i="7" s="1"/>
  <c r="CKT306" i="7"/>
  <c r="CKT307" i="7" s="1"/>
  <c r="CKT308" i="7" s="1"/>
  <c r="CKT309" i="7" s="1"/>
  <c r="CKR306" i="7"/>
  <c r="CKR307" i="7" s="1"/>
  <c r="CKR308" i="7" s="1"/>
  <c r="CKR309" i="7" s="1"/>
  <c r="CKP306" i="7"/>
  <c r="CKP307" i="7" s="1"/>
  <c r="CKP308" i="7" s="1"/>
  <c r="CKP309" i="7" s="1"/>
  <c r="CKN306" i="7"/>
  <c r="CKN307" i="7" s="1"/>
  <c r="CKN308" i="7" s="1"/>
  <c r="CKN309" i="7" s="1"/>
  <c r="CKL306" i="7"/>
  <c r="CKL307" i="7" s="1"/>
  <c r="CKL308" i="7" s="1"/>
  <c r="CKL309" i="7" s="1"/>
  <c r="CKJ306" i="7"/>
  <c r="CKJ307" i="7" s="1"/>
  <c r="CKJ308" i="7" s="1"/>
  <c r="CKJ309" i="7" s="1"/>
  <c r="CKH306" i="7"/>
  <c r="CKH307" i="7" s="1"/>
  <c r="CKH308" i="7" s="1"/>
  <c r="CKH309" i="7" s="1"/>
  <c r="CKF306" i="7"/>
  <c r="CKF307" i="7" s="1"/>
  <c r="CKF308" i="7" s="1"/>
  <c r="CKF309" i="7" s="1"/>
  <c r="CKD306" i="7"/>
  <c r="CKD307" i="7" s="1"/>
  <c r="CKD308" i="7" s="1"/>
  <c r="CKD309" i="7" s="1"/>
  <c r="CKB306" i="7"/>
  <c r="CKB307" i="7" s="1"/>
  <c r="CKB308" i="7" s="1"/>
  <c r="CKB309" i="7" s="1"/>
  <c r="CJZ306" i="7"/>
  <c r="CJZ307" i="7" s="1"/>
  <c r="CJZ308" i="7" s="1"/>
  <c r="CJZ309" i="7" s="1"/>
  <c r="CJX306" i="7"/>
  <c r="CJX307" i="7" s="1"/>
  <c r="CJX308" i="7" s="1"/>
  <c r="CJX309" i="7" s="1"/>
  <c r="CJV306" i="7"/>
  <c r="CJV307" i="7" s="1"/>
  <c r="CJV308" i="7" s="1"/>
  <c r="CJV309" i="7" s="1"/>
  <c r="CJT306" i="7"/>
  <c r="CJT307" i="7" s="1"/>
  <c r="CJT308" i="7" s="1"/>
  <c r="CJT309" i="7" s="1"/>
  <c r="CJR306" i="7"/>
  <c r="CJR307" i="7" s="1"/>
  <c r="CJR308" i="7" s="1"/>
  <c r="CJR309" i="7" s="1"/>
  <c r="CJP306" i="7"/>
  <c r="CJP307" i="7" s="1"/>
  <c r="CJP308" i="7" s="1"/>
  <c r="CJP309" i="7" s="1"/>
  <c r="CJN306" i="7"/>
  <c r="CJN307" i="7" s="1"/>
  <c r="CJN308" i="7" s="1"/>
  <c r="CJN309" i="7" s="1"/>
  <c r="CJL306" i="7"/>
  <c r="CJL307" i="7" s="1"/>
  <c r="CJL308" i="7" s="1"/>
  <c r="CJL309" i="7" s="1"/>
  <c r="CJJ306" i="7"/>
  <c r="CJJ307" i="7" s="1"/>
  <c r="CJJ308" i="7" s="1"/>
  <c r="CJJ309" i="7" s="1"/>
  <c r="CJH306" i="7"/>
  <c r="CJH307" i="7" s="1"/>
  <c r="CJH308" i="7" s="1"/>
  <c r="CJH309" i="7" s="1"/>
  <c r="CJF306" i="7"/>
  <c r="CJF307" i="7" s="1"/>
  <c r="CJF308" i="7" s="1"/>
  <c r="CJF309" i="7" s="1"/>
  <c r="CJD306" i="7"/>
  <c r="CJD307" i="7" s="1"/>
  <c r="CJD308" i="7" s="1"/>
  <c r="CJD309" i="7" s="1"/>
  <c r="CJB306" i="7"/>
  <c r="CJB307" i="7" s="1"/>
  <c r="CJB308" i="7" s="1"/>
  <c r="CJB309" i="7" s="1"/>
  <c r="CIZ306" i="7"/>
  <c r="CIZ307" i="7" s="1"/>
  <c r="CIZ308" i="7" s="1"/>
  <c r="CIZ309" i="7" s="1"/>
  <c r="CIX306" i="7"/>
  <c r="CIX307" i="7" s="1"/>
  <c r="CIX308" i="7" s="1"/>
  <c r="CIX309" i="7" s="1"/>
  <c r="CIV306" i="7"/>
  <c r="CIV307" i="7" s="1"/>
  <c r="CIV308" i="7" s="1"/>
  <c r="CIV309" i="7" s="1"/>
  <c r="CIT306" i="7"/>
  <c r="CIT307" i="7" s="1"/>
  <c r="CIT308" i="7" s="1"/>
  <c r="CIT309" i="7" s="1"/>
  <c r="CIR306" i="7"/>
  <c r="CIR307" i="7" s="1"/>
  <c r="CIR308" i="7" s="1"/>
  <c r="CIR309" i="7" s="1"/>
  <c r="CIP306" i="7"/>
  <c r="CIP307" i="7" s="1"/>
  <c r="CIP308" i="7" s="1"/>
  <c r="CIP309" i="7" s="1"/>
  <c r="CIN306" i="7"/>
  <c r="CIN307" i="7" s="1"/>
  <c r="CIN308" i="7" s="1"/>
  <c r="CIN309" i="7" s="1"/>
  <c r="CIL306" i="7"/>
  <c r="CIL307" i="7" s="1"/>
  <c r="CIL308" i="7" s="1"/>
  <c r="CIL309" i="7" s="1"/>
  <c r="CIJ306" i="7"/>
  <c r="CIJ307" i="7" s="1"/>
  <c r="CIJ308" i="7" s="1"/>
  <c r="CIJ309" i="7" s="1"/>
  <c r="CIH306" i="7"/>
  <c r="CIH307" i="7" s="1"/>
  <c r="CIH308" i="7" s="1"/>
  <c r="CIH309" i="7" s="1"/>
  <c r="CIF306" i="7"/>
  <c r="CIF307" i="7" s="1"/>
  <c r="CIF308" i="7" s="1"/>
  <c r="CIF309" i="7" s="1"/>
  <c r="CID306" i="7"/>
  <c r="CID307" i="7" s="1"/>
  <c r="CID308" i="7" s="1"/>
  <c r="CID309" i="7" s="1"/>
  <c r="CIB306" i="7"/>
  <c r="CIB307" i="7" s="1"/>
  <c r="CIB308" i="7" s="1"/>
  <c r="CIB309" i="7" s="1"/>
  <c r="CHZ306" i="7"/>
  <c r="CHZ307" i="7" s="1"/>
  <c r="CHZ308" i="7" s="1"/>
  <c r="CHZ309" i="7" s="1"/>
  <c r="CHX306" i="7"/>
  <c r="CHX307" i="7" s="1"/>
  <c r="CHX308" i="7" s="1"/>
  <c r="CHX309" i="7" s="1"/>
  <c r="CHV306" i="7"/>
  <c r="CHV307" i="7" s="1"/>
  <c r="CHV308" i="7" s="1"/>
  <c r="CHV309" i="7" s="1"/>
  <c r="CHT306" i="7"/>
  <c r="CHT307" i="7" s="1"/>
  <c r="CHT308" i="7" s="1"/>
  <c r="CHT309" i="7" s="1"/>
  <c r="CHR306" i="7"/>
  <c r="CHR307" i="7" s="1"/>
  <c r="CHR308" i="7" s="1"/>
  <c r="CHR309" i="7" s="1"/>
  <c r="CHP306" i="7"/>
  <c r="CHP307" i="7" s="1"/>
  <c r="CHP308" i="7" s="1"/>
  <c r="CHP309" i="7" s="1"/>
  <c r="CHN306" i="7"/>
  <c r="CHN307" i="7" s="1"/>
  <c r="CHN308" i="7" s="1"/>
  <c r="CHN309" i="7" s="1"/>
  <c r="CHL306" i="7"/>
  <c r="CHL307" i="7" s="1"/>
  <c r="CHL308" i="7" s="1"/>
  <c r="CHL309" i="7" s="1"/>
  <c r="CHJ306" i="7"/>
  <c r="CHJ307" i="7" s="1"/>
  <c r="CHJ308" i="7" s="1"/>
  <c r="CHJ309" i="7" s="1"/>
  <c r="CHH306" i="7"/>
  <c r="CHH307" i="7" s="1"/>
  <c r="CHH308" i="7" s="1"/>
  <c r="CHH309" i="7" s="1"/>
  <c r="CHF306" i="7"/>
  <c r="CHF307" i="7" s="1"/>
  <c r="CHF308" i="7" s="1"/>
  <c r="CHF309" i="7" s="1"/>
  <c r="CHD306" i="7"/>
  <c r="CHD307" i="7" s="1"/>
  <c r="CHD308" i="7" s="1"/>
  <c r="CHD309" i="7" s="1"/>
  <c r="CHB306" i="7"/>
  <c r="CHB307" i="7" s="1"/>
  <c r="CHB308" i="7" s="1"/>
  <c r="CHB309" i="7" s="1"/>
  <c r="CGZ306" i="7"/>
  <c r="CGZ307" i="7" s="1"/>
  <c r="CGZ308" i="7" s="1"/>
  <c r="CGZ309" i="7" s="1"/>
  <c r="CGX306" i="7"/>
  <c r="CGX307" i="7" s="1"/>
  <c r="CGX308" i="7" s="1"/>
  <c r="CGX309" i="7" s="1"/>
  <c r="CGV306" i="7"/>
  <c r="CGV307" i="7" s="1"/>
  <c r="CGV308" i="7" s="1"/>
  <c r="CGV309" i="7" s="1"/>
  <c r="CGT306" i="7"/>
  <c r="CGT307" i="7" s="1"/>
  <c r="CGT308" i="7" s="1"/>
  <c r="CGT309" i="7" s="1"/>
  <c r="CGR306" i="7"/>
  <c r="CGR307" i="7" s="1"/>
  <c r="CGR308" i="7" s="1"/>
  <c r="CGR309" i="7" s="1"/>
  <c r="CGP306" i="7"/>
  <c r="CGP307" i="7" s="1"/>
  <c r="CGP308" i="7" s="1"/>
  <c r="CGP309" i="7" s="1"/>
  <c r="CGN306" i="7"/>
  <c r="CGN307" i="7" s="1"/>
  <c r="CGN308" i="7" s="1"/>
  <c r="CGN309" i="7" s="1"/>
  <c r="CGL306" i="7"/>
  <c r="CGL307" i="7" s="1"/>
  <c r="CGL308" i="7" s="1"/>
  <c r="CGL309" i="7" s="1"/>
  <c r="CGJ306" i="7"/>
  <c r="CGJ307" i="7" s="1"/>
  <c r="CGJ308" i="7" s="1"/>
  <c r="CGJ309" i="7" s="1"/>
  <c r="CGH306" i="7"/>
  <c r="CGH307" i="7" s="1"/>
  <c r="CGH308" i="7" s="1"/>
  <c r="CGH309" i="7" s="1"/>
  <c r="CGF306" i="7"/>
  <c r="CGF307" i="7" s="1"/>
  <c r="CGF308" i="7" s="1"/>
  <c r="CGF309" i="7" s="1"/>
  <c r="CGD306" i="7"/>
  <c r="CGD307" i="7" s="1"/>
  <c r="CGD308" i="7" s="1"/>
  <c r="CGD309" i="7" s="1"/>
  <c r="CGB306" i="7"/>
  <c r="CGB307" i="7" s="1"/>
  <c r="CGB308" i="7" s="1"/>
  <c r="CGB309" i="7" s="1"/>
  <c r="CFZ306" i="7"/>
  <c r="CFZ307" i="7" s="1"/>
  <c r="CFZ308" i="7" s="1"/>
  <c r="CFZ309" i="7" s="1"/>
  <c r="CFX306" i="7"/>
  <c r="CFX307" i="7" s="1"/>
  <c r="CFX308" i="7" s="1"/>
  <c r="CFX309" i="7" s="1"/>
  <c r="CFV306" i="7"/>
  <c r="CFV307" i="7" s="1"/>
  <c r="CFV308" i="7" s="1"/>
  <c r="CFV309" i="7" s="1"/>
  <c r="CFT306" i="7"/>
  <c r="CFT307" i="7" s="1"/>
  <c r="CFT308" i="7" s="1"/>
  <c r="CFT309" i="7" s="1"/>
  <c r="CFR306" i="7"/>
  <c r="CFR307" i="7" s="1"/>
  <c r="CFR308" i="7" s="1"/>
  <c r="CFR309" i="7" s="1"/>
  <c r="CFP306" i="7"/>
  <c r="CFP307" i="7" s="1"/>
  <c r="CFP308" i="7" s="1"/>
  <c r="CFP309" i="7" s="1"/>
  <c r="CFN306" i="7"/>
  <c r="CFN307" i="7" s="1"/>
  <c r="CFN308" i="7" s="1"/>
  <c r="CFN309" i="7" s="1"/>
  <c r="CFL306" i="7"/>
  <c r="CFL307" i="7" s="1"/>
  <c r="CFL308" i="7" s="1"/>
  <c r="CFL309" i="7" s="1"/>
  <c r="CFJ306" i="7"/>
  <c r="CFJ307" i="7" s="1"/>
  <c r="CFJ308" i="7" s="1"/>
  <c r="CFJ309" i="7" s="1"/>
  <c r="CFH306" i="7"/>
  <c r="CFH307" i="7" s="1"/>
  <c r="CFH308" i="7" s="1"/>
  <c r="CFH309" i="7" s="1"/>
  <c r="CFF306" i="7"/>
  <c r="CFF307" i="7" s="1"/>
  <c r="CFF308" i="7" s="1"/>
  <c r="CFF309" i="7" s="1"/>
  <c r="CFD306" i="7"/>
  <c r="CFD307" i="7" s="1"/>
  <c r="CFD308" i="7" s="1"/>
  <c r="CFD309" i="7" s="1"/>
  <c r="CFB306" i="7"/>
  <c r="CFB307" i="7" s="1"/>
  <c r="CFB308" i="7" s="1"/>
  <c r="CFB309" i="7" s="1"/>
  <c r="CEZ306" i="7"/>
  <c r="CEZ307" i="7" s="1"/>
  <c r="CEZ308" i="7" s="1"/>
  <c r="CEZ309" i="7" s="1"/>
  <c r="CEX306" i="7"/>
  <c r="CEX307" i="7" s="1"/>
  <c r="CEX308" i="7" s="1"/>
  <c r="CEX309" i="7" s="1"/>
  <c r="CEV306" i="7"/>
  <c r="CEV307" i="7" s="1"/>
  <c r="CEV308" i="7" s="1"/>
  <c r="CEV309" i="7" s="1"/>
  <c r="CET306" i="7"/>
  <c r="CET307" i="7" s="1"/>
  <c r="CET308" i="7" s="1"/>
  <c r="CET309" i="7" s="1"/>
  <c r="CER306" i="7"/>
  <c r="CER307" i="7" s="1"/>
  <c r="CER308" i="7" s="1"/>
  <c r="CER309" i="7" s="1"/>
  <c r="CEP306" i="7"/>
  <c r="CEP307" i="7" s="1"/>
  <c r="CEP308" i="7" s="1"/>
  <c r="CEP309" i="7" s="1"/>
  <c r="CEN306" i="7"/>
  <c r="CEN307" i="7" s="1"/>
  <c r="CEN308" i="7" s="1"/>
  <c r="CEN309" i="7" s="1"/>
  <c r="CEL306" i="7"/>
  <c r="CEL307" i="7" s="1"/>
  <c r="CEL308" i="7" s="1"/>
  <c r="CEL309" i="7" s="1"/>
  <c r="CEJ306" i="7"/>
  <c r="CEJ307" i="7" s="1"/>
  <c r="CEJ308" i="7" s="1"/>
  <c r="CEJ309" i="7" s="1"/>
  <c r="CEH306" i="7"/>
  <c r="CEH307" i="7" s="1"/>
  <c r="CEH308" i="7" s="1"/>
  <c r="CEH309" i="7" s="1"/>
  <c r="CEF306" i="7"/>
  <c r="CEF307" i="7" s="1"/>
  <c r="CEF308" i="7" s="1"/>
  <c r="CEF309" i="7" s="1"/>
  <c r="CED306" i="7"/>
  <c r="CED307" i="7" s="1"/>
  <c r="CED308" i="7" s="1"/>
  <c r="CED309" i="7" s="1"/>
  <c r="CEB306" i="7"/>
  <c r="CEB307" i="7" s="1"/>
  <c r="CEB308" i="7" s="1"/>
  <c r="CEB309" i="7" s="1"/>
  <c r="CDZ306" i="7"/>
  <c r="CDZ307" i="7" s="1"/>
  <c r="CDZ308" i="7" s="1"/>
  <c r="CDZ309" i="7" s="1"/>
  <c r="CDX306" i="7"/>
  <c r="CDX307" i="7" s="1"/>
  <c r="CDX308" i="7" s="1"/>
  <c r="CDX309" i="7" s="1"/>
  <c r="CDV306" i="7"/>
  <c r="CDV307" i="7" s="1"/>
  <c r="CDV308" i="7" s="1"/>
  <c r="CDV309" i="7" s="1"/>
  <c r="CDT306" i="7"/>
  <c r="CDT307" i="7" s="1"/>
  <c r="CDT308" i="7" s="1"/>
  <c r="CDT309" i="7" s="1"/>
  <c r="CDR306" i="7"/>
  <c r="CDR307" i="7" s="1"/>
  <c r="CDR308" i="7" s="1"/>
  <c r="CDR309" i="7" s="1"/>
  <c r="CDP306" i="7"/>
  <c r="CDP307" i="7" s="1"/>
  <c r="CDP308" i="7" s="1"/>
  <c r="CDP309" i="7" s="1"/>
  <c r="CDN306" i="7"/>
  <c r="CDN307" i="7" s="1"/>
  <c r="CDN308" i="7" s="1"/>
  <c r="CDN309" i="7" s="1"/>
  <c r="CDL306" i="7"/>
  <c r="CDL307" i="7" s="1"/>
  <c r="CDL308" i="7" s="1"/>
  <c r="CDL309" i="7" s="1"/>
  <c r="CDJ306" i="7"/>
  <c r="CDJ307" i="7" s="1"/>
  <c r="CDJ308" i="7" s="1"/>
  <c r="CDJ309" i="7" s="1"/>
  <c r="CDH306" i="7"/>
  <c r="CDH307" i="7" s="1"/>
  <c r="CDH308" i="7" s="1"/>
  <c r="CDH309" i="7" s="1"/>
  <c r="CDF306" i="7"/>
  <c r="CDF307" i="7" s="1"/>
  <c r="CDF308" i="7" s="1"/>
  <c r="CDF309" i="7" s="1"/>
  <c r="CDD306" i="7"/>
  <c r="CDD307" i="7" s="1"/>
  <c r="CDD308" i="7" s="1"/>
  <c r="CDD309" i="7" s="1"/>
  <c r="CDB306" i="7"/>
  <c r="CDB307" i="7" s="1"/>
  <c r="CDB308" i="7" s="1"/>
  <c r="CDB309" i="7" s="1"/>
  <c r="CCZ306" i="7"/>
  <c r="CCZ307" i="7" s="1"/>
  <c r="CCZ308" i="7" s="1"/>
  <c r="CCZ309" i="7" s="1"/>
  <c r="CCX306" i="7"/>
  <c r="CCX307" i="7" s="1"/>
  <c r="CCX308" i="7" s="1"/>
  <c r="CCX309" i="7" s="1"/>
  <c r="CCV306" i="7"/>
  <c r="CCV307" i="7" s="1"/>
  <c r="CCV308" i="7" s="1"/>
  <c r="CCV309" i="7" s="1"/>
  <c r="CCT306" i="7"/>
  <c r="CCT307" i="7" s="1"/>
  <c r="CCT308" i="7" s="1"/>
  <c r="CCT309" i="7" s="1"/>
  <c r="CCR306" i="7"/>
  <c r="CCR307" i="7" s="1"/>
  <c r="CCR308" i="7" s="1"/>
  <c r="CCR309" i="7" s="1"/>
  <c r="CCP306" i="7"/>
  <c r="CCP307" i="7" s="1"/>
  <c r="CCP308" i="7" s="1"/>
  <c r="CCP309" i="7" s="1"/>
  <c r="CCN306" i="7"/>
  <c r="CCN307" i="7" s="1"/>
  <c r="CCN308" i="7" s="1"/>
  <c r="CCN309" i="7" s="1"/>
  <c r="CCL306" i="7"/>
  <c r="CCL307" i="7" s="1"/>
  <c r="CCL308" i="7" s="1"/>
  <c r="CCL309" i="7" s="1"/>
  <c r="CCJ306" i="7"/>
  <c r="CCJ307" i="7" s="1"/>
  <c r="CCJ308" i="7" s="1"/>
  <c r="CCJ309" i="7" s="1"/>
  <c r="CCH306" i="7"/>
  <c r="CCH307" i="7" s="1"/>
  <c r="CCH308" i="7" s="1"/>
  <c r="CCH309" i="7" s="1"/>
  <c r="CCF306" i="7"/>
  <c r="CCF307" i="7" s="1"/>
  <c r="CCF308" i="7" s="1"/>
  <c r="CCF309" i="7" s="1"/>
  <c r="CCD306" i="7"/>
  <c r="CCD307" i="7" s="1"/>
  <c r="CCD308" i="7" s="1"/>
  <c r="CCD309" i="7" s="1"/>
  <c r="CCB306" i="7"/>
  <c r="CCB307" i="7" s="1"/>
  <c r="CCB308" i="7" s="1"/>
  <c r="CCB309" i="7" s="1"/>
  <c r="CBZ306" i="7"/>
  <c r="CBZ307" i="7" s="1"/>
  <c r="CBZ308" i="7" s="1"/>
  <c r="CBZ309" i="7" s="1"/>
  <c r="CBX306" i="7"/>
  <c r="CBX307" i="7" s="1"/>
  <c r="CBX308" i="7" s="1"/>
  <c r="CBX309" i="7" s="1"/>
  <c r="CBV306" i="7"/>
  <c r="CBV307" i="7" s="1"/>
  <c r="CBV308" i="7" s="1"/>
  <c r="CBV309" i="7" s="1"/>
  <c r="CBT306" i="7"/>
  <c r="CBT307" i="7" s="1"/>
  <c r="CBT308" i="7" s="1"/>
  <c r="CBT309" i="7" s="1"/>
  <c r="CBR306" i="7"/>
  <c r="CBR307" i="7" s="1"/>
  <c r="CBR308" i="7" s="1"/>
  <c r="CBR309" i="7" s="1"/>
  <c r="CBP306" i="7"/>
  <c r="CBP307" i="7" s="1"/>
  <c r="CBP308" i="7" s="1"/>
  <c r="CBP309" i="7" s="1"/>
  <c r="CBN306" i="7"/>
  <c r="CBN307" i="7" s="1"/>
  <c r="CBN308" i="7" s="1"/>
  <c r="CBN309" i="7" s="1"/>
  <c r="CBL306" i="7"/>
  <c r="CBL307" i="7" s="1"/>
  <c r="CBL308" i="7" s="1"/>
  <c r="CBL309" i="7" s="1"/>
  <c r="CBJ306" i="7"/>
  <c r="CBJ307" i="7" s="1"/>
  <c r="CBJ308" i="7" s="1"/>
  <c r="CBJ309" i="7" s="1"/>
  <c r="CBH306" i="7"/>
  <c r="CBH307" i="7" s="1"/>
  <c r="CBH308" i="7" s="1"/>
  <c r="CBH309" i="7" s="1"/>
  <c r="CBF306" i="7"/>
  <c r="CBF307" i="7" s="1"/>
  <c r="CBF308" i="7" s="1"/>
  <c r="CBF309" i="7" s="1"/>
  <c r="CBD306" i="7"/>
  <c r="CBD307" i="7" s="1"/>
  <c r="CBD308" i="7" s="1"/>
  <c r="CBD309" i="7" s="1"/>
  <c r="CBB306" i="7"/>
  <c r="CBB307" i="7" s="1"/>
  <c r="CBB308" i="7" s="1"/>
  <c r="CBB309" i="7" s="1"/>
  <c r="CAZ306" i="7"/>
  <c r="CAZ307" i="7" s="1"/>
  <c r="CAZ308" i="7" s="1"/>
  <c r="CAZ309" i="7" s="1"/>
  <c r="CAX306" i="7"/>
  <c r="CAX307" i="7" s="1"/>
  <c r="CAX308" i="7" s="1"/>
  <c r="CAX309" i="7" s="1"/>
  <c r="CAV306" i="7"/>
  <c r="CAV307" i="7" s="1"/>
  <c r="CAV308" i="7" s="1"/>
  <c r="CAV309" i="7" s="1"/>
  <c r="CAT306" i="7"/>
  <c r="CAT307" i="7" s="1"/>
  <c r="CAT308" i="7" s="1"/>
  <c r="CAT309" i="7" s="1"/>
  <c r="CAR306" i="7"/>
  <c r="CAR307" i="7" s="1"/>
  <c r="CAR308" i="7" s="1"/>
  <c r="CAR309" i="7" s="1"/>
  <c r="CAP306" i="7"/>
  <c r="CAP307" i="7" s="1"/>
  <c r="CAP308" i="7" s="1"/>
  <c r="CAP309" i="7" s="1"/>
  <c r="CAN306" i="7"/>
  <c r="CAN307" i="7" s="1"/>
  <c r="CAN308" i="7" s="1"/>
  <c r="CAN309" i="7" s="1"/>
  <c r="CAL306" i="7"/>
  <c r="CAL307" i="7" s="1"/>
  <c r="CAL308" i="7" s="1"/>
  <c r="CAL309" i="7" s="1"/>
  <c r="CAJ306" i="7"/>
  <c r="CAJ307" i="7" s="1"/>
  <c r="CAJ308" i="7" s="1"/>
  <c r="CAJ309" i="7" s="1"/>
  <c r="CAH306" i="7"/>
  <c r="CAH307" i="7" s="1"/>
  <c r="CAH308" i="7" s="1"/>
  <c r="CAH309" i="7" s="1"/>
  <c r="CAF306" i="7"/>
  <c r="CAF307" i="7" s="1"/>
  <c r="CAF308" i="7" s="1"/>
  <c r="CAF309" i="7" s="1"/>
  <c r="CAD306" i="7"/>
  <c r="CAD307" i="7" s="1"/>
  <c r="CAD308" i="7" s="1"/>
  <c r="CAD309" i="7" s="1"/>
  <c r="CAB306" i="7"/>
  <c r="CAB307" i="7" s="1"/>
  <c r="CAB308" i="7" s="1"/>
  <c r="CAB309" i="7" s="1"/>
  <c r="BZZ306" i="7"/>
  <c r="BZZ307" i="7" s="1"/>
  <c r="BZZ308" i="7" s="1"/>
  <c r="BZZ309" i="7" s="1"/>
  <c r="BZX306" i="7"/>
  <c r="BZX307" i="7" s="1"/>
  <c r="BZX308" i="7" s="1"/>
  <c r="BZX309" i="7" s="1"/>
  <c r="BZV306" i="7"/>
  <c r="BZV307" i="7" s="1"/>
  <c r="BZV308" i="7" s="1"/>
  <c r="BZV309" i="7" s="1"/>
  <c r="BZT306" i="7"/>
  <c r="BZT307" i="7" s="1"/>
  <c r="BZT308" i="7" s="1"/>
  <c r="BZT309" i="7" s="1"/>
  <c r="BZR306" i="7"/>
  <c r="BZR307" i="7" s="1"/>
  <c r="BZR308" i="7" s="1"/>
  <c r="BZR309" i="7" s="1"/>
  <c r="BZP306" i="7"/>
  <c r="BZP307" i="7" s="1"/>
  <c r="BZP308" i="7" s="1"/>
  <c r="BZP309" i="7" s="1"/>
  <c r="BZN306" i="7"/>
  <c r="BZN307" i="7" s="1"/>
  <c r="BZN308" i="7" s="1"/>
  <c r="BZN309" i="7" s="1"/>
  <c r="BZL306" i="7"/>
  <c r="BZL307" i="7" s="1"/>
  <c r="BZL308" i="7" s="1"/>
  <c r="BZL309" i="7" s="1"/>
  <c r="BZJ306" i="7"/>
  <c r="BZJ307" i="7" s="1"/>
  <c r="BZJ308" i="7" s="1"/>
  <c r="BZJ309" i="7" s="1"/>
  <c r="BZH306" i="7"/>
  <c r="BZH307" i="7" s="1"/>
  <c r="BZH308" i="7" s="1"/>
  <c r="BZH309" i="7" s="1"/>
  <c r="BZF306" i="7"/>
  <c r="BZF307" i="7" s="1"/>
  <c r="BZF308" i="7" s="1"/>
  <c r="BZF309" i="7" s="1"/>
  <c r="BZD306" i="7"/>
  <c r="BZD307" i="7" s="1"/>
  <c r="BZD308" i="7" s="1"/>
  <c r="BZD309" i="7" s="1"/>
  <c r="BZB306" i="7"/>
  <c r="BZB307" i="7" s="1"/>
  <c r="BZB308" i="7" s="1"/>
  <c r="BZB309" i="7" s="1"/>
  <c r="BYZ306" i="7"/>
  <c r="BYZ307" i="7" s="1"/>
  <c r="BYZ308" i="7" s="1"/>
  <c r="BYZ309" i="7" s="1"/>
  <c r="BYX306" i="7"/>
  <c r="BYX307" i="7" s="1"/>
  <c r="BYX308" i="7" s="1"/>
  <c r="BYX309" i="7" s="1"/>
  <c r="BYV306" i="7"/>
  <c r="BYV307" i="7" s="1"/>
  <c r="BYV308" i="7" s="1"/>
  <c r="BYV309" i="7" s="1"/>
  <c r="BYT306" i="7"/>
  <c r="BYT307" i="7" s="1"/>
  <c r="BYT308" i="7" s="1"/>
  <c r="BYT309" i="7" s="1"/>
  <c r="BYR306" i="7"/>
  <c r="BYR307" i="7" s="1"/>
  <c r="BYR308" i="7" s="1"/>
  <c r="BYR309" i="7" s="1"/>
  <c r="BYP306" i="7"/>
  <c r="BYP307" i="7" s="1"/>
  <c r="BYP308" i="7" s="1"/>
  <c r="BYP309" i="7" s="1"/>
  <c r="BYN306" i="7"/>
  <c r="BYN307" i="7" s="1"/>
  <c r="BYN308" i="7" s="1"/>
  <c r="BYN309" i="7" s="1"/>
  <c r="BYL306" i="7"/>
  <c r="BYL307" i="7" s="1"/>
  <c r="BYL308" i="7" s="1"/>
  <c r="BYL309" i="7" s="1"/>
  <c r="BYJ306" i="7"/>
  <c r="BYJ307" i="7" s="1"/>
  <c r="BYJ308" i="7" s="1"/>
  <c r="BYJ309" i="7" s="1"/>
  <c r="BYH306" i="7"/>
  <c r="BYH307" i="7" s="1"/>
  <c r="BYH308" i="7" s="1"/>
  <c r="BYH309" i="7" s="1"/>
  <c r="BYF306" i="7"/>
  <c r="BYF307" i="7" s="1"/>
  <c r="BYF308" i="7" s="1"/>
  <c r="BYF309" i="7" s="1"/>
  <c r="BYD306" i="7"/>
  <c r="BYD307" i="7" s="1"/>
  <c r="BYD308" i="7" s="1"/>
  <c r="BYD309" i="7" s="1"/>
  <c r="BYB306" i="7"/>
  <c r="BYB307" i="7" s="1"/>
  <c r="BYB308" i="7" s="1"/>
  <c r="BYB309" i="7" s="1"/>
  <c r="BXZ306" i="7"/>
  <c r="BXZ307" i="7" s="1"/>
  <c r="BXZ308" i="7" s="1"/>
  <c r="BXZ309" i="7" s="1"/>
  <c r="BXX306" i="7"/>
  <c r="BXX307" i="7" s="1"/>
  <c r="BXX308" i="7" s="1"/>
  <c r="BXX309" i="7" s="1"/>
  <c r="BXV306" i="7"/>
  <c r="BXV307" i="7" s="1"/>
  <c r="BXV308" i="7" s="1"/>
  <c r="BXV309" i="7" s="1"/>
  <c r="BXT306" i="7"/>
  <c r="BXT307" i="7" s="1"/>
  <c r="BXT308" i="7" s="1"/>
  <c r="BXT309" i="7" s="1"/>
  <c r="BXR306" i="7"/>
  <c r="BXR307" i="7" s="1"/>
  <c r="BXR308" i="7" s="1"/>
  <c r="BXR309" i="7" s="1"/>
  <c r="BXP306" i="7"/>
  <c r="BXP307" i="7" s="1"/>
  <c r="BXP308" i="7" s="1"/>
  <c r="BXP309" i="7" s="1"/>
  <c r="BXN306" i="7"/>
  <c r="BXN307" i="7" s="1"/>
  <c r="BXN308" i="7" s="1"/>
  <c r="BXN309" i="7" s="1"/>
  <c r="BXL306" i="7"/>
  <c r="BXL307" i="7" s="1"/>
  <c r="BXL308" i="7" s="1"/>
  <c r="BXL309" i="7" s="1"/>
  <c r="BXJ306" i="7"/>
  <c r="BXJ307" i="7" s="1"/>
  <c r="BXJ308" i="7" s="1"/>
  <c r="BXJ309" i="7" s="1"/>
  <c r="BXH306" i="7"/>
  <c r="BXH307" i="7" s="1"/>
  <c r="BXH308" i="7" s="1"/>
  <c r="BXH309" i="7" s="1"/>
  <c r="BXF306" i="7"/>
  <c r="BXF307" i="7" s="1"/>
  <c r="BXF308" i="7" s="1"/>
  <c r="BXF309" i="7" s="1"/>
  <c r="BXD306" i="7"/>
  <c r="BXD307" i="7" s="1"/>
  <c r="BXD308" i="7" s="1"/>
  <c r="BXD309" i="7" s="1"/>
  <c r="BXB306" i="7"/>
  <c r="BXB307" i="7" s="1"/>
  <c r="BXB308" i="7" s="1"/>
  <c r="BXB309" i="7" s="1"/>
  <c r="BWZ306" i="7"/>
  <c r="BWZ307" i="7" s="1"/>
  <c r="BWZ308" i="7" s="1"/>
  <c r="BWZ309" i="7" s="1"/>
  <c r="BWX306" i="7"/>
  <c r="BWX307" i="7" s="1"/>
  <c r="BWX308" i="7" s="1"/>
  <c r="BWX309" i="7" s="1"/>
  <c r="BWV306" i="7"/>
  <c r="BWV307" i="7" s="1"/>
  <c r="BWV308" i="7" s="1"/>
  <c r="BWV309" i="7" s="1"/>
  <c r="BWT306" i="7"/>
  <c r="BWT307" i="7" s="1"/>
  <c r="BWT308" i="7" s="1"/>
  <c r="BWT309" i="7" s="1"/>
  <c r="BWR306" i="7"/>
  <c r="BWR307" i="7" s="1"/>
  <c r="BWR308" i="7" s="1"/>
  <c r="BWR309" i="7" s="1"/>
  <c r="BWP306" i="7"/>
  <c r="BWP307" i="7" s="1"/>
  <c r="BWP308" i="7" s="1"/>
  <c r="BWP309" i="7" s="1"/>
  <c r="BWN306" i="7"/>
  <c r="BWN307" i="7" s="1"/>
  <c r="BWN308" i="7" s="1"/>
  <c r="BWN309" i="7" s="1"/>
  <c r="BWL306" i="7"/>
  <c r="BWL307" i="7" s="1"/>
  <c r="BWL308" i="7" s="1"/>
  <c r="BWL309" i="7" s="1"/>
  <c r="BWJ306" i="7"/>
  <c r="BWJ307" i="7" s="1"/>
  <c r="BWJ308" i="7" s="1"/>
  <c r="BWJ309" i="7" s="1"/>
  <c r="BWH306" i="7"/>
  <c r="BWH307" i="7" s="1"/>
  <c r="BWH308" i="7" s="1"/>
  <c r="BWH309" i="7" s="1"/>
  <c r="BWF306" i="7"/>
  <c r="BWF307" i="7" s="1"/>
  <c r="BWF308" i="7" s="1"/>
  <c r="BWF309" i="7" s="1"/>
  <c r="BWD306" i="7"/>
  <c r="BWD307" i="7" s="1"/>
  <c r="BWD308" i="7" s="1"/>
  <c r="BWD309" i="7" s="1"/>
  <c r="BWB306" i="7"/>
  <c r="BWB307" i="7" s="1"/>
  <c r="BWB308" i="7" s="1"/>
  <c r="BWB309" i="7" s="1"/>
  <c r="BVZ306" i="7"/>
  <c r="BVZ307" i="7" s="1"/>
  <c r="BVZ308" i="7" s="1"/>
  <c r="BVZ309" i="7" s="1"/>
  <c r="BVX306" i="7"/>
  <c r="BVX307" i="7" s="1"/>
  <c r="BVX308" i="7" s="1"/>
  <c r="BVX309" i="7" s="1"/>
  <c r="BVV306" i="7"/>
  <c r="BVV307" i="7" s="1"/>
  <c r="BVV308" i="7" s="1"/>
  <c r="BVV309" i="7" s="1"/>
  <c r="BVT306" i="7"/>
  <c r="BVT307" i="7" s="1"/>
  <c r="BVT308" i="7" s="1"/>
  <c r="BVT309" i="7" s="1"/>
  <c r="BVR306" i="7"/>
  <c r="BVR307" i="7" s="1"/>
  <c r="BVR308" i="7" s="1"/>
  <c r="BVR309" i="7" s="1"/>
  <c r="BVP306" i="7"/>
  <c r="BVP307" i="7" s="1"/>
  <c r="BVP308" i="7" s="1"/>
  <c r="BVP309" i="7" s="1"/>
  <c r="BVN306" i="7"/>
  <c r="BVN307" i="7" s="1"/>
  <c r="BVN308" i="7" s="1"/>
  <c r="BVN309" i="7" s="1"/>
  <c r="BVL306" i="7"/>
  <c r="BVL307" i="7" s="1"/>
  <c r="BVL308" i="7" s="1"/>
  <c r="BVL309" i="7" s="1"/>
  <c r="BVJ306" i="7"/>
  <c r="BVJ307" i="7" s="1"/>
  <c r="BVJ308" i="7" s="1"/>
  <c r="BVJ309" i="7" s="1"/>
  <c r="BVH306" i="7"/>
  <c r="BVH307" i="7" s="1"/>
  <c r="BVH308" i="7" s="1"/>
  <c r="BVH309" i="7" s="1"/>
  <c r="BVF306" i="7"/>
  <c r="BVF307" i="7" s="1"/>
  <c r="BVF308" i="7" s="1"/>
  <c r="BVF309" i="7" s="1"/>
  <c r="BVD306" i="7"/>
  <c r="BVD307" i="7" s="1"/>
  <c r="BVD308" i="7" s="1"/>
  <c r="BVD309" i="7" s="1"/>
  <c r="BVB306" i="7"/>
  <c r="BVB307" i="7" s="1"/>
  <c r="BVB308" i="7" s="1"/>
  <c r="BVB309" i="7" s="1"/>
  <c r="BUZ306" i="7"/>
  <c r="BUZ307" i="7" s="1"/>
  <c r="BUZ308" i="7" s="1"/>
  <c r="BUZ309" i="7" s="1"/>
  <c r="BUX306" i="7"/>
  <c r="BUX307" i="7" s="1"/>
  <c r="BUX308" i="7" s="1"/>
  <c r="BUX309" i="7" s="1"/>
  <c r="BUV306" i="7"/>
  <c r="BUV307" i="7" s="1"/>
  <c r="BUV308" i="7" s="1"/>
  <c r="BUV309" i="7" s="1"/>
  <c r="BUT306" i="7"/>
  <c r="BUT307" i="7" s="1"/>
  <c r="BUT308" i="7" s="1"/>
  <c r="BUT309" i="7" s="1"/>
  <c r="BUR306" i="7"/>
  <c r="BUR307" i="7" s="1"/>
  <c r="BUR308" i="7" s="1"/>
  <c r="BUR309" i="7" s="1"/>
  <c r="BUP306" i="7"/>
  <c r="BUP307" i="7" s="1"/>
  <c r="BUP308" i="7" s="1"/>
  <c r="BUP309" i="7" s="1"/>
  <c r="BUN306" i="7"/>
  <c r="BUN307" i="7" s="1"/>
  <c r="BUN308" i="7" s="1"/>
  <c r="BUN309" i="7" s="1"/>
  <c r="BUL306" i="7"/>
  <c r="BUL307" i="7" s="1"/>
  <c r="BUL308" i="7" s="1"/>
  <c r="BUL309" i="7" s="1"/>
  <c r="BUJ306" i="7"/>
  <c r="BUJ307" i="7" s="1"/>
  <c r="BUJ308" i="7" s="1"/>
  <c r="BUJ309" i="7" s="1"/>
  <c r="BUH306" i="7"/>
  <c r="BUH307" i="7" s="1"/>
  <c r="BUH308" i="7" s="1"/>
  <c r="BUH309" i="7" s="1"/>
  <c r="BUF306" i="7"/>
  <c r="BUF307" i="7" s="1"/>
  <c r="BUF308" i="7" s="1"/>
  <c r="BUF309" i="7" s="1"/>
  <c r="BUD306" i="7"/>
  <c r="BUD307" i="7" s="1"/>
  <c r="BUD308" i="7" s="1"/>
  <c r="BUD309" i="7" s="1"/>
  <c r="BUB306" i="7"/>
  <c r="BUB307" i="7" s="1"/>
  <c r="BUB308" i="7" s="1"/>
  <c r="BUB309" i="7" s="1"/>
  <c r="BTZ306" i="7"/>
  <c r="BTZ307" i="7" s="1"/>
  <c r="BTZ308" i="7" s="1"/>
  <c r="BTZ309" i="7" s="1"/>
  <c r="BTX306" i="7"/>
  <c r="BTX307" i="7" s="1"/>
  <c r="BTX308" i="7" s="1"/>
  <c r="BTX309" i="7" s="1"/>
  <c r="BTV306" i="7"/>
  <c r="BTV307" i="7" s="1"/>
  <c r="BTV308" i="7" s="1"/>
  <c r="BTV309" i="7" s="1"/>
  <c r="BTT306" i="7"/>
  <c r="BTT307" i="7" s="1"/>
  <c r="BTT308" i="7" s="1"/>
  <c r="BTT309" i="7" s="1"/>
  <c r="BTR306" i="7"/>
  <c r="BTR307" i="7" s="1"/>
  <c r="BTR308" i="7" s="1"/>
  <c r="BTR309" i="7" s="1"/>
  <c r="BTP306" i="7"/>
  <c r="BTP307" i="7" s="1"/>
  <c r="BTP308" i="7" s="1"/>
  <c r="BTP309" i="7" s="1"/>
  <c r="BTN306" i="7"/>
  <c r="BTN307" i="7" s="1"/>
  <c r="BTN308" i="7" s="1"/>
  <c r="BTN309" i="7" s="1"/>
  <c r="BTL306" i="7"/>
  <c r="BTL307" i="7" s="1"/>
  <c r="BTL308" i="7" s="1"/>
  <c r="BTL309" i="7" s="1"/>
  <c r="BTJ306" i="7"/>
  <c r="BTJ307" i="7" s="1"/>
  <c r="BTJ308" i="7" s="1"/>
  <c r="BTJ309" i="7" s="1"/>
  <c r="BTH306" i="7"/>
  <c r="BTH307" i="7" s="1"/>
  <c r="BTH308" i="7" s="1"/>
  <c r="BTH309" i="7" s="1"/>
  <c r="BTF306" i="7"/>
  <c r="BTF307" i="7" s="1"/>
  <c r="BTF308" i="7" s="1"/>
  <c r="BTF309" i="7" s="1"/>
  <c r="BTD306" i="7"/>
  <c r="BTD307" i="7" s="1"/>
  <c r="BTD308" i="7" s="1"/>
  <c r="BTD309" i="7" s="1"/>
  <c r="BTB306" i="7"/>
  <c r="BTB307" i="7" s="1"/>
  <c r="BTB308" i="7" s="1"/>
  <c r="BTB309" i="7" s="1"/>
  <c r="BSZ306" i="7"/>
  <c r="BSZ307" i="7" s="1"/>
  <c r="BSZ308" i="7" s="1"/>
  <c r="BSZ309" i="7" s="1"/>
  <c r="BSX306" i="7"/>
  <c r="BSX307" i="7" s="1"/>
  <c r="BSX308" i="7" s="1"/>
  <c r="BSX309" i="7" s="1"/>
  <c r="BSV306" i="7"/>
  <c r="BSV307" i="7" s="1"/>
  <c r="BSV308" i="7" s="1"/>
  <c r="BSV309" i="7" s="1"/>
  <c r="BST306" i="7"/>
  <c r="BST307" i="7" s="1"/>
  <c r="BST308" i="7" s="1"/>
  <c r="BST309" i="7" s="1"/>
  <c r="BSR306" i="7"/>
  <c r="BSR307" i="7" s="1"/>
  <c r="BSR308" i="7" s="1"/>
  <c r="BSR309" i="7" s="1"/>
  <c r="BSP306" i="7"/>
  <c r="BSP307" i="7" s="1"/>
  <c r="BSP308" i="7" s="1"/>
  <c r="BSP309" i="7" s="1"/>
  <c r="BSN306" i="7"/>
  <c r="BSN307" i="7" s="1"/>
  <c r="BSN308" i="7" s="1"/>
  <c r="BSN309" i="7" s="1"/>
  <c r="BSL306" i="7"/>
  <c r="BSL307" i="7" s="1"/>
  <c r="BSL308" i="7" s="1"/>
  <c r="BSL309" i="7" s="1"/>
  <c r="BSJ306" i="7"/>
  <c r="BSJ307" i="7" s="1"/>
  <c r="BSJ308" i="7" s="1"/>
  <c r="BSJ309" i="7" s="1"/>
  <c r="BSH306" i="7"/>
  <c r="BSH307" i="7" s="1"/>
  <c r="BSH308" i="7" s="1"/>
  <c r="BSH309" i="7" s="1"/>
  <c r="BSF306" i="7"/>
  <c r="BSF307" i="7" s="1"/>
  <c r="BSF308" i="7" s="1"/>
  <c r="BSF309" i="7" s="1"/>
  <c r="BSD306" i="7"/>
  <c r="BSD307" i="7" s="1"/>
  <c r="BSD308" i="7" s="1"/>
  <c r="BSD309" i="7" s="1"/>
  <c r="BSB306" i="7"/>
  <c r="BSB307" i="7" s="1"/>
  <c r="BSB308" i="7" s="1"/>
  <c r="BSB309" i="7" s="1"/>
  <c r="BRZ306" i="7"/>
  <c r="BRZ307" i="7" s="1"/>
  <c r="BRZ308" i="7" s="1"/>
  <c r="BRZ309" i="7" s="1"/>
  <c r="BRX306" i="7"/>
  <c r="BRX307" i="7" s="1"/>
  <c r="BRX308" i="7" s="1"/>
  <c r="BRX309" i="7" s="1"/>
  <c r="BRV306" i="7"/>
  <c r="BRV307" i="7" s="1"/>
  <c r="BRV308" i="7" s="1"/>
  <c r="BRV309" i="7" s="1"/>
  <c r="BRT306" i="7"/>
  <c r="BRT307" i="7" s="1"/>
  <c r="BRT308" i="7" s="1"/>
  <c r="BRT309" i="7" s="1"/>
  <c r="BRR306" i="7"/>
  <c r="BRR307" i="7" s="1"/>
  <c r="BRR308" i="7" s="1"/>
  <c r="BRR309" i="7" s="1"/>
  <c r="BRP306" i="7"/>
  <c r="BRP307" i="7" s="1"/>
  <c r="BRP308" i="7" s="1"/>
  <c r="BRP309" i="7" s="1"/>
  <c r="BRN306" i="7"/>
  <c r="BRN307" i="7" s="1"/>
  <c r="BRN308" i="7" s="1"/>
  <c r="BRN309" i="7" s="1"/>
  <c r="BRL306" i="7"/>
  <c r="BRL307" i="7" s="1"/>
  <c r="BRL308" i="7" s="1"/>
  <c r="BRL309" i="7" s="1"/>
  <c r="BRJ306" i="7"/>
  <c r="BRJ307" i="7" s="1"/>
  <c r="BRJ308" i="7" s="1"/>
  <c r="BRJ309" i="7" s="1"/>
  <c r="BRH306" i="7"/>
  <c r="BRH307" i="7" s="1"/>
  <c r="BRH308" i="7" s="1"/>
  <c r="BRH309" i="7" s="1"/>
  <c r="BRF306" i="7"/>
  <c r="BRF307" i="7" s="1"/>
  <c r="BRF308" i="7" s="1"/>
  <c r="BRF309" i="7" s="1"/>
  <c r="BRD306" i="7"/>
  <c r="BRD307" i="7" s="1"/>
  <c r="BRD308" i="7" s="1"/>
  <c r="BRD309" i="7" s="1"/>
  <c r="BRB306" i="7"/>
  <c r="BRB307" i="7" s="1"/>
  <c r="BRB308" i="7" s="1"/>
  <c r="BRB309" i="7" s="1"/>
  <c r="BQZ306" i="7"/>
  <c r="BQZ307" i="7" s="1"/>
  <c r="BQZ308" i="7" s="1"/>
  <c r="BQZ309" i="7" s="1"/>
  <c r="BQX306" i="7"/>
  <c r="BQX307" i="7" s="1"/>
  <c r="BQX308" i="7" s="1"/>
  <c r="BQX309" i="7" s="1"/>
  <c r="BQV306" i="7"/>
  <c r="BQV307" i="7" s="1"/>
  <c r="BQV308" i="7" s="1"/>
  <c r="BQV309" i="7" s="1"/>
  <c r="BQT306" i="7"/>
  <c r="BQT307" i="7" s="1"/>
  <c r="BQT308" i="7" s="1"/>
  <c r="BQT309" i="7" s="1"/>
  <c r="BQR306" i="7"/>
  <c r="BQR307" i="7" s="1"/>
  <c r="BQR308" i="7" s="1"/>
  <c r="BQR309" i="7" s="1"/>
  <c r="BQP306" i="7"/>
  <c r="BQP307" i="7" s="1"/>
  <c r="BQP308" i="7" s="1"/>
  <c r="BQP309" i="7" s="1"/>
  <c r="BQN306" i="7"/>
  <c r="BQN307" i="7" s="1"/>
  <c r="BQN308" i="7" s="1"/>
  <c r="BQN309" i="7" s="1"/>
  <c r="BQL306" i="7"/>
  <c r="BQL307" i="7" s="1"/>
  <c r="BQL308" i="7" s="1"/>
  <c r="BQL309" i="7" s="1"/>
  <c r="BQJ306" i="7"/>
  <c r="BQJ307" i="7" s="1"/>
  <c r="BQJ308" i="7" s="1"/>
  <c r="BQJ309" i="7" s="1"/>
  <c r="BQH306" i="7"/>
  <c r="BQH307" i="7" s="1"/>
  <c r="BQH308" i="7" s="1"/>
  <c r="BQH309" i="7" s="1"/>
  <c r="BQF306" i="7"/>
  <c r="BQF307" i="7" s="1"/>
  <c r="BQF308" i="7" s="1"/>
  <c r="BQF309" i="7" s="1"/>
  <c r="BQD306" i="7"/>
  <c r="BQD307" i="7" s="1"/>
  <c r="BQD308" i="7" s="1"/>
  <c r="BQD309" i="7" s="1"/>
  <c r="BQB306" i="7"/>
  <c r="BQB307" i="7" s="1"/>
  <c r="BQB308" i="7" s="1"/>
  <c r="BQB309" i="7" s="1"/>
  <c r="BPZ306" i="7"/>
  <c r="BPZ307" i="7" s="1"/>
  <c r="BPZ308" i="7" s="1"/>
  <c r="BPZ309" i="7" s="1"/>
  <c r="BPX306" i="7"/>
  <c r="BPX307" i="7" s="1"/>
  <c r="BPX308" i="7" s="1"/>
  <c r="BPX309" i="7" s="1"/>
  <c r="BPV306" i="7"/>
  <c r="BPV307" i="7" s="1"/>
  <c r="BPV308" i="7" s="1"/>
  <c r="BPV309" i="7" s="1"/>
  <c r="BPT306" i="7"/>
  <c r="BPT307" i="7" s="1"/>
  <c r="BPT308" i="7" s="1"/>
  <c r="BPT309" i="7" s="1"/>
  <c r="BPR306" i="7"/>
  <c r="BPR307" i="7" s="1"/>
  <c r="BPR308" i="7" s="1"/>
  <c r="BPR309" i="7" s="1"/>
  <c r="BPP306" i="7"/>
  <c r="BPP307" i="7" s="1"/>
  <c r="BPP308" i="7" s="1"/>
  <c r="BPP309" i="7" s="1"/>
  <c r="BPN306" i="7"/>
  <c r="BPN307" i="7" s="1"/>
  <c r="BPN308" i="7" s="1"/>
  <c r="BPN309" i="7" s="1"/>
  <c r="BPL306" i="7"/>
  <c r="BPL307" i="7" s="1"/>
  <c r="BPL308" i="7" s="1"/>
  <c r="BPL309" i="7" s="1"/>
  <c r="BPJ306" i="7"/>
  <c r="BPJ307" i="7" s="1"/>
  <c r="BPJ308" i="7" s="1"/>
  <c r="BPJ309" i="7" s="1"/>
  <c r="BPH306" i="7"/>
  <c r="BPH307" i="7" s="1"/>
  <c r="BPH308" i="7" s="1"/>
  <c r="BPH309" i="7" s="1"/>
  <c r="BPF306" i="7"/>
  <c r="BPF307" i="7" s="1"/>
  <c r="BPF308" i="7" s="1"/>
  <c r="BPF309" i="7" s="1"/>
  <c r="BPD306" i="7"/>
  <c r="BPD307" i="7" s="1"/>
  <c r="BPD308" i="7" s="1"/>
  <c r="BPD309" i="7" s="1"/>
  <c r="BPB306" i="7"/>
  <c r="BPB307" i="7" s="1"/>
  <c r="BPB308" i="7" s="1"/>
  <c r="BPB309" i="7" s="1"/>
  <c r="BOZ306" i="7"/>
  <c r="BOZ307" i="7" s="1"/>
  <c r="BOZ308" i="7" s="1"/>
  <c r="BOZ309" i="7" s="1"/>
  <c r="BOX306" i="7"/>
  <c r="BOX307" i="7" s="1"/>
  <c r="BOX308" i="7" s="1"/>
  <c r="BOX309" i="7" s="1"/>
  <c r="BOV306" i="7"/>
  <c r="BOV307" i="7" s="1"/>
  <c r="BOV308" i="7" s="1"/>
  <c r="BOV309" i="7" s="1"/>
  <c r="BOT306" i="7"/>
  <c r="BOT307" i="7" s="1"/>
  <c r="BOT308" i="7" s="1"/>
  <c r="BOT309" i="7" s="1"/>
  <c r="BOR306" i="7"/>
  <c r="BOR307" i="7" s="1"/>
  <c r="BOR308" i="7" s="1"/>
  <c r="BOR309" i="7" s="1"/>
  <c r="BOP306" i="7"/>
  <c r="BOP307" i="7" s="1"/>
  <c r="BOP308" i="7" s="1"/>
  <c r="BOP309" i="7" s="1"/>
  <c r="BON306" i="7"/>
  <c r="BON307" i="7" s="1"/>
  <c r="BON308" i="7" s="1"/>
  <c r="BON309" i="7" s="1"/>
  <c r="BOL306" i="7"/>
  <c r="BOL307" i="7" s="1"/>
  <c r="BOL308" i="7" s="1"/>
  <c r="BOL309" i="7" s="1"/>
  <c r="BOJ306" i="7"/>
  <c r="BOJ307" i="7" s="1"/>
  <c r="BOJ308" i="7" s="1"/>
  <c r="BOJ309" i="7" s="1"/>
  <c r="BOH306" i="7"/>
  <c r="BOH307" i="7" s="1"/>
  <c r="BOH308" i="7" s="1"/>
  <c r="BOH309" i="7" s="1"/>
  <c r="BOF306" i="7"/>
  <c r="BOF307" i="7" s="1"/>
  <c r="BOF308" i="7" s="1"/>
  <c r="BOF309" i="7" s="1"/>
  <c r="BOD306" i="7"/>
  <c r="BOD307" i="7" s="1"/>
  <c r="BOD308" i="7" s="1"/>
  <c r="BOD309" i="7" s="1"/>
  <c r="BOB306" i="7"/>
  <c r="BOB307" i="7" s="1"/>
  <c r="BOB308" i="7" s="1"/>
  <c r="BOB309" i="7" s="1"/>
  <c r="BNZ306" i="7"/>
  <c r="BNZ307" i="7" s="1"/>
  <c r="BNZ308" i="7" s="1"/>
  <c r="BNZ309" i="7" s="1"/>
  <c r="BNX306" i="7"/>
  <c r="BNX307" i="7" s="1"/>
  <c r="BNX308" i="7" s="1"/>
  <c r="BNX309" i="7" s="1"/>
  <c r="BNV306" i="7"/>
  <c r="BNV307" i="7" s="1"/>
  <c r="BNV308" i="7" s="1"/>
  <c r="BNV309" i="7" s="1"/>
  <c r="BNT306" i="7"/>
  <c r="BNT307" i="7" s="1"/>
  <c r="BNT308" i="7" s="1"/>
  <c r="BNT309" i="7" s="1"/>
  <c r="BNR306" i="7"/>
  <c r="BNR307" i="7" s="1"/>
  <c r="BNR308" i="7" s="1"/>
  <c r="BNR309" i="7" s="1"/>
  <c r="BNP306" i="7"/>
  <c r="BNP307" i="7" s="1"/>
  <c r="BNP308" i="7" s="1"/>
  <c r="BNP309" i="7" s="1"/>
  <c r="BNN306" i="7"/>
  <c r="BNN307" i="7" s="1"/>
  <c r="BNN308" i="7" s="1"/>
  <c r="BNN309" i="7" s="1"/>
  <c r="BNL306" i="7"/>
  <c r="BNL307" i="7" s="1"/>
  <c r="BNL308" i="7" s="1"/>
  <c r="BNL309" i="7" s="1"/>
  <c r="BNJ306" i="7"/>
  <c r="BNJ307" i="7" s="1"/>
  <c r="BNJ308" i="7" s="1"/>
  <c r="BNJ309" i="7" s="1"/>
  <c r="BNH306" i="7"/>
  <c r="BNH307" i="7" s="1"/>
  <c r="BNH308" i="7" s="1"/>
  <c r="BNH309" i="7" s="1"/>
  <c r="BNF306" i="7"/>
  <c r="BNF307" i="7" s="1"/>
  <c r="BNF308" i="7" s="1"/>
  <c r="BNF309" i="7" s="1"/>
  <c r="BND306" i="7"/>
  <c r="BND307" i="7" s="1"/>
  <c r="BND308" i="7" s="1"/>
  <c r="BND309" i="7" s="1"/>
  <c r="BNB306" i="7"/>
  <c r="BNB307" i="7" s="1"/>
  <c r="BNB308" i="7" s="1"/>
  <c r="BNB309" i="7" s="1"/>
  <c r="BMZ306" i="7"/>
  <c r="BMZ307" i="7" s="1"/>
  <c r="BMZ308" i="7" s="1"/>
  <c r="BMZ309" i="7" s="1"/>
  <c r="BMX306" i="7"/>
  <c r="BMX307" i="7" s="1"/>
  <c r="BMX308" i="7" s="1"/>
  <c r="BMX309" i="7" s="1"/>
  <c r="X261" i="7"/>
  <c r="W261" i="7"/>
  <c r="V261" i="7"/>
  <c r="U261" i="7"/>
  <c r="T261" i="7"/>
  <c r="R261" i="7"/>
  <c r="Q261" i="7"/>
  <c r="P261" i="7"/>
  <c r="O261" i="7"/>
  <c r="N261" i="7"/>
  <c r="M261" i="7"/>
  <c r="L261" i="7"/>
  <c r="J261" i="7"/>
  <c r="I261" i="7"/>
  <c r="H261" i="7"/>
  <c r="G261" i="7"/>
  <c r="F261" i="7"/>
  <c r="E261" i="7"/>
  <c r="L252" i="5"/>
  <c r="U252" i="5" s="1"/>
  <c r="L248" i="5"/>
  <c r="U248" i="5" s="1"/>
  <c r="AC249" i="7"/>
  <c r="L243" i="5"/>
  <c r="U243" i="5" s="1"/>
  <c r="Y239" i="7"/>
  <c r="X239" i="7"/>
  <c r="W239" i="7"/>
  <c r="V239" i="7"/>
  <c r="U239" i="7"/>
  <c r="T239" i="7"/>
  <c r="Y181" i="7"/>
  <c r="Y182" i="7" s="1"/>
  <c r="X181" i="7"/>
  <c r="W181" i="7"/>
  <c r="V181" i="7"/>
  <c r="U181" i="7"/>
  <c r="T181" i="7"/>
  <c r="R181" i="7"/>
  <c r="Q181" i="7"/>
  <c r="P181" i="7"/>
  <c r="O181" i="7"/>
  <c r="N181" i="7"/>
  <c r="M181" i="7"/>
  <c r="L181" i="7"/>
  <c r="J181" i="7"/>
  <c r="I181" i="7"/>
  <c r="H181" i="7"/>
  <c r="G181" i="7"/>
  <c r="F181" i="7"/>
  <c r="E181" i="7"/>
  <c r="L181" i="5"/>
  <c r="U181" i="5" s="1"/>
  <c r="AA178" i="7"/>
  <c r="L161" i="5"/>
  <c r="U161" i="5" s="1"/>
  <c r="L160" i="5"/>
  <c r="U160" i="5" s="1"/>
  <c r="L157" i="5"/>
  <c r="U157" i="5" s="1"/>
  <c r="L154" i="5"/>
  <c r="U154" i="5" s="1"/>
  <c r="AA150" i="7"/>
  <c r="AA143" i="7"/>
  <c r="AA136" i="7"/>
  <c r="AA131" i="7"/>
  <c r="AA128" i="7"/>
  <c r="AA122" i="7"/>
  <c r="AA118" i="7"/>
  <c r="AA112" i="7"/>
  <c r="AA105" i="7"/>
  <c r="AA102" i="7"/>
  <c r="AA99" i="7"/>
  <c r="AA96" i="7"/>
  <c r="AA90" i="7"/>
  <c r="W633" i="5"/>
  <c r="W632" i="5"/>
  <c r="O632" i="5"/>
  <c r="N632" i="5"/>
  <c r="M632" i="5"/>
  <c r="K632" i="5"/>
  <c r="J632" i="5"/>
  <c r="I632" i="5"/>
  <c r="H632" i="5"/>
  <c r="W621" i="5"/>
  <c r="O620" i="5"/>
  <c r="N620" i="5"/>
  <c r="M620" i="5"/>
  <c r="K620" i="5"/>
  <c r="J620" i="5"/>
  <c r="I620" i="5"/>
  <c r="H620" i="5"/>
  <c r="W617" i="5"/>
  <c r="O616" i="5"/>
  <c r="O633" i="5" s="1"/>
  <c r="N616" i="5"/>
  <c r="N633" i="5" s="1"/>
  <c r="M616" i="5"/>
  <c r="M633" i="5" s="1"/>
  <c r="W613" i="5"/>
  <c r="W612" i="5"/>
  <c r="O599" i="5"/>
  <c r="N599" i="5"/>
  <c r="M599" i="5"/>
  <c r="K599" i="5"/>
  <c r="K611" i="5" s="1"/>
  <c r="J599" i="5"/>
  <c r="J611" i="5" s="1"/>
  <c r="I599" i="5"/>
  <c r="I611" i="5" s="1"/>
  <c r="H599" i="5"/>
  <c r="H611" i="5" s="1"/>
  <c r="W598" i="5"/>
  <c r="W552" i="5"/>
  <c r="W549" i="5"/>
  <c r="O548" i="5"/>
  <c r="N548" i="5"/>
  <c r="M548" i="5"/>
  <c r="W543" i="5"/>
  <c r="W542" i="5"/>
  <c r="O541" i="5"/>
  <c r="N541" i="5"/>
  <c r="M541" i="5"/>
  <c r="K541" i="5"/>
  <c r="J541" i="5"/>
  <c r="I541" i="5"/>
  <c r="H541" i="5"/>
  <c r="W533" i="5"/>
  <c r="O531" i="5"/>
  <c r="O532" i="5" s="1"/>
  <c r="N531" i="5"/>
  <c r="N532" i="5" s="1"/>
  <c r="M531" i="5"/>
  <c r="M532" i="5" s="1"/>
  <c r="K531" i="5"/>
  <c r="K532" i="5" s="1"/>
  <c r="J531" i="5"/>
  <c r="J532" i="5" s="1"/>
  <c r="I531" i="5"/>
  <c r="I532" i="5" s="1"/>
  <c r="H531" i="5"/>
  <c r="H532" i="5" s="1"/>
  <c r="W511" i="5"/>
  <c r="W510" i="5"/>
  <c r="W508" i="5"/>
  <c r="O508" i="5"/>
  <c r="N508" i="5"/>
  <c r="M508" i="5"/>
  <c r="W505" i="5"/>
  <c r="W504" i="5"/>
  <c r="Q503" i="5"/>
  <c r="W503" i="5" s="1"/>
  <c r="P503" i="5"/>
  <c r="V503" i="5" s="1"/>
  <c r="W501" i="5"/>
  <c r="W500" i="5"/>
  <c r="O500" i="5"/>
  <c r="N500" i="5"/>
  <c r="M500" i="5"/>
  <c r="W499" i="5"/>
  <c r="W497" i="5"/>
  <c r="W496" i="5"/>
  <c r="W495" i="5"/>
  <c r="O495" i="5"/>
  <c r="N495" i="5"/>
  <c r="M495" i="5"/>
  <c r="W492" i="5"/>
  <c r="W491" i="5"/>
  <c r="O489" i="5"/>
  <c r="N489" i="5"/>
  <c r="M489" i="5"/>
  <c r="W482" i="5"/>
  <c r="O481" i="5"/>
  <c r="N481" i="5"/>
  <c r="M481" i="5"/>
  <c r="W478" i="5"/>
  <c r="O474" i="5"/>
  <c r="N474" i="5"/>
  <c r="M474" i="5"/>
  <c r="K474" i="5"/>
  <c r="K490" i="5" s="1"/>
  <c r="J474" i="5"/>
  <c r="J490" i="5" s="1"/>
  <c r="I474" i="5"/>
  <c r="I490" i="5" s="1"/>
  <c r="H474" i="5"/>
  <c r="H490" i="5" s="1"/>
  <c r="W470" i="5"/>
  <c r="W469" i="5"/>
  <c r="O467" i="5"/>
  <c r="N467" i="5"/>
  <c r="M467" i="5"/>
  <c r="W463" i="5"/>
  <c r="O462" i="5"/>
  <c r="N462" i="5"/>
  <c r="M462" i="5"/>
  <c r="W460" i="5"/>
  <c r="O459" i="5"/>
  <c r="N459" i="5"/>
  <c r="M459" i="5"/>
  <c r="W457" i="5"/>
  <c r="O456" i="5"/>
  <c r="N456" i="5"/>
  <c r="M456" i="5"/>
  <c r="W454" i="5"/>
  <c r="O453" i="5"/>
  <c r="N453" i="5"/>
  <c r="M453" i="5"/>
  <c r="W443" i="5"/>
  <c r="W442" i="5"/>
  <c r="Q439" i="5"/>
  <c r="Q440" i="5" s="1"/>
  <c r="W440" i="5" s="1"/>
  <c r="P439" i="5"/>
  <c r="W438" i="5"/>
  <c r="W437" i="5"/>
  <c r="O437" i="5"/>
  <c r="N437" i="5"/>
  <c r="M437" i="5"/>
  <c r="K437" i="5"/>
  <c r="J437" i="5"/>
  <c r="I437" i="5"/>
  <c r="H437" i="5"/>
  <c r="W433" i="5"/>
  <c r="W432" i="5"/>
  <c r="W429" i="5"/>
  <c r="O422" i="5"/>
  <c r="N422" i="5"/>
  <c r="M422" i="5"/>
  <c r="K422" i="5"/>
  <c r="J422" i="5"/>
  <c r="I422" i="5"/>
  <c r="H422" i="5"/>
  <c r="W416" i="5"/>
  <c r="O415" i="5"/>
  <c r="N415" i="5"/>
  <c r="M415" i="5"/>
  <c r="K415" i="5"/>
  <c r="J415" i="5"/>
  <c r="I415" i="5"/>
  <c r="H415" i="5"/>
  <c r="O412" i="5"/>
  <c r="N412" i="5"/>
  <c r="M412" i="5"/>
  <c r="K412" i="5"/>
  <c r="J412" i="5"/>
  <c r="I412" i="5"/>
  <c r="H412" i="5"/>
  <c r="W410" i="5"/>
  <c r="W409" i="5"/>
  <c r="Q408" i="5"/>
  <c r="P408" i="5"/>
  <c r="W407" i="5"/>
  <c r="W400" i="5"/>
  <c r="W399" i="5"/>
  <c r="O397" i="5"/>
  <c r="O398" i="5" s="1"/>
  <c r="N397" i="5"/>
  <c r="N398" i="5" s="1"/>
  <c r="M397" i="5"/>
  <c r="M398" i="5" s="1"/>
  <c r="K397" i="5"/>
  <c r="K398" i="5" s="1"/>
  <c r="J397" i="5"/>
  <c r="J398" i="5" s="1"/>
  <c r="I397" i="5"/>
  <c r="I398" i="5" s="1"/>
  <c r="H397" i="5"/>
  <c r="H398" i="5" s="1"/>
  <c r="W393" i="5"/>
  <c r="W391" i="5"/>
  <c r="K391" i="5"/>
  <c r="J391" i="5"/>
  <c r="I391" i="5"/>
  <c r="H391" i="5"/>
  <c r="O391" i="5"/>
  <c r="N391" i="5"/>
  <c r="M391" i="5"/>
  <c r="W390" i="5"/>
  <c r="W388" i="5"/>
  <c r="O387" i="5"/>
  <c r="N387" i="5"/>
  <c r="M387" i="5"/>
  <c r="K387" i="5"/>
  <c r="J387" i="5"/>
  <c r="I387" i="5"/>
  <c r="H387" i="5"/>
  <c r="W385" i="5"/>
  <c r="O384" i="5"/>
  <c r="N384" i="5"/>
  <c r="M384" i="5"/>
  <c r="K384" i="5"/>
  <c r="J384" i="5"/>
  <c r="I384" i="5"/>
  <c r="H384" i="5"/>
  <c r="W372" i="5"/>
  <c r="O371" i="5"/>
  <c r="N371" i="5"/>
  <c r="M371" i="5"/>
  <c r="K371" i="5"/>
  <c r="J371" i="5"/>
  <c r="I371" i="5"/>
  <c r="H371" i="5"/>
  <c r="W362" i="5"/>
  <c r="W361" i="5"/>
  <c r="O359" i="5"/>
  <c r="N359" i="5"/>
  <c r="M359" i="5"/>
  <c r="K359" i="5"/>
  <c r="J359" i="5"/>
  <c r="I359" i="5"/>
  <c r="H359" i="5"/>
  <c r="W327" i="5"/>
  <c r="O326" i="5"/>
  <c r="N326" i="5"/>
  <c r="M326" i="5"/>
  <c r="K326" i="5"/>
  <c r="J326" i="5"/>
  <c r="I326" i="5"/>
  <c r="H326" i="5"/>
  <c r="W323" i="5"/>
  <c r="W322" i="5"/>
  <c r="O320" i="5"/>
  <c r="N320" i="5"/>
  <c r="M320" i="5"/>
  <c r="W315" i="5"/>
  <c r="O314" i="5"/>
  <c r="N314" i="5"/>
  <c r="M314" i="5"/>
  <c r="K314" i="5"/>
  <c r="J314" i="5"/>
  <c r="I314" i="5"/>
  <c r="H314" i="5"/>
  <c r="W312" i="5"/>
  <c r="O311" i="5"/>
  <c r="N311" i="5"/>
  <c r="M311" i="5"/>
  <c r="K311" i="5"/>
  <c r="J311" i="5"/>
  <c r="I311" i="5"/>
  <c r="H311" i="5"/>
  <c r="W305" i="5"/>
  <c r="W304" i="5"/>
  <c r="O302" i="5"/>
  <c r="N302" i="5"/>
  <c r="M302" i="5"/>
  <c r="K302" i="5"/>
  <c r="J302" i="5"/>
  <c r="I302" i="5"/>
  <c r="H302" i="5"/>
  <c r="W300" i="5"/>
  <c r="O299" i="5"/>
  <c r="N299" i="5"/>
  <c r="M299" i="5"/>
  <c r="K299" i="5"/>
  <c r="J299" i="5"/>
  <c r="I299" i="5"/>
  <c r="H299" i="5"/>
  <c r="W296" i="5"/>
  <c r="O295" i="5"/>
  <c r="N295" i="5"/>
  <c r="M295" i="5"/>
  <c r="K295" i="5"/>
  <c r="J295" i="5"/>
  <c r="I295" i="5"/>
  <c r="H295" i="5"/>
  <c r="W293" i="5"/>
  <c r="O292" i="5"/>
  <c r="N292" i="5"/>
  <c r="M292" i="5"/>
  <c r="K292" i="5"/>
  <c r="J292" i="5"/>
  <c r="I292" i="5"/>
  <c r="H292" i="5"/>
  <c r="W290" i="5"/>
  <c r="O289" i="5"/>
  <c r="N289" i="5"/>
  <c r="K289" i="5"/>
  <c r="J289" i="5"/>
  <c r="I289" i="5"/>
  <c r="H289" i="5"/>
  <c r="W285" i="5"/>
  <c r="O284" i="5"/>
  <c r="N284" i="5"/>
  <c r="M284" i="5"/>
  <c r="K284" i="5"/>
  <c r="J284" i="5"/>
  <c r="I284" i="5"/>
  <c r="H284" i="5"/>
  <c r="W279" i="5"/>
  <c r="O278" i="5"/>
  <c r="N278" i="5"/>
  <c r="M278" i="5"/>
  <c r="K278" i="5"/>
  <c r="J278" i="5"/>
  <c r="I278" i="5"/>
  <c r="H278" i="5"/>
  <c r="W271" i="5"/>
  <c r="O270" i="5"/>
  <c r="N270" i="5"/>
  <c r="M270" i="5"/>
  <c r="K270" i="5"/>
  <c r="J270" i="5"/>
  <c r="I270" i="5"/>
  <c r="H270" i="5"/>
  <c r="W268" i="5"/>
  <c r="W264" i="5"/>
  <c r="W263" i="5"/>
  <c r="O261" i="5"/>
  <c r="N261" i="5"/>
  <c r="M261" i="5"/>
  <c r="K261" i="5"/>
  <c r="J261" i="5"/>
  <c r="I261" i="5"/>
  <c r="H261" i="5"/>
  <c r="W259" i="5"/>
  <c r="O258" i="5"/>
  <c r="N258" i="5"/>
  <c r="M258" i="5"/>
  <c r="K258" i="5"/>
  <c r="J258" i="5"/>
  <c r="I258" i="5"/>
  <c r="H258" i="5"/>
  <c r="W255" i="5"/>
  <c r="K254" i="5"/>
  <c r="J254" i="5"/>
  <c r="I254" i="5"/>
  <c r="H254" i="5"/>
  <c r="O254" i="5"/>
  <c r="N254" i="5"/>
  <c r="W251" i="5"/>
  <c r="O249" i="5"/>
  <c r="N249" i="5"/>
  <c r="M249" i="5"/>
  <c r="W242" i="5"/>
  <c r="W241" i="5"/>
  <c r="O239" i="5"/>
  <c r="N239" i="5"/>
  <c r="M239" i="5"/>
  <c r="K239" i="5"/>
  <c r="J239" i="5"/>
  <c r="I239" i="5"/>
  <c r="H239" i="5"/>
  <c r="W235" i="5"/>
  <c r="V235" i="5"/>
  <c r="O226" i="5"/>
  <c r="N226" i="5"/>
  <c r="M226" i="5"/>
  <c r="K226" i="5"/>
  <c r="J226" i="5"/>
  <c r="I226" i="5"/>
  <c r="H226" i="5"/>
  <c r="W218" i="5"/>
  <c r="V218" i="5"/>
  <c r="M217" i="5"/>
  <c r="K217" i="5"/>
  <c r="J217" i="5"/>
  <c r="I217" i="5"/>
  <c r="H217" i="5"/>
  <c r="O209" i="5"/>
  <c r="O210" i="5" s="1"/>
  <c r="O211" i="5" s="1"/>
  <c r="O212" i="5" s="1"/>
  <c r="O213" i="5" s="1"/>
  <c r="O214" i="5" s="1"/>
  <c r="O215" i="5" s="1"/>
  <c r="O216" i="5" s="1"/>
  <c r="W208" i="5"/>
  <c r="V208" i="5"/>
  <c r="O207" i="5"/>
  <c r="N207" i="5"/>
  <c r="M207" i="5"/>
  <c r="K207" i="5"/>
  <c r="J207" i="5"/>
  <c r="I207" i="5"/>
  <c r="H207" i="5"/>
  <c r="W201" i="5"/>
  <c r="V201" i="5"/>
  <c r="M194" i="5"/>
  <c r="K194" i="5"/>
  <c r="J194" i="5"/>
  <c r="I194" i="5"/>
  <c r="H194" i="5"/>
  <c r="W185" i="5"/>
  <c r="V185" i="5"/>
  <c r="W184" i="5"/>
  <c r="V184" i="5"/>
  <c r="O182" i="5"/>
  <c r="N182" i="5"/>
  <c r="M182" i="5"/>
  <c r="K182" i="5"/>
  <c r="J182" i="5"/>
  <c r="I182" i="5"/>
  <c r="H182" i="5"/>
  <c r="W180" i="5"/>
  <c r="V180" i="5"/>
  <c r="O179" i="5"/>
  <c r="N179" i="5"/>
  <c r="M179" i="5"/>
  <c r="K179" i="5"/>
  <c r="J179" i="5"/>
  <c r="I179" i="5"/>
  <c r="H179" i="5"/>
  <c r="W152" i="5"/>
  <c r="V152" i="5"/>
  <c r="O151" i="5"/>
  <c r="N151" i="5"/>
  <c r="M151" i="5"/>
  <c r="K151" i="5"/>
  <c r="J151" i="5"/>
  <c r="I151" i="5"/>
  <c r="H151" i="5"/>
  <c r="W145" i="5"/>
  <c r="V145" i="5"/>
  <c r="O144" i="5"/>
  <c r="N144" i="5"/>
  <c r="M144" i="5"/>
  <c r="K144" i="5"/>
  <c r="J144" i="5"/>
  <c r="I144" i="5"/>
  <c r="H144" i="5"/>
  <c r="W138" i="5"/>
  <c r="V138" i="5"/>
  <c r="O137" i="5"/>
  <c r="N137" i="5"/>
  <c r="M137" i="5"/>
  <c r="K137" i="5"/>
  <c r="J137" i="5"/>
  <c r="I137" i="5"/>
  <c r="H137" i="5"/>
  <c r="W135" i="5"/>
  <c r="V135" i="5"/>
  <c r="W134" i="5"/>
  <c r="V134" i="5"/>
  <c r="O132" i="5"/>
  <c r="N132" i="5"/>
  <c r="M132" i="5"/>
  <c r="K132" i="5"/>
  <c r="J132" i="5"/>
  <c r="I132" i="5"/>
  <c r="H132" i="5"/>
  <c r="W130" i="5"/>
  <c r="V130" i="5"/>
  <c r="W129" i="5"/>
  <c r="O129" i="5"/>
  <c r="N129" i="5"/>
  <c r="M129" i="5"/>
  <c r="K129" i="5"/>
  <c r="J129" i="5"/>
  <c r="I129" i="5"/>
  <c r="H129" i="5"/>
  <c r="W128" i="5"/>
  <c r="W124" i="5"/>
  <c r="V124" i="5"/>
  <c r="K123" i="5"/>
  <c r="J123" i="5"/>
  <c r="I123" i="5"/>
  <c r="H123" i="5"/>
  <c r="W120" i="5"/>
  <c r="V120" i="5"/>
  <c r="O123" i="5"/>
  <c r="N123" i="5"/>
  <c r="M123" i="5"/>
  <c r="O119" i="5"/>
  <c r="N119" i="5"/>
  <c r="M119" i="5"/>
  <c r="K119" i="5"/>
  <c r="J119" i="5"/>
  <c r="I119" i="5"/>
  <c r="H119" i="5"/>
  <c r="W114" i="5"/>
  <c r="V114" i="5"/>
  <c r="O113" i="5"/>
  <c r="N113" i="5"/>
  <c r="M113" i="5"/>
  <c r="K113" i="5"/>
  <c r="J113" i="5"/>
  <c r="I113" i="5"/>
  <c r="H113" i="5"/>
  <c r="W111" i="5"/>
  <c r="V111" i="5"/>
  <c r="O110" i="5"/>
  <c r="N110" i="5"/>
  <c r="M110" i="5"/>
  <c r="K110" i="5"/>
  <c r="J110" i="5"/>
  <c r="I110" i="5"/>
  <c r="H110" i="5"/>
  <c r="W107" i="5"/>
  <c r="V107" i="5"/>
  <c r="O106" i="5"/>
  <c r="N106" i="5"/>
  <c r="M106" i="5"/>
  <c r="K106" i="5"/>
  <c r="J106" i="5"/>
  <c r="I106" i="5"/>
  <c r="H106" i="5"/>
  <c r="L106" i="5"/>
  <c r="W104" i="5"/>
  <c r="V104" i="5"/>
  <c r="O103" i="5"/>
  <c r="N103" i="5"/>
  <c r="M103" i="5"/>
  <c r="K103" i="5"/>
  <c r="J103" i="5"/>
  <c r="I103" i="5"/>
  <c r="H103" i="5"/>
  <c r="W101" i="5"/>
  <c r="V101" i="5"/>
  <c r="N100" i="5"/>
  <c r="M100" i="5"/>
  <c r="K100" i="5"/>
  <c r="J100" i="5"/>
  <c r="I100" i="5"/>
  <c r="H100" i="5"/>
  <c r="W98" i="5"/>
  <c r="V98" i="5"/>
  <c r="O97" i="5"/>
  <c r="O99" i="5" s="1"/>
  <c r="N97" i="5"/>
  <c r="M97" i="5"/>
  <c r="K97" i="5"/>
  <c r="J97" i="5"/>
  <c r="I97" i="5"/>
  <c r="H97" i="5"/>
  <c r="W92" i="5"/>
  <c r="V92" i="5"/>
  <c r="O91" i="5"/>
  <c r="N91" i="5"/>
  <c r="M91" i="5"/>
  <c r="K91" i="5"/>
  <c r="J91" i="5"/>
  <c r="I91" i="5"/>
  <c r="H91" i="5"/>
  <c r="W88" i="5"/>
  <c r="V88" i="5"/>
  <c r="W87" i="5"/>
  <c r="V87" i="5"/>
  <c r="O85" i="5"/>
  <c r="N85" i="5"/>
  <c r="M85" i="5"/>
  <c r="K85" i="5"/>
  <c r="J85" i="5"/>
  <c r="I85" i="5"/>
  <c r="H85" i="5"/>
  <c r="W80" i="5"/>
  <c r="V80" i="5"/>
  <c r="O79" i="5"/>
  <c r="N79" i="5"/>
  <c r="M79" i="5"/>
  <c r="K79" i="5"/>
  <c r="J79" i="5"/>
  <c r="I79" i="5"/>
  <c r="H79" i="5"/>
  <c r="W67" i="5"/>
  <c r="V67" i="5"/>
  <c r="O62" i="5"/>
  <c r="N62" i="5"/>
  <c r="M62" i="5"/>
  <c r="K62" i="5"/>
  <c r="J62" i="5"/>
  <c r="I62" i="5"/>
  <c r="H62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N392" i="5" l="1"/>
  <c r="O392" i="5"/>
  <c r="O611" i="5"/>
  <c r="H633" i="5"/>
  <c r="M611" i="5"/>
  <c r="I633" i="5"/>
  <c r="M392" i="5"/>
  <c r="N611" i="5"/>
  <c r="J633" i="5"/>
  <c r="K633" i="5"/>
  <c r="H468" i="5"/>
  <c r="M490" i="5"/>
  <c r="M509" i="5"/>
  <c r="G610" i="7"/>
  <c r="N509" i="5"/>
  <c r="O509" i="5"/>
  <c r="K468" i="5"/>
  <c r="N490" i="5"/>
  <c r="O490" i="5"/>
  <c r="J468" i="5"/>
  <c r="L610" i="7"/>
  <c r="P610" i="7"/>
  <c r="U610" i="7"/>
  <c r="Y610" i="7"/>
  <c r="P248" i="5"/>
  <c r="V248" i="5" s="1"/>
  <c r="Q248" i="5"/>
  <c r="Q161" i="5"/>
  <c r="P161" i="5"/>
  <c r="P160" i="5"/>
  <c r="Q160" i="5"/>
  <c r="M468" i="5"/>
  <c r="I468" i="5"/>
  <c r="N468" i="5"/>
  <c r="O468" i="5"/>
  <c r="I441" i="5"/>
  <c r="N441" i="5"/>
  <c r="J441" i="5"/>
  <c r="O441" i="5"/>
  <c r="H441" i="5"/>
  <c r="K441" i="5"/>
  <c r="M441" i="5"/>
  <c r="V439" i="5"/>
  <c r="P440" i="5"/>
  <c r="V408" i="5"/>
  <c r="P409" i="5"/>
  <c r="V409" i="5" s="1"/>
  <c r="I360" i="5"/>
  <c r="N360" i="5"/>
  <c r="I392" i="5"/>
  <c r="H360" i="5"/>
  <c r="M360" i="5"/>
  <c r="H392" i="5"/>
  <c r="J392" i="5"/>
  <c r="K392" i="5"/>
  <c r="K321" i="5"/>
  <c r="J360" i="5"/>
  <c r="O360" i="5"/>
  <c r="H321" i="5"/>
  <c r="K360" i="5"/>
  <c r="M321" i="5"/>
  <c r="I321" i="5"/>
  <c r="J303" i="5"/>
  <c r="N321" i="5"/>
  <c r="J321" i="5"/>
  <c r="O321" i="5"/>
  <c r="K303" i="5"/>
  <c r="H303" i="5"/>
  <c r="I303" i="5"/>
  <c r="J262" i="5"/>
  <c r="K262" i="5"/>
  <c r="J240" i="5"/>
  <c r="H262" i="5"/>
  <c r="I262" i="5"/>
  <c r="I240" i="5"/>
  <c r="K240" i="5"/>
  <c r="I183" i="5"/>
  <c r="N183" i="5"/>
  <c r="H240" i="5"/>
  <c r="M240" i="5"/>
  <c r="J183" i="5"/>
  <c r="O183" i="5"/>
  <c r="K183" i="5"/>
  <c r="H183" i="5"/>
  <c r="M183" i="5"/>
  <c r="K133" i="5"/>
  <c r="H133" i="5"/>
  <c r="M133" i="5"/>
  <c r="I133" i="5"/>
  <c r="N133" i="5"/>
  <c r="J133" i="5"/>
  <c r="H610" i="7"/>
  <c r="M610" i="7"/>
  <c r="Q610" i="7"/>
  <c r="V610" i="7"/>
  <c r="E610" i="7"/>
  <c r="I610" i="7"/>
  <c r="N610" i="7"/>
  <c r="R610" i="7"/>
  <c r="W610" i="7"/>
  <c r="F610" i="7"/>
  <c r="J610" i="7"/>
  <c r="O610" i="7"/>
  <c r="T610" i="7"/>
  <c r="X610" i="7"/>
  <c r="G467" i="7"/>
  <c r="L467" i="7"/>
  <c r="P467" i="7"/>
  <c r="U467" i="7"/>
  <c r="H467" i="7"/>
  <c r="M467" i="7"/>
  <c r="Q467" i="7"/>
  <c r="V467" i="7"/>
  <c r="E467" i="7"/>
  <c r="I467" i="7"/>
  <c r="N467" i="7"/>
  <c r="R467" i="7"/>
  <c r="W467" i="7"/>
  <c r="Y467" i="7"/>
  <c r="F467" i="7"/>
  <c r="J467" i="7"/>
  <c r="O467" i="7"/>
  <c r="T467" i="7"/>
  <c r="X467" i="7"/>
  <c r="G440" i="7"/>
  <c r="L440" i="7"/>
  <c r="P440" i="7"/>
  <c r="U440" i="7"/>
  <c r="I440" i="7"/>
  <c r="N440" i="7"/>
  <c r="R440" i="7"/>
  <c r="W440" i="7"/>
  <c r="F440" i="7"/>
  <c r="J440" i="7"/>
  <c r="O440" i="7"/>
  <c r="T440" i="7"/>
  <c r="H440" i="7"/>
  <c r="M440" i="7"/>
  <c r="Q440" i="7"/>
  <c r="V440" i="7"/>
  <c r="E302" i="7"/>
  <c r="I302" i="7"/>
  <c r="N302" i="7"/>
  <c r="R302" i="7"/>
  <c r="W302" i="7"/>
  <c r="Y302" i="7"/>
  <c r="G302" i="7"/>
  <c r="L302" i="7"/>
  <c r="P302" i="7"/>
  <c r="U302" i="7"/>
  <c r="H302" i="7"/>
  <c r="M302" i="7"/>
  <c r="Q302" i="7"/>
  <c r="V302" i="7"/>
  <c r="F302" i="7"/>
  <c r="J302" i="7"/>
  <c r="O302" i="7"/>
  <c r="T302" i="7"/>
  <c r="X302" i="7"/>
  <c r="E239" i="7"/>
  <c r="I239" i="7"/>
  <c r="N239" i="7"/>
  <c r="R239" i="7"/>
  <c r="G239" i="7"/>
  <c r="L239" i="7"/>
  <c r="P239" i="7"/>
  <c r="F239" i="7"/>
  <c r="J239" i="7"/>
  <c r="O239" i="7"/>
  <c r="H239" i="7"/>
  <c r="M239" i="7"/>
  <c r="Q239" i="7"/>
  <c r="Q182" i="7"/>
  <c r="H182" i="7"/>
  <c r="M182" i="7"/>
  <c r="V182" i="7"/>
  <c r="E182" i="7"/>
  <c r="I182" i="7"/>
  <c r="N182" i="7"/>
  <c r="R182" i="7"/>
  <c r="W182" i="7"/>
  <c r="T182" i="7"/>
  <c r="F182" i="7"/>
  <c r="J182" i="7"/>
  <c r="O182" i="7"/>
  <c r="X182" i="7"/>
  <c r="G182" i="7"/>
  <c r="L182" i="7"/>
  <c r="P182" i="7"/>
  <c r="U182" i="7"/>
  <c r="L153" i="5"/>
  <c r="U153" i="5" s="1"/>
  <c r="E132" i="7"/>
  <c r="I132" i="7"/>
  <c r="N132" i="7"/>
  <c r="G132" i="7"/>
  <c r="U132" i="7"/>
  <c r="F132" i="7"/>
  <c r="J132" i="7"/>
  <c r="O132" i="7"/>
  <c r="L132" i="7"/>
  <c r="P132" i="7"/>
  <c r="H132" i="7"/>
  <c r="M132" i="7"/>
  <c r="Q132" i="7"/>
  <c r="V132" i="7"/>
  <c r="W132" i="7"/>
  <c r="R132" i="7"/>
  <c r="T132" i="7"/>
  <c r="X132" i="7"/>
  <c r="L162" i="5"/>
  <c r="U162" i="5" s="1"/>
  <c r="E391" i="7"/>
  <c r="Q48" i="5"/>
  <c r="P287" i="5"/>
  <c r="V287" i="5" s="1"/>
  <c r="M287" i="5"/>
  <c r="L202" i="5"/>
  <c r="U202" i="5" s="1"/>
  <c r="P95" i="5"/>
  <c r="V95" i="5" s="1"/>
  <c r="L205" i="5"/>
  <c r="U205" i="5" s="1"/>
  <c r="P96" i="5"/>
  <c r="V96" i="5" s="1"/>
  <c r="Q257" i="5"/>
  <c r="L203" i="5"/>
  <c r="U203" i="5" s="1"/>
  <c r="P69" i="5"/>
  <c r="P73" i="5"/>
  <c r="L177" i="5"/>
  <c r="U177" i="5" s="1"/>
  <c r="L216" i="5"/>
  <c r="L219" i="5"/>
  <c r="U219" i="5" s="1"/>
  <c r="Q223" i="5"/>
  <c r="W223" i="5" s="1"/>
  <c r="L253" i="5"/>
  <c r="U253" i="5" s="1"/>
  <c r="P14" i="5"/>
  <c r="V14" i="5" s="1"/>
  <c r="Q70" i="5"/>
  <c r="P74" i="5"/>
  <c r="V74" i="5" s="1"/>
  <c r="P187" i="5"/>
  <c r="L209" i="5"/>
  <c r="L213" i="5"/>
  <c r="U213" i="5" s="1"/>
  <c r="L220" i="5"/>
  <c r="U220" i="5" s="1"/>
  <c r="L224" i="5"/>
  <c r="L236" i="5"/>
  <c r="U236" i="5" s="1"/>
  <c r="W192" i="5"/>
  <c r="L211" i="5"/>
  <c r="U211" i="5" s="1"/>
  <c r="L214" i="5"/>
  <c r="L221" i="5"/>
  <c r="U221" i="5" s="1"/>
  <c r="L225" i="5"/>
  <c r="L237" i="5"/>
  <c r="Q72" i="5"/>
  <c r="Q76" i="5"/>
  <c r="L212" i="5"/>
  <c r="U212" i="5" s="1"/>
  <c r="L215" i="5"/>
  <c r="U215" i="5" s="1"/>
  <c r="L238" i="5"/>
  <c r="AB421" i="7"/>
  <c r="X440" i="7"/>
  <c r="U440" i="5"/>
  <c r="L495" i="5"/>
  <c r="D531" i="7"/>
  <c r="Y261" i="7"/>
  <c r="D489" i="7"/>
  <c r="D540" i="7"/>
  <c r="Q395" i="5"/>
  <c r="Q546" i="5"/>
  <c r="W546" i="5" s="1"/>
  <c r="Q246" i="5"/>
  <c r="W246" i="5" s="1"/>
  <c r="Q452" i="5"/>
  <c r="W452" i="5" s="1"/>
  <c r="Q545" i="5"/>
  <c r="W545" i="5" s="1"/>
  <c r="Q573" i="5"/>
  <c r="W573" i="5" s="1"/>
  <c r="Q571" i="5"/>
  <c r="W571" i="5" s="1"/>
  <c r="P317" i="5"/>
  <c r="V317" i="5" s="1"/>
  <c r="P367" i="5"/>
  <c r="V367" i="5" s="1"/>
  <c r="P466" i="5"/>
  <c r="V466" i="5" s="1"/>
  <c r="Q281" i="5"/>
  <c r="W281" i="5" s="1"/>
  <c r="Q448" i="5"/>
  <c r="W448" i="5" s="1"/>
  <c r="P480" i="5"/>
  <c r="V480" i="5" s="1"/>
  <c r="Q590" i="5"/>
  <c r="W590" i="5" s="1"/>
  <c r="P377" i="5"/>
  <c r="V377" i="5" s="1"/>
  <c r="Q488" i="5"/>
  <c r="Q547" i="5"/>
  <c r="W547" i="5" s="1"/>
  <c r="Q557" i="5"/>
  <c r="W557" i="5" s="1"/>
  <c r="Q563" i="5"/>
  <c r="W563" i="5" s="1"/>
  <c r="Q579" i="5"/>
  <c r="W579" i="5" s="1"/>
  <c r="Q587" i="5"/>
  <c r="W587" i="5" s="1"/>
  <c r="P247" i="5"/>
  <c r="V247" i="5" s="1"/>
  <c r="Q282" i="5"/>
  <c r="W282" i="5" s="1"/>
  <c r="Q370" i="5"/>
  <c r="W370" i="5" s="1"/>
  <c r="P374" i="5"/>
  <c r="V374" i="5" s="1"/>
  <c r="Q450" i="5"/>
  <c r="W450" i="5" s="1"/>
  <c r="Q595" i="5"/>
  <c r="W595" i="5" s="1"/>
  <c r="P272" i="5"/>
  <c r="V272" i="5" s="1"/>
  <c r="P273" i="5"/>
  <c r="V273" i="5" s="1"/>
  <c r="P306" i="5"/>
  <c r="V306" i="5" s="1"/>
  <c r="Q310" i="5"/>
  <c r="W310" i="5" s="1"/>
  <c r="Q269" i="5"/>
  <c r="W269" i="5" s="1"/>
  <c r="P277" i="5"/>
  <c r="V277" i="5" s="1"/>
  <c r="Q274" i="5"/>
  <c r="W274" i="5" s="1"/>
  <c r="Q301" i="5"/>
  <c r="W301" i="5" s="1"/>
  <c r="P307" i="5"/>
  <c r="V307" i="5" s="1"/>
  <c r="P319" i="5"/>
  <c r="V319" i="5" s="1"/>
  <c r="P298" i="5"/>
  <c r="V298" i="5" s="1"/>
  <c r="Q260" i="5"/>
  <c r="W260" i="5" s="1"/>
  <c r="Q275" i="5"/>
  <c r="W275" i="5" s="1"/>
  <c r="Q291" i="5"/>
  <c r="Q292" i="5" s="1"/>
  <c r="Q294" i="5"/>
  <c r="W294" i="5" s="1"/>
  <c r="Q308" i="5"/>
  <c r="W308" i="5" s="1"/>
  <c r="Q313" i="5"/>
  <c r="Q314" i="5" s="1"/>
  <c r="Q244" i="5"/>
  <c r="W244" i="5" s="1"/>
  <c r="Q83" i="5"/>
  <c r="P375" i="5"/>
  <c r="V375" i="5" s="1"/>
  <c r="Q375" i="5"/>
  <c r="P402" i="5"/>
  <c r="V402" i="5" s="1"/>
  <c r="Q402" i="5"/>
  <c r="Q507" i="5"/>
  <c r="P573" i="5"/>
  <c r="V573" i="5" s="1"/>
  <c r="O86" i="5"/>
  <c r="J86" i="5"/>
  <c r="A34" i="5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N250" i="5"/>
  <c r="L302" i="5"/>
  <c r="H86" i="5"/>
  <c r="M86" i="5"/>
  <c r="N209" i="5"/>
  <c r="N210" i="5" s="1"/>
  <c r="I86" i="5"/>
  <c r="N86" i="5"/>
  <c r="K86" i="5"/>
  <c r="O100" i="5"/>
  <c r="O133" i="5" s="1"/>
  <c r="O217" i="5"/>
  <c r="W408" i="5"/>
  <c r="W439" i="5"/>
  <c r="P555" i="5"/>
  <c r="V555" i="5" s="1"/>
  <c r="P560" i="5"/>
  <c r="V560" i="5" s="1"/>
  <c r="Q446" i="5"/>
  <c r="P446" i="5"/>
  <c r="V446" i="5" s="1"/>
  <c r="P584" i="5"/>
  <c r="V584" i="5" s="1"/>
  <c r="Q374" i="5"/>
  <c r="P568" i="5"/>
  <c r="V568" i="5" s="1"/>
  <c r="P449" i="5"/>
  <c r="V449" i="5" s="1"/>
  <c r="Q473" i="5"/>
  <c r="Q569" i="5"/>
  <c r="P569" i="5"/>
  <c r="V569" i="5" s="1"/>
  <c r="P580" i="5"/>
  <c r="V580" i="5" s="1"/>
  <c r="P513" i="5"/>
  <c r="V513" i="5" s="1"/>
  <c r="Q435" i="5"/>
  <c r="P444" i="5"/>
  <c r="V444" i="5" s="1"/>
  <c r="Q577" i="5"/>
  <c r="P577" i="5"/>
  <c r="V577" i="5" s="1"/>
  <c r="Q581" i="5"/>
  <c r="P592" i="5"/>
  <c r="V592" i="5" s="1"/>
  <c r="Q377" i="5"/>
  <c r="P450" i="5"/>
  <c r="V450" i="5" s="1"/>
  <c r="Q565" i="5"/>
  <c r="P565" i="5"/>
  <c r="V565" i="5" s="1"/>
  <c r="P581" i="5"/>
  <c r="V581" i="5" s="1"/>
  <c r="Q556" i="5"/>
  <c r="P556" i="5"/>
  <c r="V556" i="5" s="1"/>
  <c r="P564" i="5"/>
  <c r="V564" i="5" s="1"/>
  <c r="P576" i="5"/>
  <c r="V576" i="5" s="1"/>
  <c r="Q585" i="5"/>
  <c r="P585" i="5"/>
  <c r="V585" i="5" s="1"/>
  <c r="Q82" i="5"/>
  <c r="P554" i="5"/>
  <c r="V554" i="5" s="1"/>
  <c r="Q554" i="5"/>
  <c r="P567" i="5"/>
  <c r="V567" i="5" s="1"/>
  <c r="Q567" i="5"/>
  <c r="P583" i="5"/>
  <c r="V583" i="5" s="1"/>
  <c r="Q583" i="5"/>
  <c r="P570" i="5"/>
  <c r="V570" i="5" s="1"/>
  <c r="P586" i="5"/>
  <c r="V586" i="5" s="1"/>
  <c r="P382" i="5"/>
  <c r="V382" i="5" s="1"/>
  <c r="Q382" i="5"/>
  <c r="P447" i="5"/>
  <c r="V447" i="5" s="1"/>
  <c r="Q472" i="5"/>
  <c r="P559" i="5"/>
  <c r="V559" i="5" s="1"/>
  <c r="Q559" i="5"/>
  <c r="P575" i="5"/>
  <c r="V575" i="5" s="1"/>
  <c r="Q575" i="5"/>
  <c r="Q596" i="5"/>
  <c r="P596" i="5"/>
  <c r="V596" i="5" s="1"/>
  <c r="Q283" i="5"/>
  <c r="P369" i="5"/>
  <c r="V369" i="5" s="1"/>
  <c r="Q369" i="5"/>
  <c r="P562" i="5"/>
  <c r="V562" i="5" s="1"/>
  <c r="P578" i="5"/>
  <c r="V578" i="5" s="1"/>
  <c r="P590" i="5"/>
  <c r="V590" i="5" s="1"/>
  <c r="P401" i="5"/>
  <c r="V401" i="5" s="1"/>
  <c r="Q401" i="5"/>
  <c r="P448" i="5"/>
  <c r="V448" i="5" s="1"/>
  <c r="P557" i="5"/>
  <c r="V557" i="5" s="1"/>
  <c r="P558" i="5"/>
  <c r="V558" i="5" s="1"/>
  <c r="P563" i="5"/>
  <c r="V563" i="5" s="1"/>
  <c r="P566" i="5"/>
  <c r="V566" i="5" s="1"/>
  <c r="P571" i="5"/>
  <c r="V571" i="5" s="1"/>
  <c r="P574" i="5"/>
  <c r="V574" i="5" s="1"/>
  <c r="P579" i="5"/>
  <c r="V579" i="5" s="1"/>
  <c r="P582" i="5"/>
  <c r="V582" i="5" s="1"/>
  <c r="P587" i="5"/>
  <c r="V587" i="5" s="1"/>
  <c r="P598" i="5"/>
  <c r="V598" i="5" s="1"/>
  <c r="Q614" i="5"/>
  <c r="W614" i="5" s="1"/>
  <c r="L453" i="5"/>
  <c r="L456" i="5"/>
  <c r="P274" i="5"/>
  <c r="V274" i="5" s="1"/>
  <c r="Q272" i="5"/>
  <c r="Q309" i="5"/>
  <c r="P269" i="5"/>
  <c r="V269" i="5" s="1"/>
  <c r="P308" i="5"/>
  <c r="V308" i="5" s="1"/>
  <c r="Q318" i="5"/>
  <c r="L270" i="5"/>
  <c r="P275" i="5"/>
  <c r="V275" i="5" s="1"/>
  <c r="Q297" i="5"/>
  <c r="W297" i="5" s="1"/>
  <c r="P301" i="5"/>
  <c r="V301" i="5" s="1"/>
  <c r="Q273" i="5"/>
  <c r="P294" i="5"/>
  <c r="V294" i="5" s="1"/>
  <c r="P310" i="5"/>
  <c r="V310" i="5" s="1"/>
  <c r="Q316" i="5"/>
  <c r="W316" i="5" s="1"/>
  <c r="Q277" i="5"/>
  <c r="Q286" i="5"/>
  <c r="L292" i="5"/>
  <c r="U292" i="5" s="1"/>
  <c r="Q298" i="5"/>
  <c r="Q306" i="5"/>
  <c r="Q307" i="5"/>
  <c r="Q317" i="5"/>
  <c r="Q319" i="5"/>
  <c r="P291" i="5"/>
  <c r="P292" i="5" s="1"/>
  <c r="P297" i="5"/>
  <c r="V297" i="5" s="1"/>
  <c r="P309" i="5"/>
  <c r="V309" i="5" s="1"/>
  <c r="L311" i="5"/>
  <c r="U311" i="5" s="1"/>
  <c r="P316" i="5"/>
  <c r="V316" i="5" s="1"/>
  <c r="P318" i="5"/>
  <c r="V318" i="5" s="1"/>
  <c r="L299" i="5"/>
  <c r="L314" i="5"/>
  <c r="U314" i="5" s="1"/>
  <c r="P286" i="5"/>
  <c r="V286" i="5" s="1"/>
  <c r="L295" i="5"/>
  <c r="P313" i="5"/>
  <c r="P314" i="5" s="1"/>
  <c r="P363" i="5"/>
  <c r="V363" i="5" s="1"/>
  <c r="P364" i="5"/>
  <c r="V364" i="5" s="1"/>
  <c r="P365" i="5"/>
  <c r="V365" i="5" s="1"/>
  <c r="P366" i="5"/>
  <c r="V366" i="5" s="1"/>
  <c r="Q363" i="5"/>
  <c r="Q364" i="5"/>
  <c r="Q365" i="5"/>
  <c r="Q366" i="5"/>
  <c r="Q367" i="5"/>
  <c r="P370" i="5"/>
  <c r="V370" i="5" s="1"/>
  <c r="P325" i="5"/>
  <c r="V325" i="5" s="1"/>
  <c r="Q325" i="5"/>
  <c r="P589" i="5"/>
  <c r="V589" i="5" s="1"/>
  <c r="P597" i="5"/>
  <c r="V597" i="5" s="1"/>
  <c r="Q210" i="5"/>
  <c r="Q436" i="5"/>
  <c r="Q444" i="5"/>
  <c r="Q447" i="5"/>
  <c r="Q449" i="5"/>
  <c r="Q589" i="5"/>
  <c r="P595" i="5"/>
  <c r="V595" i="5" s="1"/>
  <c r="Q597" i="5"/>
  <c r="P594" i="5"/>
  <c r="V594" i="5" s="1"/>
  <c r="Q615" i="5"/>
  <c r="P452" i="5"/>
  <c r="V452" i="5" s="1"/>
  <c r="Q594" i="5"/>
  <c r="AA132" i="7"/>
  <c r="Q555" i="5"/>
  <c r="Q558" i="5"/>
  <c r="Q560" i="5"/>
  <c r="Q562" i="5"/>
  <c r="Q564" i="5"/>
  <c r="Q566" i="5"/>
  <c r="Q568" i="5"/>
  <c r="Q570" i="5"/>
  <c r="Q574" i="5"/>
  <c r="Q576" i="5"/>
  <c r="Q578" i="5"/>
  <c r="Q580" i="5"/>
  <c r="Q582" i="5"/>
  <c r="Q584" i="5"/>
  <c r="Q586" i="5"/>
  <c r="Q592" i="5"/>
  <c r="L616" i="5"/>
  <c r="U616" i="5" s="1"/>
  <c r="E440" i="7"/>
  <c r="AA182" i="7"/>
  <c r="Q338" i="5"/>
  <c r="P338" i="5"/>
  <c r="V338" i="5" s="1"/>
  <c r="Q249" i="5"/>
  <c r="P249" i="5"/>
  <c r="V249" i="5" s="1"/>
  <c r="Q461" i="5"/>
  <c r="P461" i="5"/>
  <c r="V461" i="5" s="1"/>
  <c r="Q513" i="5"/>
  <c r="P517" i="5"/>
  <c r="V517" i="5" s="1"/>
  <c r="Q517" i="5"/>
  <c r="P521" i="5"/>
  <c r="V521" i="5" s="1"/>
  <c r="Q521" i="5"/>
  <c r="P525" i="5"/>
  <c r="V525" i="5" s="1"/>
  <c r="Q525" i="5"/>
  <c r="P535" i="5"/>
  <c r="V535" i="5" s="1"/>
  <c r="Q535" i="5"/>
  <c r="P539" i="5"/>
  <c r="V539" i="5" s="1"/>
  <c r="Q539" i="5"/>
  <c r="V623" i="5"/>
  <c r="V631" i="5"/>
  <c r="D181" i="7"/>
  <c r="Q33" i="5"/>
  <c r="P33" i="5"/>
  <c r="V33" i="5" s="1"/>
  <c r="Q42" i="5"/>
  <c r="P42" i="5"/>
  <c r="V42" i="5" s="1"/>
  <c r="Q44" i="5"/>
  <c r="P44" i="5"/>
  <c r="V44" i="5" s="1"/>
  <c r="Q46" i="5"/>
  <c r="P46" i="5"/>
  <c r="V46" i="5" s="1"/>
  <c r="Q52" i="5"/>
  <c r="P52" i="5"/>
  <c r="V52" i="5" s="1"/>
  <c r="Q53" i="5"/>
  <c r="P53" i="5"/>
  <c r="V53" i="5" s="1"/>
  <c r="P390" i="5"/>
  <c r="V390" i="5" s="1"/>
  <c r="P522" i="5"/>
  <c r="V522" i="5" s="1"/>
  <c r="Q522" i="5"/>
  <c r="Q526" i="5"/>
  <c r="P526" i="5"/>
  <c r="V526" i="5" s="1"/>
  <c r="P536" i="5"/>
  <c r="V536" i="5" s="1"/>
  <c r="Q536" i="5"/>
  <c r="Q41" i="5"/>
  <c r="P41" i="5"/>
  <c r="V41" i="5" s="1"/>
  <c r="Q43" i="5"/>
  <c r="P43" i="5"/>
  <c r="V43" i="5" s="1"/>
  <c r="Q45" i="5"/>
  <c r="P45" i="5"/>
  <c r="V45" i="5" s="1"/>
  <c r="Q47" i="5"/>
  <c r="P47" i="5"/>
  <c r="V47" i="5" s="1"/>
  <c r="Q51" i="5"/>
  <c r="P51" i="5"/>
  <c r="V51" i="5" s="1"/>
  <c r="Q480" i="5"/>
  <c r="P518" i="5"/>
  <c r="V518" i="5" s="1"/>
  <c r="Q518" i="5"/>
  <c r="P540" i="5"/>
  <c r="V540" i="5" s="1"/>
  <c r="Q540" i="5"/>
  <c r="V628" i="5"/>
  <c r="P281" i="5"/>
  <c r="V281" i="5" s="1"/>
  <c r="Q465" i="5"/>
  <c r="Q494" i="5"/>
  <c r="Q514" i="5"/>
  <c r="P516" i="5"/>
  <c r="V516" i="5" s="1"/>
  <c r="Q516" i="5"/>
  <c r="P520" i="5"/>
  <c r="V520" i="5" s="1"/>
  <c r="Q520" i="5"/>
  <c r="Q524" i="5"/>
  <c r="P524" i="5"/>
  <c r="V524" i="5" s="1"/>
  <c r="Q530" i="5"/>
  <c r="P530" i="5"/>
  <c r="V530" i="5" s="1"/>
  <c r="P538" i="5"/>
  <c r="V538" i="5" s="1"/>
  <c r="Q538" i="5"/>
  <c r="V630" i="5"/>
  <c r="P282" i="5"/>
  <c r="V282" i="5" s="1"/>
  <c r="Q247" i="5"/>
  <c r="Q329" i="5"/>
  <c r="P329" i="5"/>
  <c r="V329" i="5" s="1"/>
  <c r="Q330" i="5"/>
  <c r="P330" i="5"/>
  <c r="V330" i="5" s="1"/>
  <c r="Q331" i="5"/>
  <c r="P331" i="5"/>
  <c r="V331" i="5" s="1"/>
  <c r="Q332" i="5"/>
  <c r="P332" i="5"/>
  <c r="V332" i="5" s="1"/>
  <c r="Q333" i="5"/>
  <c r="P333" i="5"/>
  <c r="V333" i="5" s="1"/>
  <c r="Q334" i="5"/>
  <c r="P334" i="5"/>
  <c r="V334" i="5" s="1"/>
  <c r="Q335" i="5"/>
  <c r="P335" i="5"/>
  <c r="V335" i="5" s="1"/>
  <c r="Q336" i="5"/>
  <c r="P336" i="5"/>
  <c r="V336" i="5" s="1"/>
  <c r="Q337" i="5"/>
  <c r="P337" i="5"/>
  <c r="V337" i="5" s="1"/>
  <c r="Q339" i="5"/>
  <c r="P339" i="5"/>
  <c r="V339" i="5" s="1"/>
  <c r="Q340" i="5"/>
  <c r="P340" i="5"/>
  <c r="V340" i="5" s="1"/>
  <c r="Q341" i="5"/>
  <c r="P341" i="5"/>
  <c r="V341" i="5" s="1"/>
  <c r="Q342" i="5"/>
  <c r="P342" i="5"/>
  <c r="V342" i="5" s="1"/>
  <c r="Q343" i="5"/>
  <c r="P343" i="5"/>
  <c r="V343" i="5" s="1"/>
  <c r="Q344" i="5"/>
  <c r="P344" i="5"/>
  <c r="V344" i="5" s="1"/>
  <c r="Q345" i="5"/>
  <c r="P345" i="5"/>
  <c r="V345" i="5" s="1"/>
  <c r="Q346" i="5"/>
  <c r="P346" i="5"/>
  <c r="V346" i="5" s="1"/>
  <c r="Q347" i="5"/>
  <c r="P347" i="5"/>
  <c r="V347" i="5" s="1"/>
  <c r="Q348" i="5"/>
  <c r="P348" i="5"/>
  <c r="V348" i="5" s="1"/>
  <c r="Q349" i="5"/>
  <c r="P349" i="5"/>
  <c r="V349" i="5" s="1"/>
  <c r="Q350" i="5"/>
  <c r="P350" i="5"/>
  <c r="V350" i="5" s="1"/>
  <c r="Q351" i="5"/>
  <c r="P351" i="5"/>
  <c r="V351" i="5" s="1"/>
  <c r="Q352" i="5"/>
  <c r="P352" i="5"/>
  <c r="V352" i="5" s="1"/>
  <c r="Q353" i="5"/>
  <c r="P353" i="5"/>
  <c r="V353" i="5" s="1"/>
  <c r="Q354" i="5"/>
  <c r="P354" i="5"/>
  <c r="V354" i="5" s="1"/>
  <c r="Q355" i="5"/>
  <c r="P355" i="5"/>
  <c r="V355" i="5" s="1"/>
  <c r="Q356" i="5"/>
  <c r="P356" i="5"/>
  <c r="V356" i="5" s="1"/>
  <c r="Q357" i="5"/>
  <c r="P357" i="5"/>
  <c r="V357" i="5" s="1"/>
  <c r="Q358" i="5"/>
  <c r="P358" i="5"/>
  <c r="V358" i="5" s="1"/>
  <c r="Q455" i="5"/>
  <c r="P455" i="5"/>
  <c r="V455" i="5" s="1"/>
  <c r="P465" i="5"/>
  <c r="V465" i="5" s="1"/>
  <c r="Q466" i="5"/>
  <c r="P494" i="5"/>
  <c r="P499" i="5"/>
  <c r="V499" i="5" s="1"/>
  <c r="P514" i="5"/>
  <c r="V514" i="5" s="1"/>
  <c r="P515" i="5"/>
  <c r="V515" i="5" s="1"/>
  <c r="Q515" i="5"/>
  <c r="P519" i="5"/>
  <c r="V519" i="5" s="1"/>
  <c r="Q519" i="5"/>
  <c r="P523" i="5"/>
  <c r="V523" i="5" s="1"/>
  <c r="Q523" i="5"/>
  <c r="Q527" i="5"/>
  <c r="P527" i="5"/>
  <c r="V527" i="5" s="1"/>
  <c r="P537" i="5"/>
  <c r="V537" i="5" s="1"/>
  <c r="Q537" i="5"/>
  <c r="V629" i="5"/>
  <c r="L383" i="5"/>
  <c r="U383" i="5" s="1"/>
  <c r="D359" i="7"/>
  <c r="P614" i="5"/>
  <c r="V614" i="5" s="1"/>
  <c r="P615" i="5"/>
  <c r="V615" i="5" s="1"/>
  <c r="P82" i="5"/>
  <c r="V82" i="5" s="1"/>
  <c r="P246" i="5"/>
  <c r="V246" i="5" s="1"/>
  <c r="P283" i="5"/>
  <c r="V283" i="5" s="1"/>
  <c r="P435" i="5"/>
  <c r="V435" i="5" s="1"/>
  <c r="P436" i="5"/>
  <c r="V436" i="5" s="1"/>
  <c r="P472" i="5"/>
  <c r="V472" i="5" s="1"/>
  <c r="P473" i="5"/>
  <c r="V473" i="5" s="1"/>
  <c r="P507" i="5"/>
  <c r="V507" i="5" s="1"/>
  <c r="P545" i="5"/>
  <c r="V545" i="5" s="1"/>
  <c r="P546" i="5"/>
  <c r="V546" i="5" s="1"/>
  <c r="P547" i="5"/>
  <c r="V547" i="5" s="1"/>
  <c r="D632" i="7"/>
  <c r="Q245" i="5"/>
  <c r="P245" i="5"/>
  <c r="V245" i="5" s="1"/>
  <c r="Q102" i="5"/>
  <c r="L103" i="5"/>
  <c r="U103" i="5" s="1"/>
  <c r="P105" i="5"/>
  <c r="P106" i="5" s="1"/>
  <c r="V106" i="5" s="1"/>
  <c r="Q105" i="5"/>
  <c r="Q265" i="5"/>
  <c r="Q267" i="5" s="1"/>
  <c r="P265" i="5"/>
  <c r="P267" i="5" s="1"/>
  <c r="P102" i="5"/>
  <c r="P103" i="5" s="1"/>
  <c r="L261" i="5"/>
  <c r="U261" i="5" s="1"/>
  <c r="P260" i="5"/>
  <c r="V260" i="5" s="1"/>
  <c r="U456" i="5" l="1"/>
  <c r="U453" i="5"/>
  <c r="U495" i="5"/>
  <c r="P237" i="5"/>
  <c r="V237" i="5" s="1"/>
  <c r="U237" i="5"/>
  <c r="Q224" i="5"/>
  <c r="W224" i="5" s="1"/>
  <c r="U224" i="5"/>
  <c r="U270" i="5"/>
  <c r="Q225" i="5"/>
  <c r="W225" i="5" s="1"/>
  <c r="U225" i="5"/>
  <c r="P238" i="5"/>
  <c r="V238" i="5" s="1"/>
  <c r="U238" i="5"/>
  <c r="P214" i="5"/>
  <c r="V214" i="5" s="1"/>
  <c r="U214" i="5"/>
  <c r="P209" i="5"/>
  <c r="V209" i="5" s="1"/>
  <c r="U209" i="5"/>
  <c r="P216" i="5"/>
  <c r="V216" i="5" s="1"/>
  <c r="U216" i="5"/>
  <c r="U106" i="5"/>
  <c r="P156" i="5"/>
  <c r="V156" i="5" s="1"/>
  <c r="L158" i="5"/>
  <c r="U158" i="5" s="1"/>
  <c r="P203" i="5"/>
  <c r="Q203" i="5"/>
  <c r="Q205" i="5"/>
  <c r="P205" i="5"/>
  <c r="Q177" i="5"/>
  <c r="P177" i="5"/>
  <c r="P162" i="5"/>
  <c r="Q162" i="5"/>
  <c r="L222" i="5"/>
  <c r="V440" i="5"/>
  <c r="L321" i="5"/>
  <c r="U321" i="5" s="1"/>
  <c r="N262" i="5"/>
  <c r="N265" i="5" s="1"/>
  <c r="A55" i="5"/>
  <c r="A56" i="5" s="1"/>
  <c r="D610" i="7"/>
  <c r="D508" i="7"/>
  <c r="D467" i="7"/>
  <c r="Y440" i="7"/>
  <c r="Y633" i="7" s="1"/>
  <c r="D440" i="7"/>
  <c r="D391" i="7"/>
  <c r="C359" i="7"/>
  <c r="D302" i="7"/>
  <c r="D261" i="7"/>
  <c r="D239" i="7"/>
  <c r="Q219" i="5"/>
  <c r="W219" i="5" s="1"/>
  <c r="Q202" i="5"/>
  <c r="W202" i="5" s="1"/>
  <c r="Q32" i="5"/>
  <c r="W32" i="5" s="1"/>
  <c r="Q17" i="5"/>
  <c r="W17" i="5" s="1"/>
  <c r="V187" i="5"/>
  <c r="Q28" i="5"/>
  <c r="W28" i="5" s="1"/>
  <c r="P70" i="5"/>
  <c r="V70" i="5" s="1"/>
  <c r="V73" i="5"/>
  <c r="Q187" i="5"/>
  <c r="W187" i="5" s="1"/>
  <c r="P32" i="5"/>
  <c r="V32" i="5" s="1"/>
  <c r="P17" i="5"/>
  <c r="V17" i="5" s="1"/>
  <c r="Q73" i="5"/>
  <c r="W73" i="5" s="1"/>
  <c r="P223" i="5"/>
  <c r="V223" i="5" s="1"/>
  <c r="P28" i="5"/>
  <c r="V28" i="5" s="1"/>
  <c r="M289" i="5"/>
  <c r="Q39" i="5"/>
  <c r="W39" i="5" s="1"/>
  <c r="Q36" i="5"/>
  <c r="W36" i="5" s="1"/>
  <c r="Q19" i="5"/>
  <c r="W19" i="5" s="1"/>
  <c r="V192" i="5"/>
  <c r="Q23" i="5"/>
  <c r="W23" i="5" s="1"/>
  <c r="P225" i="5"/>
  <c r="V225" i="5" s="1"/>
  <c r="P19" i="5"/>
  <c r="V19" i="5" s="1"/>
  <c r="P35" i="5"/>
  <c r="V35" i="5" s="1"/>
  <c r="Q35" i="5"/>
  <c r="W35" i="5" s="1"/>
  <c r="P16" i="5"/>
  <c r="V16" i="5" s="1"/>
  <c r="Q287" i="5"/>
  <c r="W287" i="5" s="1"/>
  <c r="Q71" i="5"/>
  <c r="W71" i="5" s="1"/>
  <c r="P38" i="5"/>
  <c r="V38" i="5" s="1"/>
  <c r="Q69" i="5"/>
  <c r="W69" i="5" s="1"/>
  <c r="Q24" i="5"/>
  <c r="W24" i="5" s="1"/>
  <c r="P13" i="5"/>
  <c r="Q94" i="5"/>
  <c r="W94" i="5" s="1"/>
  <c r="Q237" i="5"/>
  <c r="W237" i="5" s="1"/>
  <c r="Q38" i="5"/>
  <c r="W38" i="5" s="1"/>
  <c r="P71" i="5"/>
  <c r="V71" i="5" s="1"/>
  <c r="P224" i="5"/>
  <c r="V224" i="5" s="1"/>
  <c r="P37" i="5"/>
  <c r="V37" i="5" s="1"/>
  <c r="P22" i="5"/>
  <c r="V22" i="5" s="1"/>
  <c r="Q216" i="5"/>
  <c r="W216" i="5" s="1"/>
  <c r="V69" i="5"/>
  <c r="P276" i="5"/>
  <c r="V276" i="5" s="1"/>
  <c r="Q37" i="5"/>
  <c r="W37" i="5" s="1"/>
  <c r="Q22" i="5"/>
  <c r="W22" i="5" s="1"/>
  <c r="Q13" i="5"/>
  <c r="W13" i="5" s="1"/>
  <c r="P94" i="5"/>
  <c r="V94" i="5" s="1"/>
  <c r="P23" i="5"/>
  <c r="V23" i="5" s="1"/>
  <c r="Q276" i="5"/>
  <c r="W276" i="5" s="1"/>
  <c r="P24" i="5"/>
  <c r="V24" i="5" s="1"/>
  <c r="P75" i="5"/>
  <c r="V75" i="5" s="1"/>
  <c r="Q75" i="5"/>
  <c r="W75" i="5" s="1"/>
  <c r="Q90" i="5"/>
  <c r="W90" i="5" s="1"/>
  <c r="P90" i="5"/>
  <c r="V90" i="5" s="1"/>
  <c r="Q31" i="5"/>
  <c r="W31" i="5" s="1"/>
  <c r="P31" i="5"/>
  <c r="V31" i="5" s="1"/>
  <c r="Q25" i="5"/>
  <c r="W25" i="5" s="1"/>
  <c r="P25" i="5"/>
  <c r="V25" i="5" s="1"/>
  <c r="Q27" i="5"/>
  <c r="W27" i="5" s="1"/>
  <c r="P27" i="5"/>
  <c r="V27" i="5" s="1"/>
  <c r="Q49" i="5"/>
  <c r="W49" i="5" s="1"/>
  <c r="P49" i="5"/>
  <c r="V49" i="5" s="1"/>
  <c r="P72" i="5"/>
  <c r="V72" i="5" s="1"/>
  <c r="Q214" i="5"/>
  <c r="W214" i="5" s="1"/>
  <c r="Q21" i="5"/>
  <c r="W21" i="5" s="1"/>
  <c r="P21" i="5"/>
  <c r="V21" i="5" s="1"/>
  <c r="P77" i="5"/>
  <c r="V77" i="5" s="1"/>
  <c r="Q77" i="5"/>
  <c r="W77" i="5" s="1"/>
  <c r="Q54" i="5"/>
  <c r="W54" i="5" s="1"/>
  <c r="P54" i="5"/>
  <c r="V54" i="5" s="1"/>
  <c r="Q96" i="5"/>
  <c r="W96" i="5" s="1"/>
  <c r="V193" i="5"/>
  <c r="P257" i="5"/>
  <c r="V257" i="5" s="1"/>
  <c r="Q16" i="5"/>
  <c r="W16" i="5" s="1"/>
  <c r="Q74" i="5"/>
  <c r="W74" i="5" s="1"/>
  <c r="P68" i="5"/>
  <c r="Q79" i="5"/>
  <c r="Q34" i="5"/>
  <c r="W34" i="5" s="1"/>
  <c r="P34" i="5"/>
  <c r="V34" i="5" s="1"/>
  <c r="Q50" i="5"/>
  <c r="W50" i="5" s="1"/>
  <c r="V206" i="5"/>
  <c r="Q288" i="5"/>
  <c r="W288" i="5" s="1"/>
  <c r="P288" i="5"/>
  <c r="V288" i="5" s="1"/>
  <c r="L289" i="5"/>
  <c r="P48" i="5"/>
  <c r="V48" i="5" s="1"/>
  <c r="W193" i="5"/>
  <c r="P39" i="5"/>
  <c r="V39" i="5" s="1"/>
  <c r="P36" i="5"/>
  <c r="V36" i="5" s="1"/>
  <c r="P50" i="5"/>
  <c r="V50" i="5" s="1"/>
  <c r="P76" i="5"/>
  <c r="V76" i="5" s="1"/>
  <c r="Q30" i="5"/>
  <c r="W30" i="5" s="1"/>
  <c r="P30" i="5"/>
  <c r="V30" i="5" s="1"/>
  <c r="Q15" i="5"/>
  <c r="W15" i="5" s="1"/>
  <c r="P15" i="5"/>
  <c r="V15" i="5" s="1"/>
  <c r="Q29" i="5"/>
  <c r="W29" i="5" s="1"/>
  <c r="Q212" i="5"/>
  <c r="W212" i="5" s="1"/>
  <c r="P212" i="5"/>
  <c r="V212" i="5" s="1"/>
  <c r="Q26" i="5"/>
  <c r="W26" i="5" s="1"/>
  <c r="P26" i="5"/>
  <c r="V26" i="5" s="1"/>
  <c r="Q95" i="5"/>
  <c r="W95" i="5" s="1"/>
  <c r="Q221" i="5"/>
  <c r="W221" i="5" s="1"/>
  <c r="Q220" i="5"/>
  <c r="W220" i="5" s="1"/>
  <c r="Q14" i="5"/>
  <c r="W14" i="5" s="1"/>
  <c r="P253" i="5"/>
  <c r="V253" i="5" s="1"/>
  <c r="Q253" i="5"/>
  <c r="W253" i="5" s="1"/>
  <c r="Q20" i="5"/>
  <c r="W20" i="5" s="1"/>
  <c r="P213" i="5"/>
  <c r="V213" i="5" s="1"/>
  <c r="P221" i="5"/>
  <c r="V221" i="5" s="1"/>
  <c r="P40" i="5"/>
  <c r="V40" i="5" s="1"/>
  <c r="P20" i="5"/>
  <c r="V20" i="5" s="1"/>
  <c r="Q213" i="5"/>
  <c r="W213" i="5" s="1"/>
  <c r="P211" i="5"/>
  <c r="V211" i="5" s="1"/>
  <c r="Q211" i="5"/>
  <c r="W211" i="5" s="1"/>
  <c r="Q68" i="5"/>
  <c r="W68" i="5" s="1"/>
  <c r="Q40" i="5"/>
  <c r="W40" i="5" s="1"/>
  <c r="Q156" i="5"/>
  <c r="W156" i="5" s="1"/>
  <c r="P220" i="5"/>
  <c r="V220" i="5" s="1"/>
  <c r="P29" i="5"/>
  <c r="V29" i="5" s="1"/>
  <c r="Q238" i="5"/>
  <c r="W238" i="5" s="1"/>
  <c r="P215" i="5"/>
  <c r="V215" i="5" s="1"/>
  <c r="Q215" i="5"/>
  <c r="W215" i="5" s="1"/>
  <c r="Q493" i="5"/>
  <c r="W493" i="5" s="1"/>
  <c r="P493" i="5"/>
  <c r="V493" i="5" s="1"/>
  <c r="L359" i="5"/>
  <c r="U359" i="5" s="1"/>
  <c r="P328" i="5"/>
  <c r="V328" i="5" s="1"/>
  <c r="C540" i="7"/>
  <c r="U599" i="5"/>
  <c r="U406" i="5"/>
  <c r="C531" i="7"/>
  <c r="Q328" i="5"/>
  <c r="W328" i="5" s="1"/>
  <c r="Q483" i="5"/>
  <c r="C508" i="7"/>
  <c r="P252" i="5"/>
  <c r="V252" i="5" s="1"/>
  <c r="P395" i="5"/>
  <c r="V395" i="5" s="1"/>
  <c r="L384" i="5"/>
  <c r="L391" i="5"/>
  <c r="W291" i="5"/>
  <c r="P544" i="5"/>
  <c r="V544" i="5" s="1"/>
  <c r="Q270" i="5"/>
  <c r="W270" i="5" s="1"/>
  <c r="Q544" i="5"/>
  <c r="W544" i="5" s="1"/>
  <c r="Q486" i="5"/>
  <c r="P486" i="5"/>
  <c r="V486" i="5" s="1"/>
  <c r="P487" i="5"/>
  <c r="V487" i="5" s="1"/>
  <c r="Q485" i="5"/>
  <c r="W485" i="5" s="1"/>
  <c r="Q487" i="5"/>
  <c r="W487" i="5" s="1"/>
  <c r="V494" i="5"/>
  <c r="P419" i="5"/>
  <c r="V419" i="5" s="1"/>
  <c r="P484" i="5"/>
  <c r="V484" i="5" s="1"/>
  <c r="Q456" i="5"/>
  <c r="W456" i="5" s="1"/>
  <c r="Q376" i="5"/>
  <c r="W376" i="5" s="1"/>
  <c r="P157" i="5"/>
  <c r="V157" i="5" s="1"/>
  <c r="Q453" i="5"/>
  <c r="P420" i="5"/>
  <c r="V420" i="5" s="1"/>
  <c r="P572" i="5"/>
  <c r="V572" i="5" s="1"/>
  <c r="Q155" i="5"/>
  <c r="W155" i="5" s="1"/>
  <c r="P485" i="5"/>
  <c r="V485" i="5" s="1"/>
  <c r="P488" i="5"/>
  <c r="V488" i="5" s="1"/>
  <c r="P418" i="5"/>
  <c r="V418" i="5" s="1"/>
  <c r="Q561" i="5"/>
  <c r="W561" i="5" s="1"/>
  <c r="W313" i="5"/>
  <c r="V267" i="5"/>
  <c r="Q302" i="5"/>
  <c r="Q303" i="5" s="1"/>
  <c r="Q360" i="5"/>
  <c r="W360" i="5" s="1"/>
  <c r="Q295" i="5"/>
  <c r="W295" i="5" s="1"/>
  <c r="V314" i="5"/>
  <c r="V313" i="5"/>
  <c r="V291" i="5"/>
  <c r="V265" i="5"/>
  <c r="Q311" i="5"/>
  <c r="W311" i="5" s="1"/>
  <c r="P299" i="5"/>
  <c r="V299" i="5" s="1"/>
  <c r="V292" i="5"/>
  <c r="P244" i="5"/>
  <c r="V244" i="5" s="1"/>
  <c r="P618" i="5"/>
  <c r="V618" i="5" s="1"/>
  <c r="Q618" i="5"/>
  <c r="Q619" i="5"/>
  <c r="P619" i="5"/>
  <c r="V619" i="5" s="1"/>
  <c r="W273" i="5"/>
  <c r="Q154" i="5"/>
  <c r="P84" i="5"/>
  <c r="V84" i="5" s="1"/>
  <c r="Q157" i="5"/>
  <c r="P376" i="5"/>
  <c r="V376" i="5" s="1"/>
  <c r="P154" i="5"/>
  <c r="V154" i="5" s="1"/>
  <c r="W507" i="5"/>
  <c r="W83" i="5"/>
  <c r="P155" i="5"/>
  <c r="V155" i="5" s="1"/>
  <c r="P83" i="5"/>
  <c r="V83" i="5" s="1"/>
  <c r="Q84" i="5"/>
  <c r="W377" i="5"/>
  <c r="W374" i="5"/>
  <c r="W582" i="5"/>
  <c r="W210" i="5"/>
  <c r="Q420" i="5"/>
  <c r="W307" i="5"/>
  <c r="W575" i="5"/>
  <c r="W309" i="5"/>
  <c r="W446" i="5"/>
  <c r="P270" i="5"/>
  <c r="V270" i="5" s="1"/>
  <c r="W447" i="5"/>
  <c r="N211" i="5"/>
  <c r="P302" i="5"/>
  <c r="V302" i="5" s="1"/>
  <c r="W589" i="5"/>
  <c r="W554" i="5"/>
  <c r="W473" i="5"/>
  <c r="W401" i="5"/>
  <c r="W283" i="5"/>
  <c r="Q209" i="5"/>
  <c r="W209" i="5" s="1"/>
  <c r="W567" i="5"/>
  <c r="W592" i="5"/>
  <c r="Q421" i="5"/>
  <c r="O250" i="5"/>
  <c r="P210" i="5"/>
  <c r="V210" i="5" s="1"/>
  <c r="M250" i="5"/>
  <c r="W596" i="5"/>
  <c r="W583" i="5"/>
  <c r="W559" i="5"/>
  <c r="U299" i="5"/>
  <c r="Q572" i="5"/>
  <c r="W435" i="5"/>
  <c r="P421" i="5"/>
  <c r="V421" i="5" s="1"/>
  <c r="W369" i="5"/>
  <c r="P561" i="5"/>
  <c r="V561" i="5" s="1"/>
  <c r="W581" i="5"/>
  <c r="W569" i="5"/>
  <c r="W558" i="5"/>
  <c r="W395" i="5"/>
  <c r="L548" i="5"/>
  <c r="U548" i="5" s="1"/>
  <c r="Q418" i="5"/>
  <c r="W418" i="5" s="1"/>
  <c r="W565" i="5"/>
  <c r="W556" i="5"/>
  <c r="W472" i="5"/>
  <c r="W382" i="5"/>
  <c r="W594" i="5"/>
  <c r="W586" i="5"/>
  <c r="W555" i="5"/>
  <c r="W562" i="5"/>
  <c r="W444" i="5"/>
  <c r="W585" i="5"/>
  <c r="W577" i="5"/>
  <c r="W568" i="5"/>
  <c r="W560" i="5"/>
  <c r="Q616" i="5"/>
  <c r="W615" i="5"/>
  <c r="Q484" i="5"/>
  <c r="Q419" i="5"/>
  <c r="W597" i="5"/>
  <c r="W578" i="5"/>
  <c r="W570" i="5"/>
  <c r="W566" i="5"/>
  <c r="W574" i="5"/>
  <c r="P453" i="5"/>
  <c r="W449" i="5"/>
  <c r="W436" i="5"/>
  <c r="W82" i="5"/>
  <c r="W364" i="5"/>
  <c r="L217" i="5"/>
  <c r="W298" i="5"/>
  <c r="W272" i="5"/>
  <c r="W318" i="5"/>
  <c r="W286" i="5"/>
  <c r="P311" i="5"/>
  <c r="P320" i="5"/>
  <c r="V320" i="5" s="1"/>
  <c r="P261" i="5"/>
  <c r="V261" i="5" s="1"/>
  <c r="Q299" i="5"/>
  <c r="W319" i="5"/>
  <c r="W306" i="5"/>
  <c r="P295" i="5"/>
  <c r="V295" i="5" s="1"/>
  <c r="Q320" i="5"/>
  <c r="W317" i="5"/>
  <c r="W277" i="5"/>
  <c r="W633" i="7"/>
  <c r="W584" i="5"/>
  <c r="W366" i="5"/>
  <c r="L633" i="7"/>
  <c r="W365" i="5"/>
  <c r="G633" i="7"/>
  <c r="R633" i="7"/>
  <c r="N633" i="7"/>
  <c r="W325" i="5"/>
  <c r="W576" i="5"/>
  <c r="W580" i="5"/>
  <c r="W564" i="5"/>
  <c r="V633" i="7"/>
  <c r="W363" i="5"/>
  <c r="U295" i="5"/>
  <c r="W367" i="5"/>
  <c r="Q633" i="7"/>
  <c r="F633" i="7"/>
  <c r="W629" i="5"/>
  <c r="P456" i="5"/>
  <c r="V456" i="5" s="1"/>
  <c r="W355" i="5"/>
  <c r="W351" i="5"/>
  <c r="W347" i="5"/>
  <c r="W343" i="5"/>
  <c r="W339" i="5"/>
  <c r="W334" i="5"/>
  <c r="W330" i="5"/>
  <c r="W247" i="5"/>
  <c r="W514" i="5"/>
  <c r="W47" i="5"/>
  <c r="I633" i="7"/>
  <c r="W48" i="5"/>
  <c r="X633" i="7"/>
  <c r="W539" i="5"/>
  <c r="W535" i="5"/>
  <c r="W525" i="5"/>
  <c r="W521" i="5"/>
  <c r="W517" i="5"/>
  <c r="M633" i="7"/>
  <c r="O633" i="7"/>
  <c r="U633" i="7"/>
  <c r="P383" i="5"/>
  <c r="V383" i="5" s="1"/>
  <c r="Q383" i="5"/>
  <c r="W537" i="5"/>
  <c r="W523" i="5"/>
  <c r="W519" i="5"/>
  <c r="W515" i="5"/>
  <c r="W356" i="5"/>
  <c r="W352" i="5"/>
  <c r="W348" i="5"/>
  <c r="W344" i="5"/>
  <c r="W340" i="5"/>
  <c r="W335" i="5"/>
  <c r="W331" i="5"/>
  <c r="W76" i="5"/>
  <c r="W72" i="5"/>
  <c r="W630" i="5"/>
  <c r="W538" i="5"/>
  <c r="W520" i="5"/>
  <c r="W516" i="5"/>
  <c r="W494" i="5"/>
  <c r="W465" i="5"/>
  <c r="W257" i="5"/>
  <c r="W540" i="5"/>
  <c r="W518" i="5"/>
  <c r="W480" i="5"/>
  <c r="W41" i="5"/>
  <c r="Q593" i="5"/>
  <c r="P593" i="5"/>
  <c r="V593" i="5" s="1"/>
  <c r="Q588" i="5"/>
  <c r="P588" i="5"/>
  <c r="V588" i="5" s="1"/>
  <c r="U302" i="5"/>
  <c r="W42" i="5"/>
  <c r="W33" i="5"/>
  <c r="L85" i="5"/>
  <c r="U85" i="5" s="1"/>
  <c r="W631" i="5"/>
  <c r="W623" i="5"/>
  <c r="W461" i="5"/>
  <c r="W249" i="5"/>
  <c r="H633" i="7"/>
  <c r="P633" i="7"/>
  <c r="P616" i="5"/>
  <c r="W527" i="5"/>
  <c r="W455" i="5"/>
  <c r="W357" i="5"/>
  <c r="W353" i="5"/>
  <c r="W349" i="5"/>
  <c r="W345" i="5"/>
  <c r="W341" i="5"/>
  <c r="W336" i="5"/>
  <c r="W332" i="5"/>
  <c r="W530" i="5"/>
  <c r="W524" i="5"/>
  <c r="W51" i="5"/>
  <c r="W43" i="5"/>
  <c r="AA85" i="7"/>
  <c r="W536" i="5"/>
  <c r="W522" i="5"/>
  <c r="W52" i="5"/>
  <c r="W44" i="5"/>
  <c r="P368" i="5"/>
  <c r="V368" i="5" s="1"/>
  <c r="Q368" i="5"/>
  <c r="T633" i="7"/>
  <c r="W488" i="5"/>
  <c r="W466" i="5"/>
  <c r="W358" i="5"/>
  <c r="W354" i="5"/>
  <c r="W350" i="5"/>
  <c r="W346" i="5"/>
  <c r="W342" i="5"/>
  <c r="W337" i="5"/>
  <c r="W333" i="5"/>
  <c r="W329" i="5"/>
  <c r="E633" i="7"/>
  <c r="W628" i="5"/>
  <c r="W45" i="5"/>
  <c r="Q591" i="5"/>
  <c r="P591" i="5"/>
  <c r="V591" i="5" s="1"/>
  <c r="W526" i="5"/>
  <c r="W206" i="5"/>
  <c r="W53" i="5"/>
  <c r="W46" i="5"/>
  <c r="C181" i="7"/>
  <c r="P93" i="5"/>
  <c r="L97" i="5"/>
  <c r="U97" i="5" s="1"/>
  <c r="Q93" i="5"/>
  <c r="J633" i="7"/>
  <c r="W513" i="5"/>
  <c r="L462" i="5"/>
  <c r="U462" i="5" s="1"/>
  <c r="W70" i="5"/>
  <c r="W338" i="5"/>
  <c r="W245" i="5"/>
  <c r="V103" i="5"/>
  <c r="V102" i="5"/>
  <c r="W314" i="5"/>
  <c r="W105" i="5"/>
  <c r="Q106" i="5"/>
  <c r="Q103" i="5"/>
  <c r="W102" i="5"/>
  <c r="W292" i="5"/>
  <c r="W265" i="5"/>
  <c r="Q261" i="5"/>
  <c r="V105" i="5"/>
  <c r="A57" i="5" l="1"/>
  <c r="A58" i="5" s="1"/>
  <c r="A59" i="5" s="1"/>
  <c r="A60" i="5" s="1"/>
  <c r="A61" i="5" s="1"/>
  <c r="A64" i="5" s="1"/>
  <c r="A65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81" i="5" s="1"/>
  <c r="A82" i="5" s="1"/>
  <c r="A83" i="5" s="1"/>
  <c r="A84" i="5" s="1"/>
  <c r="U217" i="5"/>
  <c r="U391" i="5"/>
  <c r="Q158" i="5"/>
  <c r="W158" i="5" s="1"/>
  <c r="C489" i="7"/>
  <c r="Z489" i="7" s="1"/>
  <c r="Q222" i="5"/>
  <c r="W222" i="5" s="1"/>
  <c r="U222" i="5"/>
  <c r="C440" i="7"/>
  <c r="Q289" i="5"/>
  <c r="W289" i="5" s="1"/>
  <c r="U289" i="5"/>
  <c r="V616" i="5"/>
  <c r="U384" i="5"/>
  <c r="P158" i="5"/>
  <c r="V158" i="5" s="1"/>
  <c r="P222" i="5"/>
  <c r="V222" i="5" s="1"/>
  <c r="L109" i="5"/>
  <c r="U109" i="5" s="1"/>
  <c r="W453" i="5"/>
  <c r="V453" i="5"/>
  <c r="V311" i="5"/>
  <c r="P321" i="5"/>
  <c r="V321" i="5" s="1"/>
  <c r="N267" i="5"/>
  <c r="N303" i="5" s="1"/>
  <c r="O262" i="5"/>
  <c r="O265" i="5" s="1"/>
  <c r="V68" i="5"/>
  <c r="P79" i="5"/>
  <c r="V79" i="5" s="1"/>
  <c r="V13" i="5"/>
  <c r="P62" i="5"/>
  <c r="C610" i="7"/>
  <c r="C467" i="7"/>
  <c r="C391" i="7"/>
  <c r="C302" i="7"/>
  <c r="P219" i="5"/>
  <c r="V219" i="5" s="1"/>
  <c r="C261" i="7"/>
  <c r="C239" i="7"/>
  <c r="L226" i="5"/>
  <c r="P202" i="5"/>
  <c r="V202" i="5" s="1"/>
  <c r="L108" i="5"/>
  <c r="U108" i="5" s="1"/>
  <c r="Z181" i="7"/>
  <c r="L474" i="5"/>
  <c r="U474" i="5" s="1"/>
  <c r="Q471" i="5"/>
  <c r="W471" i="5" s="1"/>
  <c r="P471" i="5"/>
  <c r="P474" i="5" s="1"/>
  <c r="P359" i="5"/>
  <c r="V359" i="5" s="1"/>
  <c r="P289" i="5"/>
  <c r="V289" i="5" s="1"/>
  <c r="L278" i="5"/>
  <c r="U278" i="5" s="1"/>
  <c r="P97" i="5"/>
  <c r="V97" i="5" s="1"/>
  <c r="W205" i="5"/>
  <c r="V205" i="5"/>
  <c r="L207" i="5"/>
  <c r="U207" i="5" s="1"/>
  <c r="Q236" i="5"/>
  <c r="W236" i="5" s="1"/>
  <c r="L239" i="5"/>
  <c r="U239" i="5" s="1"/>
  <c r="P236" i="5"/>
  <c r="Q252" i="5"/>
  <c r="Q254" i="5" s="1"/>
  <c r="W254" i="5" s="1"/>
  <c r="Q359" i="5"/>
  <c r="W359" i="5" s="1"/>
  <c r="L254" i="5"/>
  <c r="U254" i="5" s="1"/>
  <c r="P495" i="5"/>
  <c r="P483" i="5"/>
  <c r="V483" i="5" s="1"/>
  <c r="Q479" i="5"/>
  <c r="W479" i="5" s="1"/>
  <c r="P479" i="5"/>
  <c r="L481" i="5"/>
  <c r="U481" i="5" s="1"/>
  <c r="P434" i="5"/>
  <c r="L437" i="5"/>
  <c r="U437" i="5" s="1"/>
  <c r="Q434" i="5"/>
  <c r="W434" i="5" s="1"/>
  <c r="Z531" i="7"/>
  <c r="P464" i="5"/>
  <c r="L467" i="5"/>
  <c r="U467" i="5" s="1"/>
  <c r="Q464" i="5"/>
  <c r="W464" i="5" s="1"/>
  <c r="L508" i="5"/>
  <c r="U508" i="5" s="1"/>
  <c r="P506" i="5"/>
  <c r="Q506" i="5"/>
  <c r="W506" i="5" s="1"/>
  <c r="L531" i="5"/>
  <c r="U531" i="5" s="1"/>
  <c r="P512" i="5"/>
  <c r="Q512" i="5"/>
  <c r="W512" i="5" s="1"/>
  <c r="Q553" i="5"/>
  <c r="W553" i="5" s="1"/>
  <c r="P553" i="5"/>
  <c r="V553" i="5" s="1"/>
  <c r="Q389" i="5"/>
  <c r="W389" i="5" s="1"/>
  <c r="P389" i="5"/>
  <c r="V389" i="5" s="1"/>
  <c r="Q373" i="5"/>
  <c r="W373" i="5" s="1"/>
  <c r="P373" i="5"/>
  <c r="V373" i="5" s="1"/>
  <c r="Z632" i="7"/>
  <c r="P414" i="5"/>
  <c r="V414" i="5" s="1"/>
  <c r="L387" i="5"/>
  <c r="U387" i="5" s="1"/>
  <c r="Q548" i="5"/>
  <c r="W548" i="5" s="1"/>
  <c r="L620" i="5"/>
  <c r="U620" i="5" s="1"/>
  <c r="L250" i="5"/>
  <c r="U250" i="5" s="1"/>
  <c r="W302" i="5"/>
  <c r="P386" i="5"/>
  <c r="P387" i="5" s="1"/>
  <c r="Q386" i="5"/>
  <c r="Q387" i="5" s="1"/>
  <c r="W387" i="5" s="1"/>
  <c r="W154" i="5"/>
  <c r="W619" i="5"/>
  <c r="W618" i="5"/>
  <c r="W157" i="5"/>
  <c r="L415" i="5"/>
  <c r="U415" i="5" s="1"/>
  <c r="Q414" i="5"/>
  <c r="W84" i="5"/>
  <c r="P243" i="5"/>
  <c r="P250" i="5" s="1"/>
  <c r="L489" i="5"/>
  <c r="U489" i="5" s="1"/>
  <c r="W420" i="5"/>
  <c r="O194" i="5"/>
  <c r="W421" i="5"/>
  <c r="P217" i="5"/>
  <c r="V217" i="5" s="1"/>
  <c r="P254" i="5"/>
  <c r="N212" i="5"/>
  <c r="N213" i="5" s="1"/>
  <c r="N194" i="5"/>
  <c r="W572" i="5"/>
  <c r="W484" i="5"/>
  <c r="W616" i="5"/>
  <c r="P430" i="5"/>
  <c r="P432" i="5" s="1"/>
  <c r="Q430" i="5"/>
  <c r="P548" i="5"/>
  <c r="L504" i="5"/>
  <c r="U504" i="5" s="1"/>
  <c r="Q502" i="5"/>
  <c r="P502" i="5"/>
  <c r="W419" i="5"/>
  <c r="Q217" i="5"/>
  <c r="W299" i="5"/>
  <c r="Q321" i="5"/>
  <c r="W320" i="5"/>
  <c r="Q396" i="5"/>
  <c r="P396" i="5"/>
  <c r="V396" i="5" s="1"/>
  <c r="P462" i="5"/>
  <c r="V462" i="5" s="1"/>
  <c r="Z359" i="7"/>
  <c r="L397" i="5"/>
  <c r="L258" i="5"/>
  <c r="U258" i="5" s="1"/>
  <c r="Q256" i="5"/>
  <c r="P256" i="5"/>
  <c r="P258" i="5" s="1"/>
  <c r="Q181" i="5"/>
  <c r="P181" i="5"/>
  <c r="P182" i="5" s="1"/>
  <c r="L182" i="5"/>
  <c r="U182" i="5" s="1"/>
  <c r="W591" i="5"/>
  <c r="W483" i="5"/>
  <c r="Z397" i="7"/>
  <c r="W368" i="5"/>
  <c r="W588" i="5"/>
  <c r="W593" i="5"/>
  <c r="W383" i="5"/>
  <c r="Q462" i="5"/>
  <c r="V93" i="5"/>
  <c r="P280" i="5"/>
  <c r="P284" i="5" s="1"/>
  <c r="Q280" i="5"/>
  <c r="L284" i="5"/>
  <c r="U284" i="5" s="1"/>
  <c r="L326" i="5"/>
  <c r="P324" i="5"/>
  <c r="P326" i="5" s="1"/>
  <c r="Q324" i="5"/>
  <c r="P81" i="5"/>
  <c r="P85" i="5" s="1"/>
  <c r="Q81" i="5"/>
  <c r="Q599" i="5"/>
  <c r="L422" i="5"/>
  <c r="U422" i="5" s="1"/>
  <c r="Q417" i="5"/>
  <c r="P417" i="5"/>
  <c r="P422" i="5" s="1"/>
  <c r="Z540" i="7"/>
  <c r="P550" i="5"/>
  <c r="V550" i="5" s="1"/>
  <c r="Q550" i="5"/>
  <c r="W93" i="5"/>
  <c r="Q99" i="5"/>
  <c r="P99" i="5"/>
  <c r="P100" i="5" s="1"/>
  <c r="L100" i="5"/>
  <c r="U100" i="5" s="1"/>
  <c r="P497" i="5"/>
  <c r="P500" i="5" s="1"/>
  <c r="L500" i="5"/>
  <c r="U500" i="5" s="1"/>
  <c r="Q403" i="5"/>
  <c r="P403" i="5"/>
  <c r="V403" i="5" s="1"/>
  <c r="L632" i="5"/>
  <c r="U632" i="5" s="1"/>
  <c r="Q622" i="5"/>
  <c r="P622" i="5"/>
  <c r="P632" i="5" s="1"/>
  <c r="P89" i="5"/>
  <c r="P91" i="5" s="1"/>
  <c r="L91" i="5"/>
  <c r="U91" i="5" s="1"/>
  <c r="Q89" i="5"/>
  <c r="L459" i="5"/>
  <c r="U459" i="5" s="1"/>
  <c r="P458" i="5"/>
  <c r="P459" i="5" s="1"/>
  <c r="Q458" i="5"/>
  <c r="L412" i="5"/>
  <c r="U412" i="5" s="1"/>
  <c r="P411" i="5"/>
  <c r="P412" i="5" s="1"/>
  <c r="Q411" i="5"/>
  <c r="Q97" i="5"/>
  <c r="W79" i="5"/>
  <c r="P153" i="5"/>
  <c r="L179" i="5"/>
  <c r="U179" i="5" s="1"/>
  <c r="Q153" i="5"/>
  <c r="Q384" i="5"/>
  <c r="AB320" i="7"/>
  <c r="Z320" i="7"/>
  <c r="Q404" i="5"/>
  <c r="P404" i="5"/>
  <c r="V404" i="5" s="1"/>
  <c r="L541" i="5"/>
  <c r="U541" i="5" s="1"/>
  <c r="P534" i="5"/>
  <c r="V534" i="5" s="1"/>
  <c r="Q534" i="5"/>
  <c r="Q186" i="5"/>
  <c r="P186" i="5"/>
  <c r="P194" i="5" s="1"/>
  <c r="L194" i="5"/>
  <c r="U194" i="5" s="1"/>
  <c r="L551" i="5"/>
  <c r="U551" i="5" s="1"/>
  <c r="Q243" i="5"/>
  <c r="W243" i="5" s="1"/>
  <c r="W261" i="5"/>
  <c r="W267" i="5"/>
  <c r="W103" i="5"/>
  <c r="W106" i="5"/>
  <c r="W303" i="5"/>
  <c r="U397" i="5" l="1"/>
  <c r="L398" i="5"/>
  <c r="U398" i="5" s="1"/>
  <c r="P179" i="5"/>
  <c r="V179" i="5" s="1"/>
  <c r="L633" i="5"/>
  <c r="U633" i="5" s="1"/>
  <c r="Q226" i="5"/>
  <c r="W226" i="5" s="1"/>
  <c r="U226" i="5"/>
  <c r="L360" i="5"/>
  <c r="U360" i="5" s="1"/>
  <c r="U326" i="5"/>
  <c r="L532" i="5"/>
  <c r="U532" i="5" s="1"/>
  <c r="Q467" i="5"/>
  <c r="W467" i="5" s="1"/>
  <c r="Z610" i="7"/>
  <c r="L611" i="5"/>
  <c r="U611" i="5" s="1"/>
  <c r="V548" i="5"/>
  <c r="L509" i="5"/>
  <c r="U509" i="5" s="1"/>
  <c r="V495" i="5"/>
  <c r="V502" i="5"/>
  <c r="P504" i="5"/>
  <c r="V504" i="5" s="1"/>
  <c r="L490" i="5"/>
  <c r="U490" i="5" s="1"/>
  <c r="P109" i="5"/>
  <c r="V109" i="5" s="1"/>
  <c r="Q109" i="5"/>
  <c r="W109" i="5" s="1"/>
  <c r="Q108" i="5"/>
  <c r="W108" i="5" s="1"/>
  <c r="L110" i="5"/>
  <c r="P108" i="5"/>
  <c r="L468" i="5"/>
  <c r="U468" i="5" s="1"/>
  <c r="L441" i="5"/>
  <c r="U441" i="5" s="1"/>
  <c r="P406" i="5"/>
  <c r="V406" i="5" s="1"/>
  <c r="P360" i="5"/>
  <c r="Q278" i="5"/>
  <c r="W278" i="5" s="1"/>
  <c r="L303" i="5"/>
  <c r="U303" i="5" s="1"/>
  <c r="O267" i="5"/>
  <c r="O303" i="5" s="1"/>
  <c r="P262" i="5"/>
  <c r="L262" i="5"/>
  <c r="U262" i="5" s="1"/>
  <c r="L240" i="5"/>
  <c r="U240" i="5" s="1"/>
  <c r="O240" i="5"/>
  <c r="A89" i="5"/>
  <c r="A90" i="5" s="1"/>
  <c r="P226" i="5"/>
  <c r="V226" i="5" s="1"/>
  <c r="V471" i="5"/>
  <c r="L112" i="5"/>
  <c r="U112" i="5" s="1"/>
  <c r="Q474" i="5"/>
  <c r="W474" i="5" s="1"/>
  <c r="V474" i="5"/>
  <c r="V254" i="5"/>
  <c r="Q207" i="5"/>
  <c r="W207" i="5" s="1"/>
  <c r="P278" i="5"/>
  <c r="P207" i="5"/>
  <c r="V207" i="5" s="1"/>
  <c r="V236" i="5"/>
  <c r="P239" i="5"/>
  <c r="V239" i="5" s="1"/>
  <c r="Q239" i="5"/>
  <c r="W239" i="5" s="1"/>
  <c r="W252" i="5"/>
  <c r="P489" i="5"/>
  <c r="V489" i="5" s="1"/>
  <c r="P384" i="5"/>
  <c r="V384" i="5" s="1"/>
  <c r="P599" i="5"/>
  <c r="V599" i="5" s="1"/>
  <c r="P391" i="5"/>
  <c r="V391" i="5" s="1"/>
  <c r="Q531" i="5"/>
  <c r="W531" i="5" s="1"/>
  <c r="V506" i="5"/>
  <c r="P508" i="5"/>
  <c r="V508" i="5" s="1"/>
  <c r="Q481" i="5"/>
  <c r="W481" i="5" s="1"/>
  <c r="V512" i="5"/>
  <c r="P531" i="5"/>
  <c r="V479" i="5"/>
  <c r="P481" i="5"/>
  <c r="V481" i="5" s="1"/>
  <c r="V464" i="5"/>
  <c r="P467" i="5"/>
  <c r="V434" i="5"/>
  <c r="P437" i="5"/>
  <c r="V437" i="5" s="1"/>
  <c r="W386" i="5"/>
  <c r="Z85" i="7"/>
  <c r="V284" i="5"/>
  <c r="V500" i="5"/>
  <c r="V256" i="5"/>
  <c r="V280" i="5"/>
  <c r="V497" i="5"/>
  <c r="V458" i="5"/>
  <c r="V632" i="5"/>
  <c r="V243" i="5"/>
  <c r="V430" i="5"/>
  <c r="V258" i="5"/>
  <c r="P415" i="5"/>
  <c r="V415" i="5" s="1"/>
  <c r="Q415" i="5"/>
  <c r="V250" i="5"/>
  <c r="V417" i="5"/>
  <c r="V386" i="5"/>
  <c r="V411" i="5"/>
  <c r="V324" i="5"/>
  <c r="V412" i="5"/>
  <c r="V459" i="5"/>
  <c r="V326" i="5"/>
  <c r="Q489" i="5"/>
  <c r="W489" i="5" s="1"/>
  <c r="V387" i="5"/>
  <c r="V422" i="5"/>
  <c r="V432" i="5"/>
  <c r="Q620" i="5"/>
  <c r="W620" i="5" s="1"/>
  <c r="V622" i="5"/>
  <c r="P620" i="5"/>
  <c r="P397" i="5"/>
  <c r="P398" i="5" s="1"/>
  <c r="N214" i="5"/>
  <c r="N215" i="5" s="1"/>
  <c r="W430" i="5"/>
  <c r="W502" i="5"/>
  <c r="V181" i="5"/>
  <c r="W217" i="5"/>
  <c r="W321" i="5"/>
  <c r="Q258" i="5"/>
  <c r="W256" i="5"/>
  <c r="Q397" i="5"/>
  <c r="Z239" i="7"/>
  <c r="AB239" i="7"/>
  <c r="W396" i="5"/>
  <c r="V99" i="5"/>
  <c r="Q194" i="5"/>
  <c r="V194" i="5"/>
  <c r="W411" i="5"/>
  <c r="W622" i="5"/>
  <c r="W403" i="5"/>
  <c r="W599" i="5"/>
  <c r="W81" i="5"/>
  <c r="W324" i="5"/>
  <c r="W417" i="5"/>
  <c r="Q85" i="5"/>
  <c r="V85" i="5"/>
  <c r="Z508" i="7"/>
  <c r="Z302" i="7"/>
  <c r="W534" i="5"/>
  <c r="W384" i="5"/>
  <c r="L371" i="5"/>
  <c r="P371" i="5"/>
  <c r="Q551" i="5"/>
  <c r="P551" i="5"/>
  <c r="V551" i="5" s="1"/>
  <c r="P541" i="5"/>
  <c r="V541" i="5" s="1"/>
  <c r="W404" i="5"/>
  <c r="W458" i="5"/>
  <c r="W186" i="5"/>
  <c r="Q541" i="5"/>
  <c r="A107" i="7"/>
  <c r="A108" i="7" s="1"/>
  <c r="W153" i="5"/>
  <c r="V153" i="5"/>
  <c r="W97" i="5"/>
  <c r="Q406" i="5"/>
  <c r="W89" i="5"/>
  <c r="V89" i="5"/>
  <c r="W99" i="5"/>
  <c r="Q422" i="5"/>
  <c r="Q284" i="5"/>
  <c r="W462" i="5"/>
  <c r="Z440" i="7"/>
  <c r="V186" i="5"/>
  <c r="Q179" i="5"/>
  <c r="Q412" i="5"/>
  <c r="Q459" i="5"/>
  <c r="Q91" i="5"/>
  <c r="V91" i="5"/>
  <c r="Q100" i="5"/>
  <c r="V100" i="5"/>
  <c r="W550" i="5"/>
  <c r="V81" i="5"/>
  <c r="Q326" i="5"/>
  <c r="Z467" i="7"/>
  <c r="W280" i="5"/>
  <c r="Z391" i="7"/>
  <c r="V182" i="5"/>
  <c r="W181" i="5"/>
  <c r="Q182" i="5"/>
  <c r="Q250" i="5"/>
  <c r="Q468" i="5" l="1"/>
  <c r="Q611" i="5"/>
  <c r="W611" i="5" s="1"/>
  <c r="L392" i="5"/>
  <c r="U392" i="5" s="1"/>
  <c r="U371" i="5"/>
  <c r="Q110" i="5"/>
  <c r="W110" i="5" s="1"/>
  <c r="U110" i="5"/>
  <c r="V620" i="5"/>
  <c r="P633" i="5"/>
  <c r="V633" i="5" s="1"/>
  <c r="P611" i="5"/>
  <c r="V611" i="5" s="1"/>
  <c r="P110" i="5"/>
  <c r="V110" i="5" s="1"/>
  <c r="V531" i="5"/>
  <c r="P532" i="5"/>
  <c r="V532" i="5" s="1"/>
  <c r="P509" i="5"/>
  <c r="V509" i="5" s="1"/>
  <c r="V108" i="5"/>
  <c r="P490" i="5"/>
  <c r="V490" i="5" s="1"/>
  <c r="V467" i="5"/>
  <c r="P468" i="5"/>
  <c r="V468" i="5" s="1"/>
  <c r="Q262" i="5"/>
  <c r="W262" i="5" s="1"/>
  <c r="P441" i="5"/>
  <c r="V441" i="5" s="1"/>
  <c r="P392" i="5"/>
  <c r="V278" i="5"/>
  <c r="P303" i="5"/>
  <c r="V303" i="5" s="1"/>
  <c r="O634" i="5"/>
  <c r="P240" i="5"/>
  <c r="V240" i="5" s="1"/>
  <c r="A93" i="5"/>
  <c r="A94" i="5" s="1"/>
  <c r="A95" i="5" s="1"/>
  <c r="A96" i="5" s="1"/>
  <c r="A111" i="7"/>
  <c r="A114" i="7" s="1"/>
  <c r="A115" i="7" s="1"/>
  <c r="A116" i="7" s="1"/>
  <c r="A117" i="7" s="1"/>
  <c r="A120" i="7" s="1"/>
  <c r="A121" i="7" s="1"/>
  <c r="L116" i="5"/>
  <c r="U116" i="5" s="1"/>
  <c r="L115" i="5"/>
  <c r="U115" i="5" s="1"/>
  <c r="V262" i="5"/>
  <c r="Q532" i="5"/>
  <c r="W532" i="5" s="1"/>
  <c r="V397" i="5"/>
  <c r="V398" i="5"/>
  <c r="V371" i="5"/>
  <c r="V360" i="5"/>
  <c r="W250" i="5"/>
  <c r="W397" i="5"/>
  <c r="N216" i="5"/>
  <c r="Q398" i="5"/>
  <c r="W398" i="5" s="1"/>
  <c r="W258" i="5"/>
  <c r="W326" i="5"/>
  <c r="W406" i="5"/>
  <c r="Q441" i="5"/>
  <c r="W551" i="5"/>
  <c r="W85" i="5"/>
  <c r="Z261" i="7"/>
  <c r="W422" i="5"/>
  <c r="Q371" i="5"/>
  <c r="Q392" i="5" s="1"/>
  <c r="W194" i="5"/>
  <c r="W182" i="5"/>
  <c r="W100" i="5"/>
  <c r="W91" i="5"/>
  <c r="W179" i="5"/>
  <c r="Q490" i="5"/>
  <c r="W541" i="5"/>
  <c r="Q240" i="5"/>
  <c r="W412" i="5"/>
  <c r="W459" i="5"/>
  <c r="W284" i="5"/>
  <c r="Q116" i="5" l="1"/>
  <c r="P116" i="5"/>
  <c r="A99" i="5"/>
  <c r="A102" i="5" s="1"/>
  <c r="A105" i="5" s="1"/>
  <c r="A108" i="5" s="1"/>
  <c r="A109" i="5" s="1"/>
  <c r="A124" i="7"/>
  <c r="A125" i="7" s="1"/>
  <c r="A126" i="7" s="1"/>
  <c r="A127" i="7" s="1"/>
  <c r="A130" i="7" s="1"/>
  <c r="A135" i="7" s="1"/>
  <c r="A138" i="7" s="1"/>
  <c r="A139" i="7" s="1"/>
  <c r="A140" i="7" s="1"/>
  <c r="A141" i="7" s="1"/>
  <c r="A142" i="7" s="1"/>
  <c r="L117" i="5"/>
  <c r="L113" i="5"/>
  <c r="U113" i="5" s="1"/>
  <c r="Q112" i="5"/>
  <c r="W112" i="5" s="1"/>
  <c r="P112" i="5"/>
  <c r="V392" i="5"/>
  <c r="M254" i="5"/>
  <c r="M262" i="5" s="1"/>
  <c r="W240" i="5"/>
  <c r="W490" i="5"/>
  <c r="W441" i="5"/>
  <c r="W509" i="5"/>
  <c r="W371" i="5"/>
  <c r="W468" i="5"/>
  <c r="P117" i="5" l="1"/>
  <c r="V117" i="5" s="1"/>
  <c r="U117" i="5"/>
  <c r="A112" i="5"/>
  <c r="A115" i="5" s="1"/>
  <c r="A145" i="7"/>
  <c r="A146" i="7" s="1"/>
  <c r="A147" i="7" s="1"/>
  <c r="A148" i="7" s="1"/>
  <c r="A149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L121" i="5"/>
  <c r="U121" i="5" s="1"/>
  <c r="Q113" i="5"/>
  <c r="V112" i="5"/>
  <c r="P113" i="5"/>
  <c r="Q115" i="5"/>
  <c r="W115" i="5" s="1"/>
  <c r="P115" i="5"/>
  <c r="Q117" i="5"/>
  <c r="W117" i="5" s="1"/>
  <c r="M265" i="5"/>
  <c r="W392" i="5"/>
  <c r="Q121" i="5" l="1"/>
  <c r="W121" i="5" s="1"/>
  <c r="P121" i="5"/>
  <c r="A177" i="7"/>
  <c r="A180" i="7" s="1"/>
  <c r="A185" i="7" s="1"/>
  <c r="A186" i="7" s="1"/>
  <c r="A187" i="7" s="1"/>
  <c r="A188" i="7" s="1"/>
  <c r="A189" i="7" s="1"/>
  <c r="A190" i="7" s="1"/>
  <c r="A191" i="7" s="1"/>
  <c r="A192" i="7" s="1"/>
  <c r="M267" i="5"/>
  <c r="W113" i="5"/>
  <c r="V113" i="5"/>
  <c r="A116" i="5"/>
  <c r="A117" i="5" s="1"/>
  <c r="A118" i="5" s="1"/>
  <c r="A121" i="5" s="1"/>
  <c r="A122" i="5" s="1"/>
  <c r="V115" i="5"/>
  <c r="A195" i="7" l="1"/>
  <c r="A196" i="7" s="1"/>
  <c r="A197" i="7" s="1"/>
  <c r="A198" i="7" s="1"/>
  <c r="A201" i="7" s="1"/>
  <c r="A202" i="7" s="1"/>
  <c r="A203" i="7" s="1"/>
  <c r="A204" i="7" s="1"/>
  <c r="A205" i="7" s="1"/>
  <c r="A208" i="7" s="1"/>
  <c r="A209" i="7" s="1"/>
  <c r="A210" i="7" s="1"/>
  <c r="A211" i="7" s="1"/>
  <c r="A212" i="7" s="1"/>
  <c r="A213" i="7" s="1"/>
  <c r="A214" i="7" s="1"/>
  <c r="A215" i="7" s="1"/>
  <c r="A218" i="7" s="1"/>
  <c r="A219" i="7" s="1"/>
  <c r="A220" i="7" s="1"/>
  <c r="L122" i="5"/>
  <c r="U122" i="5" s="1"/>
  <c r="L118" i="5"/>
  <c r="V121" i="5"/>
  <c r="M303" i="5"/>
  <c r="M634" i="5" s="1"/>
  <c r="A125" i="5"/>
  <c r="A126" i="5" s="1"/>
  <c r="A127" i="5" s="1"/>
  <c r="A128" i="5" s="1"/>
  <c r="A131" i="5" s="1"/>
  <c r="A136" i="5" s="1"/>
  <c r="A139" i="5" s="1"/>
  <c r="A140" i="5" s="1"/>
  <c r="A141" i="5" s="1"/>
  <c r="A142" i="5" s="1"/>
  <c r="A143" i="5" s="1"/>
  <c r="A146" i="5" s="1"/>
  <c r="A147" i="5" s="1"/>
  <c r="A148" i="5" s="1"/>
  <c r="A149" i="5" s="1"/>
  <c r="A150" i="5" s="1"/>
  <c r="L126" i="5"/>
  <c r="L128" i="5"/>
  <c r="U128" i="5" s="1"/>
  <c r="L125" i="5"/>
  <c r="U125" i="5" s="1"/>
  <c r="P118" i="5" l="1"/>
  <c r="V118" i="5" s="1"/>
  <c r="U118" i="5"/>
  <c r="P126" i="5"/>
  <c r="U126" i="5"/>
  <c r="L119" i="5"/>
  <c r="U119" i="5" s="1"/>
  <c r="P125" i="5"/>
  <c r="Q118" i="5"/>
  <c r="W118" i="5" s="1"/>
  <c r="Q122" i="5"/>
  <c r="W122" i="5" s="1"/>
  <c r="P122" i="5"/>
  <c r="L123" i="5"/>
  <c r="A153" i="5"/>
  <c r="A154" i="5" s="1"/>
  <c r="A155" i="5" s="1"/>
  <c r="A156" i="5" s="1"/>
  <c r="A157" i="5" s="1"/>
  <c r="A158" i="5" s="1"/>
  <c r="A221" i="7"/>
  <c r="A222" i="7" s="1"/>
  <c r="A223" i="7" s="1"/>
  <c r="A224" i="7" s="1"/>
  <c r="A227" i="7" s="1"/>
  <c r="A228" i="7" s="1"/>
  <c r="A229" i="7" s="1"/>
  <c r="P119" i="5"/>
  <c r="N217" i="5"/>
  <c r="N240" i="5" s="1"/>
  <c r="Q123" i="5" l="1"/>
  <c r="W123" i="5" s="1"/>
  <c r="U123" i="5"/>
  <c r="Q119" i="5"/>
  <c r="W119" i="5" s="1"/>
  <c r="L127" i="5"/>
  <c r="U127" i="5" s="1"/>
  <c r="V122" i="5"/>
  <c r="P123" i="5"/>
  <c r="V123" i="5" s="1"/>
  <c r="A159" i="5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81" i="5" s="1"/>
  <c r="A186" i="5" s="1"/>
  <c r="A187" i="5" s="1"/>
  <c r="A188" i="5" s="1"/>
  <c r="A189" i="5" s="1"/>
  <c r="A190" i="5" s="1"/>
  <c r="A191" i="5" s="1"/>
  <c r="A192" i="5" s="1"/>
  <c r="A193" i="5" s="1"/>
  <c r="V119" i="5"/>
  <c r="A230" i="7"/>
  <c r="A231" i="7" s="1"/>
  <c r="A232" i="7" s="1"/>
  <c r="A235" i="7" s="1"/>
  <c r="A236" i="7" s="1"/>
  <c r="A237" i="7" s="1"/>
  <c r="A242" i="7" s="1"/>
  <c r="A243" i="7" s="1"/>
  <c r="A244" i="7" s="1"/>
  <c r="A245" i="7" s="1"/>
  <c r="A246" i="7" s="1"/>
  <c r="A247" i="7" s="1"/>
  <c r="A248" i="7" s="1"/>
  <c r="L131" i="5"/>
  <c r="U131" i="5" s="1"/>
  <c r="D132" i="7"/>
  <c r="P128" i="5"/>
  <c r="A196" i="5" l="1"/>
  <c r="A197" i="5" s="1"/>
  <c r="A198" i="5" s="1"/>
  <c r="A199" i="5" s="1"/>
  <c r="A202" i="5" s="1"/>
  <c r="A203" i="5" s="1"/>
  <c r="A204" i="5" s="1"/>
  <c r="A205" i="5" s="1"/>
  <c r="A206" i="5" s="1"/>
  <c r="A209" i="5" s="1"/>
  <c r="A210" i="5" s="1"/>
  <c r="A211" i="5" s="1"/>
  <c r="A212" i="5" s="1"/>
  <c r="A213" i="5" s="1"/>
  <c r="A214" i="5" s="1"/>
  <c r="A215" i="5" s="1"/>
  <c r="A216" i="5" s="1"/>
  <c r="A219" i="5" s="1"/>
  <c r="A220" i="5" s="1"/>
  <c r="A221" i="5" s="1"/>
  <c r="A222" i="5" s="1"/>
  <c r="A223" i="5" s="1"/>
  <c r="A224" i="5" s="1"/>
  <c r="A225" i="5" s="1"/>
  <c r="P127" i="5"/>
  <c r="P129" i="5" s="1"/>
  <c r="L129" i="5"/>
  <c r="U129" i="5" s="1"/>
  <c r="L132" i="5"/>
  <c r="P131" i="5"/>
  <c r="Q131" i="5"/>
  <c r="A251" i="7"/>
  <c r="A252" i="7" s="1"/>
  <c r="A255" i="7" s="1"/>
  <c r="A256" i="7" s="1"/>
  <c r="A259" i="7" s="1"/>
  <c r="A264" i="7" s="1"/>
  <c r="A265" i="7" s="1"/>
  <c r="A268" i="7" s="1"/>
  <c r="A271" i="7" s="1"/>
  <c r="A272" i="7" s="1"/>
  <c r="A273" i="7" s="1"/>
  <c r="A274" i="7" s="1"/>
  <c r="A275" i="7" s="1"/>
  <c r="A276" i="7" s="1"/>
  <c r="A279" i="7" s="1"/>
  <c r="A280" i="7" s="1"/>
  <c r="V128" i="5"/>
  <c r="L136" i="5"/>
  <c r="U136" i="5" s="1"/>
  <c r="N634" i="5"/>
  <c r="U132" i="5" l="1"/>
  <c r="V129" i="5"/>
  <c r="V131" i="5"/>
  <c r="P132" i="5"/>
  <c r="V132" i="5" s="1"/>
  <c r="L133" i="5"/>
  <c r="W131" i="5"/>
  <c r="Q132" i="5"/>
  <c r="A228" i="5"/>
  <c r="A229" i="5" s="1"/>
  <c r="A230" i="5" s="1"/>
  <c r="A231" i="5" s="1"/>
  <c r="A232" i="5" s="1"/>
  <c r="A233" i="5" s="1"/>
  <c r="A236" i="5" s="1"/>
  <c r="A237" i="5" s="1"/>
  <c r="A238" i="5" s="1"/>
  <c r="L139" i="5"/>
  <c r="U139" i="5" s="1"/>
  <c r="L140" i="5"/>
  <c r="U140" i="5" s="1"/>
  <c r="C132" i="7"/>
  <c r="U133" i="5" l="1"/>
  <c r="P133" i="5"/>
  <c r="V133" i="5" s="1"/>
  <c r="P139" i="5"/>
  <c r="Q139" i="5"/>
  <c r="W139" i="5" s="1"/>
  <c r="W132" i="5"/>
  <c r="Q133" i="5"/>
  <c r="W133" i="5" s="1"/>
  <c r="Q140" i="5"/>
  <c r="P140" i="5"/>
  <c r="A243" i="5"/>
  <c r="A244" i="5" s="1"/>
  <c r="A245" i="5" s="1"/>
  <c r="A246" i="5" s="1"/>
  <c r="A247" i="5" s="1"/>
  <c r="A248" i="5" s="1"/>
  <c r="A249" i="5" s="1"/>
  <c r="Q136" i="5"/>
  <c r="W136" i="5" s="1"/>
  <c r="L137" i="5"/>
  <c r="U137" i="5" s="1"/>
  <c r="P136" i="5"/>
  <c r="P137" i="5" s="1"/>
  <c r="Z132" i="7"/>
  <c r="L141" i="5" l="1"/>
  <c r="U141" i="5" s="1"/>
  <c r="V139" i="5"/>
  <c r="A252" i="5"/>
  <c r="A253" i="5" s="1"/>
  <c r="L142" i="5"/>
  <c r="U142" i="5" s="1"/>
  <c r="V137" i="5"/>
  <c r="Q137" i="5"/>
  <c r="W137" i="5" s="1"/>
  <c r="V136" i="5"/>
  <c r="P142" i="5" l="1"/>
  <c r="Q142" i="5"/>
  <c r="P141" i="5"/>
  <c r="Q141" i="5"/>
  <c r="A256" i="5"/>
  <c r="A257" i="5" s="1"/>
  <c r="L143" i="5" l="1"/>
  <c r="U143" i="5" s="1"/>
  <c r="A260" i="5"/>
  <c r="A265" i="5" s="1"/>
  <c r="A266" i="5" s="1"/>
  <c r="A269" i="5" s="1"/>
  <c r="A272" i="5" s="1"/>
  <c r="A273" i="5" s="1"/>
  <c r="A274" i="5" s="1"/>
  <c r="A275" i="5" s="1"/>
  <c r="A276" i="5" s="1"/>
  <c r="A277" i="5" s="1"/>
  <c r="P143" i="5" l="1"/>
  <c r="P144" i="5" s="1"/>
  <c r="Q143" i="5"/>
  <c r="W143" i="5" s="1"/>
  <c r="L144" i="5"/>
  <c r="U144" i="5" s="1"/>
  <c r="L147" i="5"/>
  <c r="U147" i="5" s="1"/>
  <c r="A280" i="5"/>
  <c r="A281" i="5" s="1"/>
  <c r="A282" i="5" s="1"/>
  <c r="A283" i="5" s="1"/>
  <c r="L148" i="5"/>
  <c r="U148" i="5" s="1"/>
  <c r="V143" i="5" l="1"/>
  <c r="Q148" i="5"/>
  <c r="W148" i="5" s="1"/>
  <c r="P148" i="5"/>
  <c r="V148" i="5" s="1"/>
  <c r="L146" i="5"/>
  <c r="U146" i="5" s="1"/>
  <c r="V144" i="5"/>
  <c r="Q147" i="5"/>
  <c r="W147" i="5" s="1"/>
  <c r="P147" i="5"/>
  <c r="V147" i="5" s="1"/>
  <c r="Q144" i="5"/>
  <c r="W144" i="5" s="1"/>
  <c r="A286" i="5"/>
  <c r="A287" i="5" s="1"/>
  <c r="A288" i="5" s="1"/>
  <c r="L149" i="5"/>
  <c r="U149" i="5" s="1"/>
  <c r="L150" i="5"/>
  <c r="U150" i="5" s="1"/>
  <c r="Q146" i="5" l="1"/>
  <c r="W146" i="5" s="1"/>
  <c r="P146" i="5"/>
  <c r="L151" i="5"/>
  <c r="Q150" i="5"/>
  <c r="W150" i="5" s="1"/>
  <c r="P150" i="5"/>
  <c r="V150" i="5" s="1"/>
  <c r="Q149" i="5"/>
  <c r="W149" i="5" s="1"/>
  <c r="P149" i="5"/>
  <c r="V149" i="5" s="1"/>
  <c r="A291" i="5"/>
  <c r="A294" i="5" s="1"/>
  <c r="A297" i="5" s="1"/>
  <c r="A298" i="5" s="1"/>
  <c r="A301" i="5" s="1"/>
  <c r="D182" i="7"/>
  <c r="D633" i="7" s="1"/>
  <c r="U151" i="5" l="1"/>
  <c r="Q151" i="5"/>
  <c r="W151" i="5" s="1"/>
  <c r="L183" i="5"/>
  <c r="V146" i="5"/>
  <c r="P151" i="5"/>
  <c r="A306" i="5"/>
  <c r="A307" i="5" s="1"/>
  <c r="A308" i="5" s="1"/>
  <c r="A309" i="5" s="1"/>
  <c r="A310" i="5" s="1"/>
  <c r="A313" i="5" s="1"/>
  <c r="A316" i="5" s="1"/>
  <c r="A317" i="5" s="1"/>
  <c r="A318" i="5" s="1"/>
  <c r="A319" i="5" s="1"/>
  <c r="C182" i="7"/>
  <c r="U183" i="5" l="1"/>
  <c r="V151" i="5"/>
  <c r="P183" i="5"/>
  <c r="V183" i="5" s="1"/>
  <c r="Q183" i="5"/>
  <c r="W183" i="5" s="1"/>
  <c r="A324" i="5"/>
  <c r="A325" i="5" s="1"/>
  <c r="AB182" i="7"/>
  <c r="C633" i="7"/>
  <c r="Z182" i="7"/>
  <c r="Z633" i="7" s="1"/>
  <c r="C634" i="7" l="1"/>
  <c r="L635" i="5" s="1"/>
  <c r="U635" i="5" s="1"/>
  <c r="U638" i="5"/>
  <c r="A328" i="5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63" i="5" s="1"/>
  <c r="A364" i="5" s="1"/>
  <c r="A365" i="5" s="1"/>
  <c r="A366" i="5" l="1"/>
  <c r="A367" i="5" s="1"/>
  <c r="A368" i="5" s="1"/>
  <c r="A369" i="5" s="1"/>
  <c r="A370" i="5" s="1"/>
  <c r="A281" i="7"/>
  <c r="C635" i="7"/>
  <c r="P635" i="5"/>
  <c r="V635" i="5" s="1"/>
  <c r="Z634" i="7"/>
  <c r="A373" i="5" l="1"/>
  <c r="A374" i="5" s="1"/>
  <c r="A375" i="5" s="1"/>
  <c r="A376" i="5" s="1"/>
  <c r="A377" i="5" s="1"/>
  <c r="A282" i="7"/>
  <c r="A285" i="7" s="1"/>
  <c r="A286" i="7" s="1"/>
  <c r="A287" i="7" s="1"/>
  <c r="A378" i="5" l="1"/>
  <c r="A379" i="5" s="1"/>
  <c r="A380" i="5" s="1"/>
  <c r="A381" i="5" s="1"/>
  <c r="A382" i="5" s="1"/>
  <c r="A383" i="5" s="1"/>
  <c r="A386" i="5" s="1"/>
  <c r="A290" i="7"/>
  <c r="A293" i="7" s="1"/>
  <c r="A296" i="7" s="1"/>
  <c r="A389" i="5" l="1"/>
  <c r="A390" i="5" s="1"/>
  <c r="A297" i="7"/>
  <c r="A300" i="7" s="1"/>
  <c r="A305" i="7" s="1"/>
  <c r="A395" i="5" l="1"/>
  <c r="A396" i="5" s="1"/>
  <c r="A401" i="5" s="1"/>
  <c r="A306" i="7"/>
  <c r="A307" i="7" s="1"/>
  <c r="A308" i="7" s="1"/>
  <c r="A309" i="7" s="1"/>
  <c r="A402" i="5" l="1"/>
  <c r="A403" i="5" s="1"/>
  <c r="A404" i="5" s="1"/>
  <c r="A312" i="7"/>
  <c r="A315" i="7" s="1"/>
  <c r="A316" i="7" s="1"/>
  <c r="A317" i="7" s="1"/>
  <c r="A318" i="7" s="1"/>
  <c r="A405" i="5" l="1"/>
  <c r="A408" i="5" s="1"/>
  <c r="A411" i="5" s="1"/>
  <c r="A414" i="5" s="1"/>
  <c r="A417" i="5" s="1"/>
  <c r="A418" i="5" s="1"/>
  <c r="A419" i="5" s="1"/>
  <c r="A420" i="5" s="1"/>
  <c r="A421" i="5" s="1"/>
  <c r="A323" i="7"/>
  <c r="A324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62" i="7" l="1"/>
  <c r="A363" i="7" s="1"/>
  <c r="A364" i="7" s="1"/>
  <c r="A365" i="7" s="1"/>
  <c r="A366" i="7" s="1"/>
  <c r="A367" i="7" s="1"/>
  <c r="A424" i="5"/>
  <c r="A425" i="5" s="1"/>
  <c r="A426" i="5" s="1"/>
  <c r="A427" i="5" s="1"/>
  <c r="A430" i="5" s="1"/>
  <c r="A431" i="5" s="1"/>
  <c r="A434" i="5" s="1"/>
  <c r="A435" i="5" s="1"/>
  <c r="A436" i="5" s="1"/>
  <c r="A368" i="7" l="1"/>
  <c r="A369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5" i="7" s="1"/>
  <c r="A388" i="7" s="1"/>
  <c r="A389" i="7" s="1"/>
  <c r="A394" i="7" s="1"/>
  <c r="A395" i="7" s="1"/>
  <c r="A439" i="5"/>
  <c r="A444" i="5" s="1"/>
  <c r="A445" i="5" l="1"/>
  <c r="A446" i="5" s="1"/>
  <c r="A447" i="5" s="1"/>
  <c r="A448" i="5" s="1"/>
  <c r="A449" i="5" s="1"/>
  <c r="A450" i="5" s="1"/>
  <c r="A455" i="5" s="1"/>
  <c r="A458" i="5" s="1"/>
  <c r="A461" i="5" s="1"/>
  <c r="A464" i="5" s="1"/>
  <c r="A465" i="5" s="1"/>
  <c r="A466" i="5" s="1"/>
  <c r="A400" i="7"/>
  <c r="A401" i="7" s="1"/>
  <c r="A402" i="7" s="1"/>
  <c r="A403" i="7" s="1"/>
  <c r="A404" i="7" s="1"/>
  <c r="A407" i="7" s="1"/>
  <c r="A410" i="7" s="1"/>
  <c r="A413" i="7" s="1"/>
  <c r="A416" i="7" s="1"/>
  <c r="A417" i="7" s="1"/>
  <c r="A418" i="7" s="1"/>
  <c r="A419" i="7" s="1"/>
  <c r="A420" i="7" s="1"/>
  <c r="A423" i="7" s="1"/>
  <c r="A424" i="7" s="1"/>
  <c r="A425" i="7" s="1"/>
  <c r="A426" i="7" s="1"/>
  <c r="A429" i="7" s="1"/>
  <c r="A430" i="7" s="1"/>
  <c r="A433" i="7" s="1"/>
  <c r="A434" i="7" s="1"/>
  <c r="A435" i="7" s="1"/>
  <c r="A438" i="7" s="1"/>
  <c r="A443" i="7" s="1"/>
  <c r="A444" i="7" l="1"/>
  <c r="A445" i="7" s="1"/>
  <c r="A446" i="7" s="1"/>
  <c r="A447" i="7" s="1"/>
  <c r="A448" i="7" s="1"/>
  <c r="A449" i="7" s="1"/>
  <c r="A454" i="7" s="1"/>
  <c r="A457" i="7" s="1"/>
  <c r="A460" i="7" s="1"/>
  <c r="A463" i="7" s="1"/>
  <c r="A464" i="7" s="1"/>
  <c r="A465" i="7" s="1"/>
  <c r="A470" i="7" s="1"/>
  <c r="A471" i="7" s="1"/>
  <c r="A472" i="7" s="1"/>
  <c r="A475" i="7" s="1"/>
  <c r="A478" i="7" s="1"/>
  <c r="A479" i="7" s="1"/>
  <c r="A471" i="5"/>
  <c r="A472" i="5" s="1"/>
  <c r="A473" i="5" s="1"/>
  <c r="A476" i="5" l="1"/>
  <c r="A479" i="5" s="1"/>
  <c r="A480" i="5" s="1"/>
  <c r="A482" i="7"/>
  <c r="A483" i="7" s="1"/>
  <c r="A484" i="7" s="1"/>
  <c r="A485" i="7" s="1"/>
  <c r="A486" i="7" s="1"/>
  <c r="A487" i="7" s="1"/>
  <c r="A492" i="7" s="1"/>
  <c r="A493" i="7" s="1"/>
  <c r="A496" i="7" s="1"/>
  <c r="A497" i="7" s="1"/>
  <c r="A498" i="7" s="1"/>
  <c r="A483" i="5" l="1"/>
  <c r="A484" i="5" s="1"/>
  <c r="A485" i="5" s="1"/>
  <c r="A486" i="5" s="1"/>
  <c r="A487" i="5" s="1"/>
  <c r="A488" i="5" s="1"/>
  <c r="A493" i="5" s="1"/>
  <c r="A494" i="5" s="1"/>
  <c r="A501" i="7"/>
  <c r="A502" i="7" s="1"/>
  <c r="A505" i="7" s="1"/>
  <c r="A506" i="7" s="1"/>
  <c r="A497" i="5" l="1"/>
  <c r="A498" i="5" s="1"/>
  <c r="A499" i="5" s="1"/>
  <c r="A511" i="7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3" i="7" s="1"/>
  <c r="A534" i="7" s="1"/>
  <c r="A535" i="7" s="1"/>
  <c r="A536" i="7" s="1"/>
  <c r="A537" i="7" s="1"/>
  <c r="A538" i="7" s="1"/>
  <c r="A539" i="7" s="1"/>
  <c r="A543" i="7" s="1"/>
  <c r="A544" i="7" s="1"/>
  <c r="A545" i="7" s="1"/>
  <c r="A546" i="7" s="1"/>
  <c r="A549" i="7" s="1"/>
  <c r="A552" i="7" s="1"/>
  <c r="A502" i="5" l="1"/>
  <c r="A503" i="5" s="1"/>
  <c r="A553" i="7"/>
  <c r="A554" i="7" s="1"/>
  <c r="A555" i="7" s="1"/>
  <c r="P86" i="5"/>
  <c r="P634" i="5" s="1"/>
  <c r="A556" i="7" l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06" i="5"/>
  <c r="A507" i="5" s="1"/>
  <c r="Q62" i="5"/>
  <c r="W62" i="5" s="1"/>
  <c r="V62" i="5"/>
  <c r="L86" i="5"/>
  <c r="U86" i="5" s="1"/>
  <c r="A594" i="7" l="1"/>
  <c r="A595" i="7" s="1"/>
  <c r="A596" i="7" s="1"/>
  <c r="A597" i="7" s="1"/>
  <c r="A600" i="7" s="1"/>
  <c r="A601" i="7" s="1"/>
  <c r="A602" i="7" s="1"/>
  <c r="A603" i="7" s="1"/>
  <c r="A604" i="7" s="1"/>
  <c r="A605" i="7" s="1"/>
  <c r="A606" i="7" s="1"/>
  <c r="A607" i="7" s="1"/>
  <c r="A608" i="7" s="1"/>
  <c r="A613" i="7" s="1"/>
  <c r="A614" i="7" s="1"/>
  <c r="A617" i="7" s="1"/>
  <c r="A618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L634" i="5"/>
  <c r="U634" i="5" s="1"/>
  <c r="A512" i="5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4" i="5" s="1"/>
  <c r="A535" i="5" s="1"/>
  <c r="A536" i="5" s="1"/>
  <c r="A537" i="5" s="1"/>
  <c r="A538" i="5" s="1"/>
  <c r="A539" i="5" s="1"/>
  <c r="A540" i="5" s="1"/>
  <c r="Q86" i="5"/>
  <c r="W86" i="5" s="1"/>
  <c r="V86" i="5"/>
  <c r="V634" i="5" l="1"/>
  <c r="U636" i="5"/>
  <c r="A544" i="5"/>
  <c r="A545" i="5" s="1"/>
  <c r="A546" i="5" s="1"/>
  <c r="A547" i="5" s="1"/>
  <c r="P636" i="5" l="1"/>
  <c r="V636" i="5" s="1"/>
  <c r="A550" i="5"/>
  <c r="A553" i="5" s="1"/>
  <c r="A554" i="5" s="1"/>
  <c r="A555" i="5" s="1"/>
  <c r="A556" i="5" s="1"/>
  <c r="A557" i="5" l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601" i="5" s="1"/>
  <c r="A602" i="5" s="1"/>
  <c r="A603" i="5" s="1"/>
  <c r="A604" i="5" s="1"/>
  <c r="A605" i="5" s="1"/>
  <c r="A606" i="5" s="1"/>
  <c r="A607" i="5" s="1"/>
  <c r="A608" i="5" s="1"/>
  <c r="A609" i="5" s="1"/>
  <c r="A614" i="5" s="1"/>
  <c r="A615" i="5" s="1"/>
  <c r="A618" i="5" l="1"/>
  <c r="A619" i="5" s="1"/>
  <c r="A622" i="5" l="1"/>
  <c r="A623" i="5" s="1"/>
  <c r="A624" i="5" l="1"/>
  <c r="A625" i="5" s="1"/>
  <c r="A626" i="5" s="1"/>
  <c r="A627" i="5" s="1"/>
  <c r="A628" i="5" s="1"/>
  <c r="A629" i="5" s="1"/>
  <c r="A630" i="5" s="1"/>
  <c r="A631" i="5" s="1"/>
</calcChain>
</file>

<file path=xl/comments1.xml><?xml version="1.0" encoding="utf-8"?>
<comments xmlns="http://schemas.openxmlformats.org/spreadsheetml/2006/main">
  <authors>
    <author>Автор</author>
  </authors>
  <commentList>
    <comment ref="Y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Надо убрать?</t>
        </r>
      </text>
    </comment>
    <comment ref="Y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НДС-20%</t>
        </r>
      </text>
    </comment>
    <comment ref="AB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НДС-20%</t>
        </r>
      </text>
    </comment>
    <comment ref="AA10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инженерка вкл. по смр!
</t>
        </r>
      </text>
    </comment>
  </commentList>
</comments>
</file>

<file path=xl/sharedStrings.xml><?xml version="1.0" encoding="utf-8"?>
<sst xmlns="http://schemas.openxmlformats.org/spreadsheetml/2006/main" count="10876" uniqueCount="870">
  <si>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</si>
  <si>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</si>
  <si>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</si>
  <si>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</si>
  <si>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</si>
  <si>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</si>
  <si>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</si>
  <si>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</si>
  <si>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</si>
  <si>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</si>
  <si>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</si>
  <si>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</si>
  <si>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</si>
  <si>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</si>
  <si>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Волховский муниципальный район</t>
  </si>
  <si>
    <t>Итого по муниципальному образованию</t>
  </si>
  <si>
    <t>Муниципальное образование Вындиноостровское сельское поселение</t>
  </si>
  <si>
    <t>Дер. Вындин Остров, ул. Центральная, д. 5</t>
  </si>
  <si>
    <t>Муниципальное образование Кисельнинское сельское поселение</t>
  </si>
  <si>
    <t>Дер. Кисельня, ул. Центральная, д. 3</t>
  </si>
  <si>
    <t>Дер. Кисельня, ул. Центральная, д. 4</t>
  </si>
  <si>
    <t>Дер. Кисельня, ул. Центральная, д. 7</t>
  </si>
  <si>
    <t>Дер. Кисельня, ул. Центральная, д. 8</t>
  </si>
  <si>
    <t>Муниципальное образование Новоладожское городское поселение</t>
  </si>
  <si>
    <t>Итого по Волховскому муниципальному району</t>
  </si>
  <si>
    <t>Выборгский район</t>
  </si>
  <si>
    <t>Муниципальное образование Каменногорское городское поселение</t>
  </si>
  <si>
    <t>Муниципальное образование Селезневское сельское поселение</t>
  </si>
  <si>
    <t>Итого по Выборгскому району</t>
  </si>
  <si>
    <t>Кингисеппский муниципальный район</t>
  </si>
  <si>
    <t>Итого по Кингисеппскому муниципальному району</t>
  </si>
  <si>
    <t>Киришский муниципальный район</t>
  </si>
  <si>
    <t>Итого по Киришскому муниципальному району</t>
  </si>
  <si>
    <t>Лодейнопольский муниципальный район</t>
  </si>
  <si>
    <t>Муниципальное образование Лодейнопольское городское поселение</t>
  </si>
  <si>
    <t>Итого по Лодейнопольскому муниципальному району</t>
  </si>
  <si>
    <t>Ломоносовский муниципальный район</t>
  </si>
  <si>
    <t>Итого по Ломоносовскому муниципальному району</t>
  </si>
  <si>
    <t>Лужский муниципальный район</t>
  </si>
  <si>
    <t>Муниципальное образование Лужское городское поселение</t>
  </si>
  <si>
    <t>Муниципальное образование Мшинсское сельское поселение</t>
  </si>
  <si>
    <t>Муниципальное образование Оредежское сельское поселение</t>
  </si>
  <si>
    <t>Итого по Лужскому муниципальному району</t>
  </si>
  <si>
    <t>Подпорожский муниципальный район</t>
  </si>
  <si>
    <t>Муниципальное образование Никольское городское поселение</t>
  </si>
  <si>
    <t>Муниципальное образование Подпорожское городское поселение</t>
  </si>
  <si>
    <t>Итого по Подпорожскому муниципальному району</t>
  </si>
  <si>
    <t>Приозерский муниципальный район</t>
  </si>
  <si>
    <t>Муниципальное образование Ларионовское сельское поселение</t>
  </si>
  <si>
    <t>Муниципальное образование Ромашкинское сельское поселение</t>
  </si>
  <si>
    <t>Итого по Приозерскому муниципальному району</t>
  </si>
  <si>
    <t>Сланцевский муниципальный район</t>
  </si>
  <si>
    <t>Муниципальное образование Сланцевское городское поселение</t>
  </si>
  <si>
    <t>Итого по Сланцевскому муниципальному району</t>
  </si>
  <si>
    <t>Муниципальное образование Сосновоборгский городской округ</t>
  </si>
  <si>
    <t>Муниципальное образование Тосненское городское поселение</t>
  </si>
  <si>
    <t>Муниципальное образование Форносовское сельское поселение</t>
  </si>
  <si>
    <t>Итого по Тосненскому району</t>
  </si>
  <si>
    <t>ИТОГО по Ленинградской области</t>
  </si>
  <si>
    <t>Бокситогорский муниципальный район</t>
  </si>
  <si>
    <t>Муниципальное образование Бокситогорское городское поселение</t>
  </si>
  <si>
    <t>Г. Бокситогорск, ул. Садовая, д. 20</t>
  </si>
  <si>
    <t>Г. Бокситогорск, ул. Садовая, д. 22</t>
  </si>
  <si>
    <t>Г. Бокситогорск, ул. Социалистическая, д. 15</t>
  </si>
  <si>
    <t>Г. Бокситогорск, ул. Школьная, д. 14/13</t>
  </si>
  <si>
    <t>Муниципальное образование Климовское сельское поселение</t>
  </si>
  <si>
    <t>Итого по Бокситогорскому муниципальному району</t>
  </si>
  <si>
    <t>Волосовский муниципальный район</t>
  </si>
  <si>
    <t>Итого по Волосовскому муниципальному району</t>
  </si>
  <si>
    <t>Всеволожский муниципальный район</t>
  </si>
  <si>
    <t>Муниципальное образование Морозовское городское поселение</t>
  </si>
  <si>
    <t>Муниципальное образование "Сертолово"</t>
  </si>
  <si>
    <t>Муниципальное образование Токсовское городское поселение</t>
  </si>
  <si>
    <t>Итого по Всеволожскому муниципальному району</t>
  </si>
  <si>
    <t>Гатчинский мунициальный район</t>
  </si>
  <si>
    <t>Муниципальное образование Город Гатчина</t>
  </si>
  <si>
    <t>Муниципальное образование Дружногорское городское поселение</t>
  </si>
  <si>
    <t>Муниципальное образование Город Коммунар</t>
  </si>
  <si>
    <t>Итого по Гатчинскому муниципальному району</t>
  </si>
  <si>
    <t>Кировский муниципальный район</t>
  </si>
  <si>
    <t>Муниципальное образование Кировское городское поселение</t>
  </si>
  <si>
    <t>Муниципальное образование Отрадненское городское поселение</t>
  </si>
  <si>
    <t>Муниципальное образование Суховское  сельское поселение</t>
  </si>
  <si>
    <t>Итого по Кировскому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</si>
  <si>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</si>
  <si>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</si>
  <si>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</si>
  <si>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 со строительным контролем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</si>
  <si>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</si>
  <si>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</si>
  <si>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</si>
  <si>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</si>
  <si>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</si>
  <si>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</si>
  <si>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</si>
  <si>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</si>
  <si>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</si>
  <si>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Муниципальное образование Лаголовское сельское поселение</t>
  </si>
  <si>
    <t>Г. Бокситогорск, ул. Садовая, д. 12/7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</si>
  <si>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</si>
  <si>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</si>
  <si>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</si>
  <si>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</si>
  <si>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</si>
  <si>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</si>
  <si>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</si>
  <si>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</si>
  <si>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</si>
  <si>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</si>
  <si>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</si>
  <si>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</si>
  <si>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</si>
  <si>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</si>
  <si>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</si>
  <si>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</si>
  <si>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</si>
  <si>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</si>
  <si>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</si>
  <si>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</si>
  <si>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</si>
  <si>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</si>
  <si>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</si>
  <si>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Г. Бокситогорск, ул. Садовая, д. 16/19</t>
  </si>
  <si>
    <t>Прочие</t>
  </si>
  <si>
    <t>Кирпич</t>
  </si>
  <si>
    <t>Г. Бокситогорск, ул. Комсомольская, д. 26/11</t>
  </si>
  <si>
    <t>Г. Бокситогорск, ул. Комсомольская, д. 10</t>
  </si>
  <si>
    <t>х</t>
  </si>
  <si>
    <t>Панель</t>
  </si>
  <si>
    <t>до 1917</t>
  </si>
  <si>
    <t>РО</t>
  </si>
  <si>
    <t>Г. Бокситогорск, ш. Дымское, д. 4</t>
  </si>
  <si>
    <t>Дер. Климово, д. 5</t>
  </si>
  <si>
    <t>Дер. Климово, д. 6</t>
  </si>
  <si>
    <t>Дер. Климово, д. 7</t>
  </si>
  <si>
    <t>Дерево</t>
  </si>
  <si>
    <t>Муниципальное образование Сабское сельское поселение</t>
  </si>
  <si>
    <t>Дер. Чаплино, д. 1</t>
  </si>
  <si>
    <t>Г. Новая Ладога, Наб. Лад. Флотилии, д. 14</t>
  </si>
  <si>
    <t>Г. Новая Ладога, Наб. Лад. Флотилии, д. 18</t>
  </si>
  <si>
    <t>Г. Новая Ладога, Наб. Лад. Флотилии, д. 38</t>
  </si>
  <si>
    <t>Г. Каменногорск, ул. Кооперативная, д. 7</t>
  </si>
  <si>
    <t>Пос. Кравцово, д. 3</t>
  </si>
  <si>
    <t>Муниципальное образование Аннинское городское поселение</t>
  </si>
  <si>
    <t>Тосненский район</t>
  </si>
  <si>
    <t>уу на тс</t>
  </si>
  <si>
    <t>уу на хвс и тс</t>
  </si>
  <si>
    <t>уу тс и хвс</t>
  </si>
  <si>
    <t>Итого по муниципальному образованию Сосновый Бор</t>
  </si>
  <si>
    <t>30.12.2019</t>
  </si>
  <si>
    <t>в эл вкл. уу.</t>
  </si>
  <si>
    <t>уу на хвс</t>
  </si>
  <si>
    <t>Муниципальное образование Борское сельское поселение</t>
  </si>
  <si>
    <t>Муниципальное образование Бегуницкое сельское поселение</t>
  </si>
  <si>
    <t>д.  Бегуницы д.12</t>
  </si>
  <si>
    <t xml:space="preserve"> д. Бегуницы д.21</t>
  </si>
  <si>
    <t>Муниципальное образование Волосовское городское поселение</t>
  </si>
  <si>
    <t>г. Волосово, пр.Вингиссара,  д.53</t>
  </si>
  <si>
    <t>г. Волосово, пр.Вингиссара,  д.101</t>
  </si>
  <si>
    <t>г. Волосово, ул. Лесная, д.12</t>
  </si>
  <si>
    <t>г. Волосово, ул. Красногвардейская, д. 7</t>
  </si>
  <si>
    <t>Муниципальное образование Губаницкое сельское поселение</t>
  </si>
  <si>
    <t>п. Сумино д.68</t>
  </si>
  <si>
    <t>Муниципальное образование Зимитицкое сельское поселение</t>
  </si>
  <si>
    <t>п. Зимитицы д.13</t>
  </si>
  <si>
    <t>Муниципальное образование Изварское сельское поселение</t>
  </si>
  <si>
    <t>д. Извара д.9</t>
  </si>
  <si>
    <t>Муниципальное образование Калитинское сельское поселение</t>
  </si>
  <si>
    <t>п. Калитино д.5</t>
  </si>
  <si>
    <t>д. Курковицы д.3</t>
  </si>
  <si>
    <t>Муниципальное образование Каложицкое сельское поселение</t>
  </si>
  <si>
    <t xml:space="preserve">п. Каложицы д.21 </t>
  </si>
  <si>
    <t>Муниципальное образование Кикеринское сельское поселение</t>
  </si>
  <si>
    <t>п. Кикерино, ул.Заводская  д.4</t>
  </si>
  <si>
    <t>Муниципальное образование Рабитицкое сельское поселение</t>
  </si>
  <si>
    <t>д. Рабитицы д.15</t>
  </si>
  <si>
    <t>д. Рабитицы д.9</t>
  </si>
  <si>
    <t>Муниципальное образование Терпелицкое сельское поселение</t>
  </si>
  <si>
    <t>д. Терпилицы д.5</t>
  </si>
  <si>
    <t>Г. Волхов, ул.Мичурина, д. 1</t>
  </si>
  <si>
    <t>Муниципальное образование Город Волхов</t>
  </si>
  <si>
    <t>кирпич</t>
  </si>
  <si>
    <t>-</t>
  </si>
  <si>
    <t>Муниципальное образование Лесколовское сельское поселение</t>
  </si>
  <si>
    <t>Дер. Лесколово, ул.Красноборская, д.13</t>
  </si>
  <si>
    <t>Дер. Лесколово, ул.Красноборская, д.10</t>
  </si>
  <si>
    <t>Дер. Лесколово, ул.Красноборская, д.11</t>
  </si>
  <si>
    <t>Пос. Токсово, Инженерная 1а</t>
  </si>
  <si>
    <t>Пос. Токсово, Инженерная д.2</t>
  </si>
  <si>
    <t>Пос. Токсово, Инженерная д.2а</t>
  </si>
  <si>
    <t>Муниципальное образование Город Выборг</t>
  </si>
  <si>
    <t>Г. Выборг, Ленинградский пр., д. 31</t>
  </si>
  <si>
    <t>Г. Выборг, Ленинградское ш., д. 1</t>
  </si>
  <si>
    <t>Г. Каменногорск, ш. Ленинградское, д. 56</t>
  </si>
  <si>
    <t>Муниципальное образование Приморское городское поселение</t>
  </si>
  <si>
    <t>Г. Приморск, наб. Лебедева, д. 5</t>
  </si>
  <si>
    <t>Г. Приморск, Выборгское шоссе, д. 5</t>
  </si>
  <si>
    <t>Муниципальное образование Большеколпанское сельское поселение</t>
  </si>
  <si>
    <t>дер. Корписалово, д.39</t>
  </si>
  <si>
    <t>подвал</t>
  </si>
  <si>
    <t>Г. Гатчина, ул. Чкалова, д. 61А</t>
  </si>
  <si>
    <t>Г. Гатчина, ул. Чкалова, д. 79</t>
  </si>
  <si>
    <t xml:space="preserve">г.п. Дружная Горка, ул. Садовая, д. 8 </t>
  </si>
  <si>
    <t>г.п. Дружная Горка, ул. Здравомыслова, д. 4</t>
  </si>
  <si>
    <t>г.п. Дружная Горка, ул. Здравомыслова, д. 5</t>
  </si>
  <si>
    <t>г.п. Дружная Горка, ул. Здравомыслова, д. 7</t>
  </si>
  <si>
    <t>г. Коммунар, Ленинградское ш., д. 20а</t>
  </si>
  <si>
    <t>Муниципальное образование Пудостьское сельское поселение</t>
  </si>
  <si>
    <t>д.Черново, д.46</t>
  </si>
  <si>
    <t>Муниципальное образование Сиверское городское поселение</t>
  </si>
  <si>
    <t>г.п.Сиверский, ул.Красная, д.57</t>
  </si>
  <si>
    <t>Муниципальное образование Сяськелевское сельское поселение</t>
  </si>
  <si>
    <t>д.Туганицы, д.2</t>
  </si>
  <si>
    <t>д.Старые Низковицы, д.57</t>
  </si>
  <si>
    <t>Муниципальное образование Таицкое городское поселение</t>
  </si>
  <si>
    <t>п.Тайцы, ул.Юного Ленинца, д.92</t>
  </si>
  <si>
    <t>г. Кингисепп, пр.К.Маркса, д. 51</t>
  </si>
  <si>
    <t>г. Кингисепп, ул. Химиков, д. 4</t>
  </si>
  <si>
    <t>г. Кингисепп, ул. Химиков, д. 8</t>
  </si>
  <si>
    <t>г. Кингисепп, ул. Химиков, д. 10</t>
  </si>
  <si>
    <t>г. Кингисепп, ул. Крикковское ш., д. 41</t>
  </si>
  <si>
    <t>Муниципальное образование Кингисеппское городское поселение</t>
  </si>
  <si>
    <t>Г. Кингисепп, ул. Химиков, д. 4</t>
  </si>
  <si>
    <t>Г. Кингисепп, ул. Химиков, д. 8</t>
  </si>
  <si>
    <t>Г.  Кингисепп, ул. Химиков, д. 10</t>
  </si>
  <si>
    <t>Г. Кингисепп, ул. Крикковское ш., д. 41</t>
  </si>
  <si>
    <t>дер. Ополье, д. 14в</t>
  </si>
  <si>
    <t>Г. Кировск, ул. Краснофлотская, д. 3</t>
  </si>
  <si>
    <t>Г. Кировск, ул. Победы, д. 13</t>
  </si>
  <si>
    <t>Г. Кировск, ул. Победы, д. 14</t>
  </si>
  <si>
    <t>Г. Кировск, ул. Победы, д. 25</t>
  </si>
  <si>
    <t>Г. Кировск, ул. Победы, д. 27/1</t>
  </si>
  <si>
    <t>Г. Кировск, ул. Пушкина, д. 4</t>
  </si>
  <si>
    <t>Г. Кировск, ул. Советская, д. 26</t>
  </si>
  <si>
    <t>Дер. Сухое, д. 5</t>
  </si>
  <si>
    <t>дер. Лаврово ул. Центральная д. 1</t>
  </si>
  <si>
    <t>пос. Аннино, ул. 10-й Пятилетки, д. 1</t>
  </si>
  <si>
    <t>Пос. Оредеж, ул. Ленина, д. 12а</t>
  </si>
  <si>
    <t>Дер. Пехенец ул. Пионерская д. 26</t>
  </si>
  <si>
    <t>Муниципальное образование Толмачевское городское поселение</t>
  </si>
  <si>
    <t>Г.п. Толмачёво, ул.Молодёжная д.7</t>
  </si>
  <si>
    <t>Муниципальное образование Важинское городское поселение</t>
  </si>
  <si>
    <t>Г.п. Важинское, ул.Школьная, д.  4</t>
  </si>
  <si>
    <t>Г.п. Важинское, ул.Школьная, д. 7а</t>
  </si>
  <si>
    <t>п. Вознесенье, ул. Молодежная, д. 9</t>
  </si>
  <si>
    <t>п. Вознесенье, ул. Молодежная, д. 10</t>
  </si>
  <si>
    <t xml:space="preserve">Муниципальное образование Вознесенское городское поселение </t>
  </si>
  <si>
    <t>ХВС, т/сети - ПСД</t>
  </si>
  <si>
    <t>т/сети -ПСД</t>
  </si>
  <si>
    <t>ХВС - ПСД</t>
  </si>
  <si>
    <t>Г. Подпорожье, ул.Волкова, д 29</t>
  </si>
  <si>
    <t>Г. Подпорожье, ул.Комсомольская, д.17</t>
  </si>
  <si>
    <t>Г. Подпорожье, пр.Механический, д. 36</t>
  </si>
  <si>
    <t>Г. Сланцы, ул. Кирова, д. 17</t>
  </si>
  <si>
    <t>Г. Сланцы, ул. Чкалова д.10</t>
  </si>
  <si>
    <t>Г. Сосновый Бор, ул.Солнечная, д.25</t>
  </si>
  <si>
    <t xml:space="preserve">Г. Сосновый Бор, ул.Солнечная, д.34 </t>
  </si>
  <si>
    <t>Г. Сосновый Бор, ул.Солнечная, д.53</t>
  </si>
  <si>
    <t>Г. Сосновый Бор, ул.Молодежная, д.15</t>
  </si>
  <si>
    <t>Муниципальное образование Мелегежское сельское поселение</t>
  </si>
  <si>
    <t xml:space="preserve">д. Мелегежская Горка, дом 12 </t>
  </si>
  <si>
    <t>Г. Тихвин, ул. Плаунская д. 7</t>
  </si>
  <si>
    <t>Г. Тихвин, микрорайон 1, д.12</t>
  </si>
  <si>
    <t>Г. Тихвин, микрорайон 1,  д.13</t>
  </si>
  <si>
    <t>Г. Тихвин, микрорайон 1,  д.14</t>
  </si>
  <si>
    <t>Г. Тихвин, микрорайон 1, д.19</t>
  </si>
  <si>
    <t>Г. Тихвин, микрорайон 1, д.40</t>
  </si>
  <si>
    <t>Г. Тихвин, микрорайон 1, д.5</t>
  </si>
  <si>
    <t>Г. Тихвин, микрорайон 1, д.6</t>
  </si>
  <si>
    <t>Г. Тихвин, микрорайон 1, д.7</t>
  </si>
  <si>
    <t>Г. Тихвин, микрорайон 3, д.34</t>
  </si>
  <si>
    <t>Г. Тихвин, Шведский пр., д.3</t>
  </si>
  <si>
    <t>Пос. Красава, ул.Больничная, д. 4</t>
  </si>
  <si>
    <t>Пос.  Красава, ул.Больничная, д. 5</t>
  </si>
  <si>
    <t>Пос.  Красава, ул.Вокзальная, д. 3</t>
  </si>
  <si>
    <t>Пос.  Красава, ул. Комсомольская, д. 4</t>
  </si>
  <si>
    <t>Пос.  Красава, ул. Комсомольская, д. 5</t>
  </si>
  <si>
    <t>Пос.  Красава, ул. Комсомольская, д. 6</t>
  </si>
  <si>
    <t>Пос.  Красава, ул. Комсомольская, д. 7</t>
  </si>
  <si>
    <t>Пос.  Красава, ул. Комсомольская, д. 8</t>
  </si>
  <si>
    <t>Пос.  Красава, ул. Комсомольская, д. 8А</t>
  </si>
  <si>
    <t>Г. Тихвин, ул. Коммунаров, д. 4</t>
  </si>
  <si>
    <t>Г. Тихвин, ул. Орловская, д. 4</t>
  </si>
  <si>
    <t>Г. Тихвин, ул. Красная, д. 9б</t>
  </si>
  <si>
    <t>Г. Тихвин, ул. Красная, д. 14</t>
  </si>
  <si>
    <t>Г. Тихвин, ул. Советская, д. 141</t>
  </si>
  <si>
    <t>Г. Тихвин, ул. Новгородская, д. 23</t>
  </si>
  <si>
    <t>г. Никольское ул. Зеленая д.18</t>
  </si>
  <si>
    <t>крыша,подвал,фасад</t>
  </si>
  <si>
    <t>г. Никольское ул. Зеленая д.4</t>
  </si>
  <si>
    <t>электрика,тепло,хвс,гвс,водоотведение,фасад,фундамент</t>
  </si>
  <si>
    <t>пос. Суходолье, ул. Лесная, д. 14</t>
  </si>
  <si>
    <t>пос. Суходолье, ул. Лесная, д. 15</t>
  </si>
  <si>
    <t>пир на эл, тс, хвс, гвс, во</t>
  </si>
  <si>
    <t>Проектные работы(ФОНД)</t>
  </si>
  <si>
    <t>Комментарии по ПИРам от Фонда</t>
  </si>
  <si>
    <t>пир на тс, хвс, гвс, во</t>
  </si>
  <si>
    <t>пир на фасад</t>
  </si>
  <si>
    <t>пир на крышу</t>
  </si>
  <si>
    <t>пир на тс</t>
  </si>
  <si>
    <t>пир на лифт</t>
  </si>
  <si>
    <t>пир на крышу, фасад</t>
  </si>
  <si>
    <t>пир на фундамент</t>
  </si>
  <si>
    <t>пир на тс, хвс, во</t>
  </si>
  <si>
    <t>пир на эл и крышу</t>
  </si>
  <si>
    <t>пир на эл и фасад</t>
  </si>
  <si>
    <t>пир на крышу и фасад</t>
  </si>
  <si>
    <t>пир на эл</t>
  </si>
  <si>
    <t>пир на крышу  подвал</t>
  </si>
  <si>
    <t>пир на эл, крышу, фасад</t>
  </si>
  <si>
    <t>пир на эл, фасад</t>
  </si>
  <si>
    <t>Дер. Жельцы д.5</t>
  </si>
  <si>
    <t>Дер. Жельцы д.9</t>
  </si>
  <si>
    <t>пир на тс, во, фундамент</t>
  </si>
  <si>
    <t>пир на тс, хвс, во, фасад, фундамент</t>
  </si>
  <si>
    <t>пир на крышу и тс</t>
  </si>
  <si>
    <t>пир на тс, хвс, фасад</t>
  </si>
  <si>
    <t>Муниципальное образование Войсковицкое сельское поселение</t>
  </si>
  <si>
    <t>п.Войсковицы, ул.Молодежная, д.8</t>
  </si>
  <si>
    <t>пир на крышу, подвал, фасад</t>
  </si>
  <si>
    <t>пир на подвал</t>
  </si>
  <si>
    <t>пир на подвал и фасад</t>
  </si>
  <si>
    <t>пир на во, крышу, утепление фасада</t>
  </si>
  <si>
    <t>пир на эл, тс, хвс, гвс, ов, фасад, фундамент</t>
  </si>
  <si>
    <t>Г. Отрадное,пр. Международный, д. 95</t>
  </si>
  <si>
    <t>Г. Отрадное,ул.  Щурова, д. 12</t>
  </si>
  <si>
    <t>Г. Отрадное,ул. Лесная, д. 3</t>
  </si>
  <si>
    <t>Г. Отрадное,ул. Новая, д. 6а</t>
  </si>
  <si>
    <t>Г. Отрадное,ул. Советская, д. 21</t>
  </si>
  <si>
    <t>пир на хвс, гвс, во</t>
  </si>
  <si>
    <t>пир на эл, крышу</t>
  </si>
  <si>
    <t>Г. Бокситогорск, ул. Комсомольская, д. 14</t>
  </si>
  <si>
    <t>Г. Бокситогорск, ул. Комсомольская, д. 15</t>
  </si>
  <si>
    <t>Г. Бокситогорск, ул. Комсомольская, д. 16/11</t>
  </si>
  <si>
    <t>Г. Бокситогорск, ул. Комсомольская, д. 17</t>
  </si>
  <si>
    <t>Г. Бокситогорск, ул. Комсомольская, д. 18/18</t>
  </si>
  <si>
    <t>Г. Бокситогорск, ул. Комсомольская, д. 19/13</t>
  </si>
  <si>
    <t>Дер. Климово, д. 1</t>
  </si>
  <si>
    <t>Дер. Климово, д. 3</t>
  </si>
  <si>
    <t>Дер. Климово, д. 4</t>
  </si>
  <si>
    <t>Дер. Климово, д. 8</t>
  </si>
  <si>
    <t>Дер. Климово, д. 9</t>
  </si>
  <si>
    <t>Дер. Климово, д. 10</t>
  </si>
  <si>
    <t>Дер. Климово, д. 11</t>
  </si>
  <si>
    <t>пир на ремонт и утепление фасада, крышу</t>
  </si>
  <si>
    <t>пир на фасад, утепление фасада</t>
  </si>
  <si>
    <t>пир на эл, подвал, фасад</t>
  </si>
  <si>
    <t>пир на подвал, фасад</t>
  </si>
  <si>
    <t>пир на подвал, фасад, крышу</t>
  </si>
  <si>
    <t>пир на эл, тс, хвс, во, фундамент</t>
  </si>
  <si>
    <t xml:space="preserve">д.Горка, дом 10 </t>
  </si>
  <si>
    <t xml:space="preserve">д. Горка, дом 12 </t>
  </si>
  <si>
    <t>д.Горка, дом 14</t>
  </si>
  <si>
    <t>д.Горка, дом 18</t>
  </si>
  <si>
    <t>пир на хвс, фасад</t>
  </si>
  <si>
    <t xml:space="preserve"> комментарии Комитета</t>
  </si>
  <si>
    <t>пир на во, крышу, фундамент, фасад, утепление</t>
  </si>
  <si>
    <t>пир на эл, хвс, во, крышу, фасад, фундамент, утепление</t>
  </si>
  <si>
    <t>пир на эл, тс, хвс, во, подвал, фундамент</t>
  </si>
  <si>
    <t>пир на крышу, фасад, фундамент, утепление, эл, во</t>
  </si>
  <si>
    <t>пир на крышу, фасад, тс,хвс,эл</t>
  </si>
  <si>
    <t>пир на эл, во, фасад</t>
  </si>
  <si>
    <t>пир на крышу, фасад, подвал</t>
  </si>
  <si>
    <t>пир на хвс,  утепленеи фасада</t>
  </si>
  <si>
    <t>пир на подвал, фасад,крыша</t>
  </si>
  <si>
    <t>пир на эл, подвал, фасад, уу</t>
  </si>
  <si>
    <t>пир на  фасад</t>
  </si>
  <si>
    <t>пир на эл,фасад</t>
  </si>
  <si>
    <t>пир на фасад,  эл</t>
  </si>
  <si>
    <t>пир на эл, тс, хвс, во, крыша,  утепление</t>
  </si>
  <si>
    <t>ГЖН согласована электрика</t>
  </si>
  <si>
    <t>ГЖН согласовано фасад рем+утепл,эл, ПУ</t>
  </si>
  <si>
    <t>ГВС -нет соглс ГЖН.</t>
  </si>
  <si>
    <t>ГВС -нет соглс ГЖН. Есть на во, кров, фасад, утепл, пу</t>
  </si>
  <si>
    <t>ГЖН еще и фасад</t>
  </si>
  <si>
    <t>ГЖН+ОДПУ, но - подвал</t>
  </si>
  <si>
    <t>ГЖН+фасад</t>
  </si>
  <si>
    <t>Газ не согласован ГЖИ</t>
  </si>
  <si>
    <t>п.  Кикерино, ул.Ломакина д.21</t>
  </si>
  <si>
    <t>Кикерино, ул.Ломакина д.25</t>
  </si>
  <si>
    <t>Доб ВО</t>
  </si>
  <si>
    <t>Муниципальное образование Опольевское сельское поселение</t>
  </si>
  <si>
    <t>Муниципальное образование Пустомержское сельское поселение</t>
  </si>
  <si>
    <t>Муниципальное образование Киришское городское поселение</t>
  </si>
  <si>
    <t>крыша</t>
  </si>
  <si>
    <t>эл</t>
  </si>
  <si>
    <t>Фундамент включен в 2017 с гп</t>
  </si>
  <si>
    <t>фасад</t>
  </si>
  <si>
    <t>Муниципальное образование Глажевское сельское поселение</t>
  </si>
  <si>
    <t>п. Глажево, д.1</t>
  </si>
  <si>
    <t>п. Глажево, д.1а</t>
  </si>
  <si>
    <t>эл, тс, гвс</t>
  </si>
  <si>
    <t>Г.п. им. Морозова, ул. Ладожская, д. 45</t>
  </si>
  <si>
    <t>Г.п. им. Морозова, ул. Ладожская, д. 46</t>
  </si>
  <si>
    <t>Г.п. им. Морозова, ул. Ладожская, д. 47</t>
  </si>
  <si>
    <t>Г.п. им. Морозова, ул. Первомайская, д. 7</t>
  </si>
  <si>
    <t>Г.п. им. Морозова, ул. Первомайская, д. 9</t>
  </si>
  <si>
    <t>Г.п. им. Морозова, ул. Хесина, д. 16</t>
  </si>
  <si>
    <t>Г.п. им. Морозова, ул. Хесина, д. 18</t>
  </si>
  <si>
    <t>Рем и утеп фасада, ПУ, крыша, подвал</t>
  </si>
  <si>
    <t>Рем и утеп фасада,  крыша, подвал</t>
  </si>
  <si>
    <t>Подвал</t>
  </si>
  <si>
    <t>ремонт инженерные сети, подвал, фасад, фундамент, устновка ОДПУ</t>
  </si>
  <si>
    <t>Муниципальное образование Оржицкое  сельское поселение</t>
  </si>
  <si>
    <t>д. Оржици, д. 14</t>
  </si>
  <si>
    <t>Ремонт электро, тепло, ГВС, ХВС, ВО, крыша, подвал, фасад, установка ОДПУ</t>
  </si>
  <si>
    <t>Муниципальное образование Пенниковское сельское поселение</t>
  </si>
  <si>
    <t>д. Пеники, ул. Новая, д.8</t>
  </si>
  <si>
    <t>электроснабжение, крыша</t>
  </si>
  <si>
    <t>д. Пеники, ул. Новая, д.10</t>
  </si>
  <si>
    <t>д. Пеники, ул. Центральная, д.36а</t>
  </si>
  <si>
    <t>ремонт сетей: электро, тепло, водо снабжения ХВС ГВС,установка ОДПУ</t>
  </si>
  <si>
    <t>пир на крышу фасад</t>
  </si>
  <si>
    <t>Муниципальное образование Осьминское сельское поселение</t>
  </si>
  <si>
    <t>Муниципальное образование Громовское сельское поселение</t>
  </si>
  <si>
    <t>П.Громово, ул. Центральная, д. 3</t>
  </si>
  <si>
    <t>ремонт крыши, фундамента</t>
  </si>
  <si>
    <t>П.Громово, ул. Центральная, д. 6</t>
  </si>
  <si>
    <t>ремонт системы теплоснабжения</t>
  </si>
  <si>
    <t>П. Коммунары, ул. Садовая, д.17</t>
  </si>
  <si>
    <t>Ремонт ХВС, ремонт крыши, ремонт фундамента</t>
  </si>
  <si>
    <t>П. Коммунары, ул. Центральная, д. 2</t>
  </si>
  <si>
    <t>П. Коммунары, ул. Центральная, д. 1</t>
  </si>
  <si>
    <t>г.Тосно, ул.Энергетиков, д.5</t>
  </si>
  <si>
    <t>электрика, подвал</t>
  </si>
  <si>
    <t>п.Ушаки, д.10</t>
  </si>
  <si>
    <t>шлакобл.</t>
  </si>
  <si>
    <t>1940/1971</t>
  </si>
  <si>
    <t>1951/1985</t>
  </si>
  <si>
    <t>1954/1990</t>
  </si>
  <si>
    <t>1953/1975</t>
  </si>
  <si>
    <t>газобетон</t>
  </si>
  <si>
    <t>кирпич.</t>
  </si>
  <si>
    <t>панель</t>
  </si>
  <si>
    <t>панел.</t>
  </si>
  <si>
    <t>ж/б</t>
  </si>
  <si>
    <t xml:space="preserve">ж/б </t>
  </si>
  <si>
    <t>кирпич/панель</t>
  </si>
  <si>
    <t>панели</t>
  </si>
  <si>
    <t>31.12.2019</t>
  </si>
  <si>
    <t>прочие</t>
  </si>
  <si>
    <t>пир на крышу, фасад, фундамент, тс, хвс, во, эл</t>
  </si>
  <si>
    <t>дерево</t>
  </si>
  <si>
    <t>панельный</t>
  </si>
  <si>
    <t>пан.</t>
  </si>
  <si>
    <t>кирп.</t>
  </si>
  <si>
    <t>пир на эдл, уу и пу, фасад, утепление</t>
  </si>
  <si>
    <t>пир на эл, тс, хвс, во, крышу, фасад, утепление фасада</t>
  </si>
  <si>
    <t>Рем и утеп фасада, крыша, подвал</t>
  </si>
  <si>
    <t>пир на эл, тс, хвс, гвс, во, крышу</t>
  </si>
  <si>
    <t>пир на эл, тс, хвс, во, фасад</t>
  </si>
  <si>
    <t xml:space="preserve">до 1917 </t>
  </si>
  <si>
    <t>крупнопанельные</t>
  </si>
  <si>
    <t>Г.п. им. Морозова, ул. Ладожская, д. 45 корп. 3</t>
  </si>
  <si>
    <t>брев.</t>
  </si>
  <si>
    <t>до 1940</t>
  </si>
  <si>
    <t>к/бетон панель</t>
  </si>
  <si>
    <t>Гатчинский муниципальный район</t>
  </si>
  <si>
    <t>жб панели</t>
  </si>
  <si>
    <t>Деревян.</t>
  </si>
  <si>
    <t>Стены рубленные из бревен и брусчатые</t>
  </si>
  <si>
    <t>Стены кирпичные</t>
  </si>
  <si>
    <t>657,6 </t>
  </si>
  <si>
    <t>сб жб</t>
  </si>
  <si>
    <t>кирп</t>
  </si>
  <si>
    <t>кр/пан.</t>
  </si>
  <si>
    <t>пан</t>
  </si>
  <si>
    <t>кирпичный</t>
  </si>
  <si>
    <t>x</t>
  </si>
  <si>
    <t>4 591,54 </t>
  </si>
  <si>
    <t>иное</t>
  </si>
  <si>
    <t>Тосненский муниципальный район</t>
  </si>
  <si>
    <t>Муниципальное образование Горское сельское поселение</t>
  </si>
  <si>
    <t>пир на эл+уу,тс+уу, хвс+уу, гвс, во, крышу,  фасад, фундамент</t>
  </si>
  <si>
    <t>ж/б панель</t>
  </si>
  <si>
    <t>до  1939</t>
  </si>
  <si>
    <t>пир на  утепление фасада</t>
  </si>
  <si>
    <t>пир на крышу,пир на фасад</t>
  </si>
  <si>
    <t>г. Кириши, пр. Ленина д.2</t>
  </si>
  <si>
    <t>г. Кириши, пр.Ленина 4а</t>
  </si>
  <si>
    <t>г. Кириши, пр. Ленина д.14</t>
  </si>
  <si>
    <t>г. Кириши, ул. Романтиков д.5</t>
  </si>
  <si>
    <t>г. Кириши, ул. Пионерская д.1</t>
  </si>
  <si>
    <t>г. Кириши, ул. Пионерская д.5</t>
  </si>
  <si>
    <t>г. Кириши, ул. Пионерская д.7</t>
  </si>
  <si>
    <t>г. Кириши, ул. Романтиков д.1</t>
  </si>
  <si>
    <t>г. Кириши, ул. Советская д.17</t>
  </si>
  <si>
    <t>г. Кириши, ул. Пионерская д.4</t>
  </si>
  <si>
    <t>г. Кириши, Волховская Набережная  д.4</t>
  </si>
  <si>
    <t>г. Кириши, Волховская Набережная  д.6</t>
  </si>
  <si>
    <t>г. Кириши, пр. Победы д.9</t>
  </si>
  <si>
    <t>г. Кириши, ул. Мира д.16</t>
  </si>
  <si>
    <t>г. Кириши, ул. Мира д.18</t>
  </si>
  <si>
    <t>г. Луга ул.Миккели д.5</t>
  </si>
  <si>
    <t>г. Луга пр. Урицкого, д.67</t>
  </si>
  <si>
    <t>г. Луга пр. Урицкого, д.58</t>
  </si>
  <si>
    <t>г. Луга ул. Красной Артиллерии, д.26</t>
  </si>
  <si>
    <t>Муниципальное образование Мшинское сельское поселение</t>
  </si>
  <si>
    <t xml:space="preserve">пир на крышу, фасад, утепление, во </t>
  </si>
  <si>
    <t>пир на эл,уу и пу, утепление фасада, во</t>
  </si>
  <si>
    <t>Г.Луга ул. Кингисеппа, д.1</t>
  </si>
  <si>
    <t>СС РО</t>
  </si>
  <si>
    <t>Г. Выборг, Ленинградский пр., д. 14</t>
  </si>
  <si>
    <t>Г. Выборг, ул. Железнодорожная д. 4</t>
  </si>
  <si>
    <t>пир на крышу и фасад+ экспертиза</t>
  </si>
  <si>
    <t>пир на крышу, фасад, подвал, эл, тс, хвс, гвс, во+экспертиза</t>
  </si>
  <si>
    <t>пир на крышу и фасад+экспертиза</t>
  </si>
  <si>
    <t>пир на эл, тс, хвс, гвс, во, ремс и утепл фасада, подвал</t>
  </si>
  <si>
    <t>пир на эл, тс, хвс, гвс, во ПУ, подвал, фасад - рем и утепл</t>
  </si>
  <si>
    <t>ремонт инженерные сети,эл, кровля,  фасад, фундамент, устновка ОДПУ</t>
  </si>
  <si>
    <t>ремонт инженерные сети, эл, кровля, фасад, фундамент, устновка ОДПУ</t>
  </si>
  <si>
    <t>ремонт инженерные сети,эл, кровля, фасад, устновка ОДПУ</t>
  </si>
  <si>
    <t>Г. Подпорожье, ул. Красноармейская, д. 13</t>
  </si>
  <si>
    <t>пирна крышу, подвал</t>
  </si>
  <si>
    <t>пир на подвал и фасад, эл</t>
  </si>
  <si>
    <t>Пос. Аннино, ул. Центральная, д. 2</t>
  </si>
  <si>
    <t>Пир крыша, фасад</t>
  </si>
  <si>
    <t>СС</t>
  </si>
  <si>
    <t xml:space="preserve"> крыша</t>
  </si>
  <si>
    <t>Г. Выборг, пр. Ленина, д. 6</t>
  </si>
  <si>
    <t>пир на эл,тс, хвс,  во, крышу, фасад+экспертиза</t>
  </si>
  <si>
    <t>д. Большая Пустомержа, ул. Оболенского, д.56</t>
  </si>
  <si>
    <t>д. Большая Пустомержа, ул. Оболенского, д.52/2</t>
  </si>
  <si>
    <t>д. Большая Пустомержа, ул. Оболенского, д.54/1</t>
  </si>
  <si>
    <t>д. Большая Пустомержа, ул. Молодежная, д.5</t>
  </si>
  <si>
    <t>Муниципальное образование Сосновоборский городской округ</t>
  </si>
  <si>
    <t>Ремонт или замена лифтового оборудования, в том числе</t>
  </si>
  <si>
    <t>Техническое освидетельствование</t>
  </si>
  <si>
    <t>II. Реестр многоквартирных домов, которые подлежат капитальному ремонту в 2019 году</t>
  </si>
  <si>
    <t>Г. Бокситогорск, ул. Вишнякова, д. 21</t>
  </si>
  <si>
    <t>Г. Бокситогорск, ул. Вишнякова, д. 23</t>
  </si>
  <si>
    <t>Г. Бокситогорск, ул. Вишнякова, д. 24</t>
  </si>
  <si>
    <t>Г. Бокситогорск, ул. Вишнякова, д. 25</t>
  </si>
  <si>
    <t>Г. Бокситогорск, ул. Вишнякова, д. 26</t>
  </si>
  <si>
    <t>Г. Бокситогорск, ул. Вишнякова, д. 30</t>
  </si>
  <si>
    <t>Г. Бокситогорск, ул. Вишнякова, д. 32</t>
  </si>
  <si>
    <t>Г. Бокситогорск, ул. Заводская, д. 11/2</t>
  </si>
  <si>
    <t>Г. Бокситогорск, ул. Заводская, д. 13/1</t>
  </si>
  <si>
    <t>Г. Бокситогорск, ул. Заводская, д. 5</t>
  </si>
  <si>
    <t>Г. Бокситогорск, ул. Заводская, д. 6</t>
  </si>
  <si>
    <t>Г. Бокситогорск, ул. Заводская, д. 6а</t>
  </si>
  <si>
    <t>Г. Бокситогорск, ул. Заводская, д. 7/2</t>
  </si>
  <si>
    <t>Г. Бокситогорск, ул. Комсомольская, д. 12/18</t>
  </si>
  <si>
    <t>Г. Бокситогорск, ул. Комсомольская, д. 13/20</t>
  </si>
  <si>
    <t>Г. Бокситогорск, ул. Комсомольская, д. 20</t>
  </si>
  <si>
    <t>Г. Бокситогорск, ул. Комсомольская, д. 24</t>
  </si>
  <si>
    <t>Г. Бокситогорск, ул. Комсомольская, д. 3</t>
  </si>
  <si>
    <t>Г. Бокситогорск, ул. Комсомольская, д. 5</t>
  </si>
  <si>
    <t>Г. Бокситогорск, ул. Комсомольская, д. 6</t>
  </si>
  <si>
    <t>Г. Бокситогорск, ул. Комсомольская, д. 7</t>
  </si>
  <si>
    <t>Г. Бокситогорск, ул. Комсомольская, д. 8</t>
  </si>
  <si>
    <t>Г. Бокситогорск, ул. Новогородская, д. 4</t>
  </si>
  <si>
    <t>Г. Бокситогорск, ул. Новогородская, д. 6</t>
  </si>
  <si>
    <t>Г. Бокситогорск, ул. Новогородская, д. 8</t>
  </si>
  <si>
    <t>Г. Бокситогорск, ул. Павлова, д. 15</t>
  </si>
  <si>
    <t>Г. Бокситогорск, ул. Павлова, д. 17</t>
  </si>
  <si>
    <t>Г. Бокситогорск, ул. Павлова, д. 18</t>
  </si>
  <si>
    <t>Г. Бокситогорск, ул. Павлова, д. 19</t>
  </si>
  <si>
    <t>Г. Бокситогорск, ул. Садовая, д. 11</t>
  </si>
  <si>
    <t>Г. Бокситогорск, ул. Садовая, д. 13</t>
  </si>
  <si>
    <t>Г. Бокситогорск, ул. Садовая, д. 14</t>
  </si>
  <si>
    <t>Г. Бокситогорск, ул. Садовая, д. 15</t>
  </si>
  <si>
    <t>Г. Бокситогорск, ул. Садовая, д. 20а</t>
  </si>
  <si>
    <t>Г. Бокситогорск, ул. Садовая, д. 22а</t>
  </si>
  <si>
    <t>Г. Бокситогорск, ул. Садовая, д. 3</t>
  </si>
  <si>
    <t>Г. Бокситогорск, ул. Садовая, д. 5</t>
  </si>
  <si>
    <t>Г. Бокситогорск, ул. Садовая, д. 5а</t>
  </si>
  <si>
    <t>Г. Бокситогорск, ул. Садовая, д. 7</t>
  </si>
  <si>
    <t>Г. Бокситогорск, ул. Садовая, д. 9</t>
  </si>
  <si>
    <t>Г. Бокситогорск, ул. Советская, д. 11</t>
  </si>
  <si>
    <t>Г. Бокситогорск, ул. Советская, д. 17</t>
  </si>
  <si>
    <t>Г. Бокситогорск, ул. Советская, д. 4</t>
  </si>
  <si>
    <t>Г. Бокситогорск, ул. Советская, д. 8</t>
  </si>
  <si>
    <t>Г. Бокситогорск, ул. Советская, д. 9</t>
  </si>
  <si>
    <t>Г. Бокситогорск, ул. Социалистическая, д. 1</t>
  </si>
  <si>
    <t>Г. Бокситогорск, ул. Социалистическая, д. 10</t>
  </si>
  <si>
    <t>Г. Бокситогорск, ул. Социалистическая, д. 11</t>
  </si>
  <si>
    <t>Г. Бокситогорск, ул. Социалистическая, д. 12</t>
  </si>
  <si>
    <t>Г. Бокситогорск, ул. Социалистическая, д. 13</t>
  </si>
  <si>
    <t>Г. Бокситогорск, ул. Социалистическая, д. 16/1</t>
  </si>
  <si>
    <t>Г. Бокситогорск, ул. Социалистическая, д. 17</t>
  </si>
  <si>
    <t>Г. Бокситогорск, ул. Социалистическая, д. 18</t>
  </si>
  <si>
    <t>Г. Бокситогорск, ул. Социалистическая, д. 19</t>
  </si>
  <si>
    <t>Г. Бокситогорск, ул. Социалистическая, д. 19/2</t>
  </si>
  <si>
    <t>Г. Бокситогорск, ул. Социалистическая, д. 2</t>
  </si>
  <si>
    <t>Г. Бокситогорск, ул. Социалистическая, д. 20</t>
  </si>
  <si>
    <t>Г. Бокситогорск, ул. Социалистическая, д. 22/1</t>
  </si>
  <si>
    <t>Г. Бокситогорск, ул. Социалистическая, д. 24</t>
  </si>
  <si>
    <t>Г. Бокситогорск, ул. Социалистическая, д. 26</t>
  </si>
  <si>
    <t>Г. Бокситогорск, ул. Социалистическая, д. 6</t>
  </si>
  <si>
    <t>Г. Бокситогорск, ул. Социалистическая, д. 7</t>
  </si>
  <si>
    <t>Г. Бокситогорск, ул. Социалистическая, д. 8</t>
  </si>
  <si>
    <t>Г. Бокситогорск, ул. Спортивная, д. 10</t>
  </si>
  <si>
    <t>Г. Бокситогорск, ул. Спортивная, д. 14</t>
  </si>
  <si>
    <t>Г. Бокситогорск, ул. Спортивная, д. 2</t>
  </si>
  <si>
    <t>Г. Бокситогорск, ул. Спортивная, д. 4</t>
  </si>
  <si>
    <t>Г. Бокситогорск, ул. Спортивная, д. 6</t>
  </si>
  <si>
    <t>Г. Бокситогорск, ул. Спортивная, д. 8</t>
  </si>
  <si>
    <t>Г. Бокситогорск, ул. Спортивная, д. 12</t>
  </si>
  <si>
    <t>Г. Бокситогорск, ул. Школьная, д. 10</t>
  </si>
  <si>
    <t>Г. Бокситогорск, ул. Школьная, д. 11/15</t>
  </si>
  <si>
    <t>Г. Бокситогорск, ул. Школьная, д. 12</t>
  </si>
  <si>
    <t>Г. Бокситогорск, ул. Школьная, д. 16/6</t>
  </si>
  <si>
    <t>Г. Бокситогорск, ул. Школьная, д. 28</t>
  </si>
  <si>
    <t>Г. Бокситогорск, ул. Школьная, д. 5</t>
  </si>
  <si>
    <t>Г. Бокситогорск, ул. Школьная, д. 7</t>
  </si>
  <si>
    <t>Г. Бокситогорск, ул. Школьная, д. 8/12</t>
  </si>
  <si>
    <t>Г. Бокситогорск, ул. Школьная, д. 9</t>
  </si>
  <si>
    <t>Г. Бокситогорск, ул. Южная, д.15</t>
  </si>
  <si>
    <t>Г. Бокситогорск, ул. Южная, д.25</t>
  </si>
  <si>
    <t>Г. Бокситогорск, ул. Южная, д.7</t>
  </si>
  <si>
    <t>Г. Бокситогорск, ш. Дымское, д. 2/1</t>
  </si>
  <si>
    <t>Г. Бокситогорск, ш. Дымское, д. 3</t>
  </si>
  <si>
    <t>Подъезд</t>
  </si>
  <si>
    <t>ВО, Подвал</t>
  </si>
  <si>
    <t>Фасад</t>
  </si>
  <si>
    <t>Крыша</t>
  </si>
  <si>
    <t>Фасад, крыша, подвал</t>
  </si>
  <si>
    <t>Электрика, фасад</t>
  </si>
  <si>
    <t>Фасад, крыша</t>
  </si>
  <si>
    <t>Фасад, подвал</t>
  </si>
  <si>
    <t>Подвал, фасад</t>
  </si>
  <si>
    <t>Электрика, подвал</t>
  </si>
  <si>
    <t>Фасад, Подвал</t>
  </si>
  <si>
    <t>Фасад,ЭС</t>
  </si>
  <si>
    <t>Дер. Бор, д. 15</t>
  </si>
  <si>
    <t>Пос. Сельхозтехника, д. 5</t>
  </si>
  <si>
    <t>ХВС, ГВС,подвал</t>
  </si>
  <si>
    <t>Дер. Климово, д. 12</t>
  </si>
  <si>
    <t>подвал, крыша</t>
  </si>
  <si>
    <t>Муниципальное образование Самойловское сельское поселение</t>
  </si>
  <si>
    <t>Дер. Анисимово, д. 2</t>
  </si>
  <si>
    <t>Пос. Совхозный, д. 1</t>
  </si>
  <si>
    <t xml:space="preserve"> ЭС</t>
  </si>
  <si>
    <t>Пос. Совхозный, д. 2</t>
  </si>
  <si>
    <t>Пос. Совхозный, д. 4</t>
  </si>
  <si>
    <t>Пос. Кикерино, пер. Гатчинский, д. 9а</t>
  </si>
  <si>
    <t>Пос. Кикерино, ул. Ломакина, д. 25</t>
  </si>
  <si>
    <t>Пос. Кикерино, ул. Ломакина, д. 21</t>
  </si>
  <si>
    <t>Пос. Кикерино, ул. Заводская, д. 4</t>
  </si>
  <si>
    <t>Дер. Б. Сабск, д. 3</t>
  </si>
  <si>
    <t>Дер. Б. Сабск, д. 11</t>
  </si>
  <si>
    <t>Дер. Б. Сабск, д. 1</t>
  </si>
  <si>
    <t>Дер. Б. Сабск, д. 2</t>
  </si>
  <si>
    <t>Крыша, подвал</t>
  </si>
  <si>
    <t>ЭС, подвал</t>
  </si>
  <si>
    <t>Дер. Бегуницы, д. 21</t>
  </si>
  <si>
    <t>Дер. Вындин Остров, ул. Центральная, д. 6</t>
  </si>
  <si>
    <t>Дер. Вындин Остров, ул. Центральная, д. 8</t>
  </si>
  <si>
    <t>ВО</t>
  </si>
  <si>
    <t>Дер. Вындин Остров, ул. Центральная, д. 4</t>
  </si>
  <si>
    <t>Дер. Вындин Остров, ул. Центральная, д. 1</t>
  </si>
  <si>
    <t>ЭС</t>
  </si>
  <si>
    <t>ЭС, фасад</t>
  </si>
  <si>
    <t>Фасад,крыша</t>
  </si>
  <si>
    <t>Г. Новая Ладога, микрорайон В, д. 14</t>
  </si>
  <si>
    <t>Г. Новая Ладога, микрорайон Южный, д.1</t>
  </si>
  <si>
    <t>Г. Новая Ладога, микрорайон Южный, д.22</t>
  </si>
  <si>
    <t>Г. Новая Ладога, Наб. Лад. Флотилии, д. 13</t>
  </si>
  <si>
    <t>Г. Новая Ладога, микрорайон Южный, д. 4</t>
  </si>
  <si>
    <t>Г. Новая Ладога, микрорайон Южный, д.10</t>
  </si>
  <si>
    <t>Г. Новая Ладога, микрорайон Южный, д.19</t>
  </si>
  <si>
    <t>Г. Новая Ладога, микрорайон Южный, д. 7</t>
  </si>
  <si>
    <t>Г. Новая Ладога, микрорайон Южный, д. 9</t>
  </si>
  <si>
    <t>Г. Новая Ладога, микрорайон Южный, д. 6</t>
  </si>
  <si>
    <t>Крыша, ЭС, фундамент</t>
  </si>
  <si>
    <t xml:space="preserve"> ЭС, фундамент</t>
  </si>
  <si>
    <t>Г. Новая Ладога, Наб. Лад. Флотилии, д. 22</t>
  </si>
  <si>
    <t>Г. Новая Ладога, Наб. Лад. Флотилии, д. 24</t>
  </si>
  <si>
    <t>Г. Новая Ладога, пер. А. Невского, д. 5</t>
  </si>
  <si>
    <t>Г. Новая Ладога, пер. Водников, д. 12</t>
  </si>
  <si>
    <t>Г. Новая Ладога, пер. Кузнечный, д. 9</t>
  </si>
  <si>
    <t>Г. Новая Ладога, пер. Рыбацкий, д. 3</t>
  </si>
  <si>
    <t>Г. Новая Ладога, пер. Суворова, д. 26</t>
  </si>
  <si>
    <t>Г. Новая Ладога, просп. К. Маркса, д.19</t>
  </si>
  <si>
    <t>Г. Новая Ладога, просп. К. Маркса, д. 22</t>
  </si>
  <si>
    <t>Г. Новая Ладога, просп. К. Маркса, д. 38А</t>
  </si>
  <si>
    <t>Г. Новая Ладога, просп. К. Маркса, д. 43</t>
  </si>
  <si>
    <t>Г. Новая Ладога, просп. К. Маркса, д. 56</t>
  </si>
  <si>
    <t>Г. Новая Ладога, просп. К. Маркса, д. 58</t>
  </si>
  <si>
    <t>Муниципальное образование Сясьстройское городское поселение</t>
  </si>
  <si>
    <t>Г. Сясьстрой, ул. Советская, д. 24</t>
  </si>
  <si>
    <t>Муниципальное образование Город Всеволожск</t>
  </si>
  <si>
    <t xml:space="preserve">Г. Всеволожск, ул. Ленинградская, д. 13  </t>
  </si>
  <si>
    <t xml:space="preserve">Г. Всеволожск, ул. Ленинградская, д. 21/2  </t>
  </si>
  <si>
    <t>Г. Всеволожск, ул. Ленинградская, д. 21/3</t>
  </si>
  <si>
    <t xml:space="preserve">Г. Всеволожск, ул. Ленинградская, д. 3  </t>
  </si>
  <si>
    <t xml:space="preserve">Г. Всеволожск, ул. Ленинградская, д. 5  </t>
  </si>
  <si>
    <t xml:space="preserve">Г. Всеволожск, ул. Ленинградская, д. 7  </t>
  </si>
  <si>
    <t xml:space="preserve">Г. Всеволожск, ул. Межевая, д. 18  </t>
  </si>
  <si>
    <t xml:space="preserve">Г. Всеволожск, ш. Колтушское, д. 78  </t>
  </si>
  <si>
    <t>ПУ</t>
  </si>
  <si>
    <t>Муниципальное образование Дубровское городское поселение</t>
  </si>
  <si>
    <t xml:space="preserve">Г.п. Дубровка, ул. Школьная, д. 20А </t>
  </si>
  <si>
    <t xml:space="preserve">Г.п. Дубровка, ул. Школьная, д. 32А </t>
  </si>
  <si>
    <t xml:space="preserve">Г.п. Дубровка, ул. Школьная, д. 34 </t>
  </si>
  <si>
    <t xml:space="preserve">Г.п. Дубровка, ул. Школьная, д. 34А </t>
  </si>
  <si>
    <t>Дер. Лесколово, ул.Красноборская, д.12</t>
  </si>
  <si>
    <t>Пос. Осельки, д. 3</t>
  </si>
  <si>
    <t>Г. Сертолово, мкр. Черная речка, д. 1</t>
  </si>
  <si>
    <t>Г. Сертолово, мкр. Черная речка, д. 2</t>
  </si>
  <si>
    <t>Г. Сертолово, мкр. Черная речка, д. 3</t>
  </si>
  <si>
    <t>Г. Сертолово, ул. Кленовая, д. 5, кор. 3</t>
  </si>
  <si>
    <t xml:space="preserve">Г. Сертолово, ул. Ларина, д. 5  </t>
  </si>
  <si>
    <t xml:space="preserve">Г. Сертолово, ул. Ларина, д. 6  </t>
  </si>
  <si>
    <t xml:space="preserve">Г. Сертолово, ул. Молодежная, д. 4  </t>
  </si>
  <si>
    <t>Муниципальное образование Свердловское городское поселение</t>
  </si>
  <si>
    <t>Пос. им. Свердлова, микрорайон 1, д. 2</t>
  </si>
  <si>
    <t>Пос. им. Свердлова, микрорайон 1, д. 37</t>
  </si>
  <si>
    <t>Пос. им. Свердлова, микрорайон 1, д. 39</t>
  </si>
  <si>
    <t>Пос. им. Свердлова, микрорайон 1, д. 4</t>
  </si>
  <si>
    <t>Пос. им. Свердлова, микрорайон 1, д. 5</t>
  </si>
  <si>
    <t>Пос. им. Свердлова, микрорайон 2, д. 49</t>
  </si>
  <si>
    <t>Г. Выборг, пер. Привокзальный, д. 1</t>
  </si>
  <si>
    <t xml:space="preserve">Г. Выборг, пер. Рыбный, д. 4а  </t>
  </si>
  <si>
    <t>Дер. Тихковицы, ул. Северная, д. 3</t>
  </si>
  <si>
    <t>Г. Гатчина, ул. Чкалова, д. 56</t>
  </si>
  <si>
    <t>Г. Гатчина, ул. Чкалова, д. 6</t>
  </si>
  <si>
    <t>Г. Гатчина, ул. Чкалова, д. 57</t>
  </si>
  <si>
    <t>Г. Гатчина, ш. Красносельское, д. 3</t>
  </si>
  <si>
    <t>Г. Коммунар, ул. Павловская, д. 2</t>
  </si>
  <si>
    <t>Г. Коммунар, ул. Павловская, д. 3</t>
  </si>
  <si>
    <t>Г. Кингисепп, ул. Жукова, д. 10А</t>
  </si>
  <si>
    <t>ПИР фасад</t>
  </si>
  <si>
    <t>г. Кириши, Волховская Набережная  д.2</t>
  </si>
  <si>
    <t>Г. Кириши, просп. Ленина, д. 17а</t>
  </si>
  <si>
    <t>Г. Кириши, просп. Ленина, д. 17в</t>
  </si>
  <si>
    <t>Г. Кириши, просп. Ленина, д. 3б</t>
  </si>
  <si>
    <t>Г. Кириши, просп. Ленина, д. 6</t>
  </si>
  <si>
    <t>Г. Кириши, просп. Ленина, д. 8</t>
  </si>
  <si>
    <t>Г. Кириши, просп. Победы, д. 3</t>
  </si>
  <si>
    <t>Г. Кириши, ул. Комсомольская, д. 2</t>
  </si>
  <si>
    <t>Г. Кириши, ул. Мира, д. 11</t>
  </si>
  <si>
    <t>г. Кириши, ул. Мира д.17</t>
  </si>
  <si>
    <t>Г. Кириши, ул. Мира, д. 19</t>
  </si>
  <si>
    <t>Г. Кириши, ул. Мира, д. 21</t>
  </si>
  <si>
    <t>Г. Кириши, ул. Мира, д. 23</t>
  </si>
  <si>
    <t>Г. Кириши, ул. Мира, д. 25</t>
  </si>
  <si>
    <t>г. Кириши, ул. Романтиков д.7</t>
  </si>
  <si>
    <t>Г. Кириши, ул. Советская, д. 12а</t>
  </si>
  <si>
    <t>Г. Кировск, ул. Кирова, д. 29</t>
  </si>
  <si>
    <t>367,93</t>
  </si>
  <si>
    <t>Г. Отрадное, ул. 16 линия, д. 21</t>
  </si>
  <si>
    <t>Г. Отрадное, ул. 16 линия, д. 23</t>
  </si>
  <si>
    <t>Г. Отрадное, ул. 16 линия, д. 25</t>
  </si>
  <si>
    <t>Г. Отрадное, ул. 16 линия, д. 27</t>
  </si>
  <si>
    <t>Г. Отрадное, ул. 17 линия, д. 40</t>
  </si>
  <si>
    <t>Г. Отрадное, ул. 17 линия, д. 42</t>
  </si>
  <si>
    <t>Муниципальное образование Павловское городское  поселение</t>
  </si>
  <si>
    <t>Г.п. Павлово, ул. Советская, д. 7</t>
  </si>
  <si>
    <t>Г. Лодейное Поле, пер. Рабочий, д. 2а</t>
  </si>
  <si>
    <t>Г. Лодейное Поле, ул. Володарского, д. 30</t>
  </si>
  <si>
    <t>пос. Новоселье, д. 152</t>
  </si>
  <si>
    <t>пос. Новоселье, д. 155</t>
  </si>
  <si>
    <t>Пос. Аннино, ул. Центральная, д. 3</t>
  </si>
  <si>
    <t>Муниципальное образование Виллозское городское поселение</t>
  </si>
  <si>
    <t>Г.п. Виллози, д. 14</t>
  </si>
  <si>
    <t>Муниципальное образование Кипенское сельское поселение</t>
  </si>
  <si>
    <t>Дер. Кипень, ш. Ропшинское, д. 21</t>
  </si>
  <si>
    <t>Дер. Лаголово, ул. Садовая, д. 2</t>
  </si>
  <si>
    <t>Дер. Глобицы, ул. Героев, д. 10</t>
  </si>
  <si>
    <t>Муниципальное образование Лопухинское сельское поселение</t>
  </si>
  <si>
    <t>Дер. Лопухинка, ул. Хвойная, д. 1</t>
  </si>
  <si>
    <t>Дер. Лопухинка, ул. Хвойная, д. 2</t>
  </si>
  <si>
    <t>Дер. Лопухинка, ул. Хвойная, д. 4</t>
  </si>
  <si>
    <t>Дер. Лопухинка, ул. Хвойная, д. 5</t>
  </si>
  <si>
    <t>Муниципальное образование Низинское сельское поселение</t>
  </si>
  <si>
    <t>Пос. Жилгородок, ш. Санинское, д. 3</t>
  </si>
  <si>
    <t>Дер. Низино, ул. Центральная, д. 5</t>
  </si>
  <si>
    <t>Дер. Низино, ул. Центральная, д. 7</t>
  </si>
  <si>
    <t>Дер. Низино, ул. Центральная, д. 9</t>
  </si>
  <si>
    <t>Дер. Оржицы, д. 24</t>
  </si>
  <si>
    <t>Муниципальное образование Ропшинское сельское поселение</t>
  </si>
  <si>
    <t>Дер. Яльгелево, д. 23</t>
  </si>
  <si>
    <t>Г. Луга, просп. Кирова, д. 31</t>
  </si>
  <si>
    <t>Гвс, хвс, ВО, Фасад, Подвал</t>
  </si>
  <si>
    <t>Г. Луга, ул. Миккели, д. 1, кор. 3</t>
  </si>
  <si>
    <t>Дер. Саба, д. 10</t>
  </si>
  <si>
    <t>Г. Подпорожье, ул. Гражданская, д. 31</t>
  </si>
  <si>
    <t>Г. Подпорожье, ул.Комсомольская, д.2</t>
  </si>
  <si>
    <t>Муниципальное образование Винницкое сельское поселение</t>
  </si>
  <si>
    <t>С. Винницы, ул. Комсомольская, д. 4</t>
  </si>
  <si>
    <t>Г.п. Важины, ул. Осташева, д. 14</t>
  </si>
  <si>
    <t>Муниципальное образование Раздольевское сельское поселение</t>
  </si>
  <si>
    <t>Дер. Раздолье, ул. Центральная, д. 1</t>
  </si>
  <si>
    <t>Дер. Раздолье, ул. Центральная, д. 4</t>
  </si>
  <si>
    <t>Г. Сланцы, ул. Кирова, д. 21</t>
  </si>
  <si>
    <t>Г. Сланцы, ул. Кирова, д. 45</t>
  </si>
  <si>
    <t>Г. Сланцы, ул. Кирова, д. 47</t>
  </si>
  <si>
    <t>Г. Сланцы, ул. Ленина, д. 1/1</t>
  </si>
  <si>
    <t>Г. Сланцы, ул. Ленина, д. 10</t>
  </si>
  <si>
    <t>Г. Сланцы, ул. Ленина, д. 2</t>
  </si>
  <si>
    <t>Г. Сланцы, ул. Ленина, д. 3</t>
  </si>
  <si>
    <t>Г. Сланцы, ул. Ленина, д. 6</t>
  </si>
  <si>
    <t>Г. Сланцы, ул. Партизанская, д. 5</t>
  </si>
  <si>
    <t>Г. Сланцы, ул. Партизанская, д. 7/2</t>
  </si>
  <si>
    <t>Г. Сланцы, ул. Спортивная, д. 3</t>
  </si>
  <si>
    <t>Г. Сланцы, ул. Спортивная, д. 5/2</t>
  </si>
  <si>
    <t>Г. Сланцы, ул. Спортивная, д. 7</t>
  </si>
  <si>
    <t>Г. Сланцы, ул. Спортивная, д. 9/2</t>
  </si>
  <si>
    <t>Г. Сланцы, ул. Чкалова, д. 3</t>
  </si>
  <si>
    <t>Г. Сланцы, ул. Чкалова, д. 6</t>
  </si>
  <si>
    <t>Г. Сланцы, ул. Чкалова, д. 8</t>
  </si>
  <si>
    <t>Г. Сосновый Бор, ул. Космонавтов, д. 24</t>
  </si>
  <si>
    <t>Г. Сосновый Бор, ул. Молодежная, д. 1</t>
  </si>
  <si>
    <t>Г. Сосновый Бор, ш. Копорское, д. 6</t>
  </si>
  <si>
    <t>Г. Тихвин 4 микрорайон, д. 11</t>
  </si>
  <si>
    <t>Г. Тихвин 4 микрорайон, д. 14</t>
  </si>
  <si>
    <t>Г. Тихвин, пл. Свободы, д. 12</t>
  </si>
  <si>
    <t>Г. Тихвин, ул. Карла Маркса, д. 11</t>
  </si>
  <si>
    <t>Г. Тихвин, ул. Коммунаров, д. 11</t>
  </si>
  <si>
    <t>Г. Тихвин, ул. Коммунаров, д. 8</t>
  </si>
  <si>
    <t>Г. Тихвин, ул. Красная, д. 11</t>
  </si>
  <si>
    <t>Г. Тихвин, ул. Московская, д. 5</t>
  </si>
  <si>
    <t>Г. Тихвин, ул. Новгородская, д. 37</t>
  </si>
  <si>
    <t>Г. Тихвин, ул. Новгородская, д. 39</t>
  </si>
  <si>
    <t>Г. Тихвин, ул. Пролетарской диктатуры, д. 29</t>
  </si>
  <si>
    <t>Г. Тихвин, ул. Ращупкина, д. 16</t>
  </si>
  <si>
    <t>Г. Тихвин, ул. Римского-Корсакова, д. 7</t>
  </si>
  <si>
    <t>Г. Тихвин, ул. Танкистов, д. 36</t>
  </si>
  <si>
    <t>Г. Тихвин, ул. Труда, д. 11</t>
  </si>
  <si>
    <t>Г. Тихвин, ул. Труда, д. 20</t>
  </si>
  <si>
    <t>Г. Тихвин, ул. Труда, д. 26</t>
  </si>
  <si>
    <t>Г. Тихвин, ул. Труда, д. 27</t>
  </si>
  <si>
    <t>Г. Тихвин, ул. Труда, д. 28</t>
  </si>
  <si>
    <t>Г. Тихвин, ул. Чернышевская, д. 27</t>
  </si>
  <si>
    <t>Муниципальное образование Шугозерское сельское поселение</t>
  </si>
  <si>
    <t>Дер. Шуйга, ул. Советская, д. 13</t>
  </si>
  <si>
    <t>Пос. Шугозеро, ул. Советская, д. 121</t>
  </si>
  <si>
    <t>Пос. Шугозеро, ул. Советская, д. 16</t>
  </si>
  <si>
    <t>Пос. Шугозеро, ул. Советская, д. 39</t>
  </si>
  <si>
    <t>Пос. Шугозеро, ул. Советская, д. 50</t>
  </si>
  <si>
    <t>Пос. Шугозеро, ул. Советская, д. 71</t>
  </si>
  <si>
    <t>Пос. Шугозеро, ул. Школьная, д. 15</t>
  </si>
  <si>
    <t>Пос. Шугозеро, ул. Школьная, д. 2</t>
  </si>
  <si>
    <t>Пос. Шугозеро, ул. Школьная, д. 4</t>
  </si>
  <si>
    <t>Г.п. Форносово, ул. Вокзальная, д. 23</t>
  </si>
  <si>
    <t>Г.п. Форносово, ул. Круговая, д. 11</t>
  </si>
  <si>
    <t>Г.п. Форносово, ул. Круговая, д. 15</t>
  </si>
  <si>
    <t>Г.п. Форносово, ул. Круговая, д. 26</t>
  </si>
  <si>
    <t>Г.п. Форносово, ул. Круговая, д. 28</t>
  </si>
  <si>
    <t>Г.п. Форносово, ул. Круговая, д. 30/17</t>
  </si>
  <si>
    <t>Г.п. Форносово, ул. Шаронова, д. 9</t>
  </si>
  <si>
    <t>Г.п. Форносово, ул. Школьная, д. 10</t>
  </si>
  <si>
    <t>Г.п. Форносово, ул. Школьная, д. 12</t>
  </si>
  <si>
    <t>Дер. Поги, ул. Центральная, д. 1</t>
  </si>
  <si>
    <t>4/3</t>
  </si>
  <si>
    <t>1841.47</t>
  </si>
  <si>
    <t>30.12.2020</t>
  </si>
  <si>
    <t>восст. 1962</t>
  </si>
  <si>
    <t>деревян.</t>
  </si>
  <si>
    <t>Муниципальное образование Павловское городское поселение</t>
  </si>
  <si>
    <t>Муниципальное образование Низинскоее  сельское поселение</t>
  </si>
  <si>
    <t>крупнопанельные ж/б плиты</t>
  </si>
  <si>
    <t>Муниципальное образование Ропшинское  сельское поселение</t>
  </si>
  <si>
    <t xml:space="preserve">Панель </t>
  </si>
  <si>
    <t xml:space="preserve">Муниципальное образование Шугозерское сельское поселение </t>
  </si>
  <si>
    <t>Краткосрочный план реализации в 2019 году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</si>
  <si>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I. Перечень многоквартирных домов, которые подлежат капитальному ремонту в 2019 году</t>
  </si>
  <si>
    <t>Фасад,кровля</t>
  </si>
  <si>
    <t>Крыша, электрика, подвал(НДС20%</t>
  </si>
  <si>
    <t>ГВС,ХВС,подвал</t>
  </si>
  <si>
    <t>ТС,ГВС,ХВС,подвал</t>
  </si>
  <si>
    <t xml:space="preserve"> крыша,подвал</t>
  </si>
  <si>
    <t>подвал,фасад</t>
  </si>
  <si>
    <t>Г. Луга, просп. Кирова, д. 77</t>
  </si>
  <si>
    <t>31.12.2020</t>
  </si>
  <si>
    <t>Фасад, вроде сделан в 2017</t>
  </si>
  <si>
    <t>Подвал+фасад</t>
  </si>
  <si>
    <t>г. Луга пр. Урицкого, д.64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</si>
</sst>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i/>
      <sz val="11"/>
      <color rgb="FF7F7F7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3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28">
    <xf numFmtId="0" fontId="0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9" fillId="0" borderId="0"/>
    <xf numFmtId="0" fontId="21" fillId="0" borderId="0"/>
    <xf numFmtId="0" fontId="24" fillId="0" borderId="0"/>
    <xf numFmtId="0" fontId="18" fillId="0" borderId="0"/>
    <xf numFmtId="0" fontId="25" fillId="0" borderId="0"/>
    <xf numFmtId="0" fontId="18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1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8" fillId="0" borderId="0"/>
    <xf numFmtId="0" fontId="13" fillId="0" borderId="0"/>
    <xf numFmtId="0" fontId="13" fillId="0" borderId="0"/>
    <xf numFmtId="0" fontId="34" fillId="0" borderId="0" applyNumberFormat="0" applyFill="0" applyBorder="0" applyAlignment="0" applyProtection="0"/>
    <xf numFmtId="0" fontId="35" fillId="0" borderId="0"/>
    <xf numFmtId="0" fontId="22" fillId="0" borderId="0"/>
    <xf numFmtId="0" fontId="12" fillId="0" borderId="0"/>
    <xf numFmtId="0" fontId="21" fillId="0" borderId="0"/>
    <xf numFmtId="0" fontId="12" fillId="0" borderId="0"/>
    <xf numFmtId="164" fontId="22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3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5" fillId="11" borderId="21" applyNumberFormat="0" applyAlignment="0" applyProtection="0"/>
    <xf numFmtId="0" fontId="52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10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44" fillId="11" borderId="22" applyNumberFormat="0" applyAlignment="0" applyProtection="0"/>
    <xf numFmtId="0" fontId="51" fillId="0" borderId="0" applyNumberFormat="0" applyFill="0" applyBorder="0" applyAlignment="0" applyProtection="0"/>
    <xf numFmtId="0" fontId="50" fillId="12" borderId="27" applyNumberFormat="0" applyAlignment="0" applyProtection="0"/>
    <xf numFmtId="0" fontId="42" fillId="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0" borderId="0"/>
    <xf numFmtId="0" fontId="42" fillId="5" borderId="0" applyNumberFormat="0" applyBorder="0" applyAlignment="0" applyProtection="0"/>
    <xf numFmtId="0" fontId="46" fillId="0" borderId="23" applyNumberFormat="0" applyFill="0" applyAlignment="0" applyProtection="0"/>
    <xf numFmtId="0" fontId="42" fillId="8" borderId="0" applyNumberFormat="0" applyBorder="0" applyAlignment="0" applyProtection="0"/>
    <xf numFmtId="0" fontId="47" fillId="0" borderId="24" applyNumberFormat="0" applyFill="0" applyAlignment="0" applyProtection="0"/>
    <xf numFmtId="0" fontId="18" fillId="0" borderId="0"/>
    <xf numFmtId="0" fontId="48" fillId="0" borderId="25" applyNumberFormat="0" applyFill="0" applyAlignment="0" applyProtection="0"/>
    <xf numFmtId="0" fontId="42" fillId="4" borderId="0" applyNumberFormat="0" applyBorder="0" applyAlignment="0" applyProtection="0"/>
    <xf numFmtId="0" fontId="49" fillId="0" borderId="26" applyNumberFormat="0" applyFill="0" applyAlignment="0" applyProtection="0"/>
    <xf numFmtId="0" fontId="41" fillId="0" borderId="0" applyProtection="0"/>
    <xf numFmtId="0" fontId="53" fillId="14" borderId="0" applyNumberFormat="0" applyBorder="0" applyAlignment="0" applyProtection="0"/>
    <xf numFmtId="0" fontId="54" fillId="0" borderId="0" applyNumberFormat="0" applyFill="0" applyBorder="0" applyAlignment="0" applyProtection="0"/>
    <xf numFmtId="0" fontId="18" fillId="15" borderId="28" applyNumberFormat="0" applyAlignment="0" applyProtection="0"/>
    <xf numFmtId="0" fontId="55" fillId="0" borderId="29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0">
      <alignment horizontal="center"/>
    </xf>
    <xf numFmtId="0" fontId="57" fillId="16" borderId="0" applyNumberFormat="0" applyBorder="0" applyAlignment="0" applyProtection="0"/>
  </cellStyleXfs>
  <cellXfs count="534">
    <xf numFmtId="0" fontId="0" fillId="0" borderId="0" xfId="0"/>
    <xf numFmtId="0" fontId="17" fillId="2" borderId="1" xfId="10" applyFont="1" applyFill="1" applyBorder="1" applyAlignment="1">
      <alignment horizontal="center" vertical="center" wrapText="1"/>
    </xf>
    <xf numFmtId="0" fontId="17" fillId="2" borderId="1" xfId="1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 applyProtection="1">
      <alignment horizontal="center" vertical="center"/>
    </xf>
    <xf numFmtId="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" fontId="16" fillId="2" borderId="1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4" fontId="16" fillId="2" borderId="0" xfId="0" applyNumberFormat="1" applyFont="1" applyFill="1" applyBorder="1" applyAlignment="1">
      <alignment horizontal="right" vertical="center" wrapText="1" indent="1"/>
    </xf>
    <xf numFmtId="4" fontId="23" fillId="2" borderId="1" xfId="0" applyNumberFormat="1" applyFont="1" applyFill="1" applyBorder="1" applyAlignment="1">
      <alignment horizontal="left" vertical="center" wrapText="1"/>
    </xf>
    <xf numFmtId="4" fontId="17" fillId="2" borderId="0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wrapText="1"/>
    </xf>
    <xf numFmtId="4" fontId="17" fillId="2" borderId="2" xfId="0" applyNumberFormat="1" applyFont="1" applyFill="1" applyBorder="1" applyAlignment="1">
      <alignment vertical="center"/>
    </xf>
    <xf numFmtId="4" fontId="16" fillId="2" borderId="1" xfId="0" applyNumberFormat="1" applyFont="1" applyFill="1" applyBorder="1" applyAlignment="1">
      <alignment vertical="center"/>
    </xf>
    <xf numFmtId="0" fontId="17" fillId="2" borderId="3" xfId="0" applyNumberFormat="1" applyFont="1" applyFill="1" applyBorder="1" applyAlignment="1">
      <alignment horizontal="center" vertical="center"/>
    </xf>
    <xf numFmtId="0" fontId="17" fillId="2" borderId="1" xfId="1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7" fillId="2" borderId="5" xfId="0" applyNumberFormat="1" applyFont="1" applyFill="1" applyBorder="1" applyAlignment="1">
      <alignment horizontal="center" vertical="center"/>
    </xf>
    <xf numFmtId="4" fontId="17" fillId="2" borderId="1" xfId="10" applyNumberFormat="1" applyFont="1" applyFill="1" applyBorder="1" applyAlignment="1">
      <alignment horizontal="center" vertical="center"/>
    </xf>
    <xf numFmtId="1" fontId="17" fillId="2" borderId="1" xfId="1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4" fontId="17" fillId="2" borderId="1" xfId="0" applyNumberFormat="1" applyFont="1" applyFill="1" applyBorder="1" applyAlignment="1">
      <alignment vertical="center"/>
    </xf>
    <xf numFmtId="4" fontId="17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2" borderId="0" xfId="0" applyFont="1" applyFill="1" applyBorder="1"/>
    <xf numFmtId="0" fontId="17" fillId="2" borderId="0" xfId="0" applyFont="1" applyFill="1" applyAlignment="1"/>
    <xf numFmtId="3" fontId="17" fillId="2" borderId="2" xfId="0" applyNumberFormat="1" applyFont="1" applyFill="1" applyBorder="1" applyAlignment="1">
      <alignment horizontal="center" vertical="center"/>
    </xf>
    <xf numFmtId="3" fontId="17" fillId="2" borderId="7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wrapText="1"/>
    </xf>
    <xf numFmtId="4" fontId="16" fillId="2" borderId="0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 shrinkToFit="1"/>
    </xf>
    <xf numFmtId="0" fontId="17" fillId="2" borderId="0" xfId="0" applyNumberFormat="1" applyFont="1" applyFill="1" applyBorder="1" applyAlignment="1" applyProtection="1">
      <alignment horizontal="left"/>
    </xf>
    <xf numFmtId="14" fontId="17" fillId="2" borderId="1" xfId="0" applyNumberFormat="1" applyFont="1" applyFill="1" applyBorder="1" applyAlignment="1">
      <alignment horizontal="center" vertical="center"/>
    </xf>
    <xf numFmtId="2" fontId="17" fillId="2" borderId="1" xfId="46" applyNumberFormat="1" applyFont="1" applyFill="1" applyBorder="1" applyAlignment="1">
      <alignment horizontal="center" vertical="center" wrapText="1"/>
    </xf>
    <xf numFmtId="0" fontId="17" fillId="2" borderId="1" xfId="59" applyFont="1" applyFill="1" applyBorder="1" applyAlignment="1">
      <alignment horizontal="center" wrapText="1"/>
    </xf>
    <xf numFmtId="0" fontId="17" fillId="2" borderId="1" xfId="14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 shrinkToFit="1"/>
    </xf>
    <xf numFmtId="0" fontId="17" fillId="2" borderId="8" xfId="0" applyNumberFormat="1" applyFont="1" applyFill="1" applyBorder="1" applyAlignment="1">
      <alignment horizontal="center" vertical="center"/>
    </xf>
    <xf numFmtId="4" fontId="17" fillId="2" borderId="1" xfId="14" applyNumberFormat="1" applyFont="1" applyFill="1" applyBorder="1" applyAlignment="1">
      <alignment horizontal="center" vertical="center" wrapText="1"/>
    </xf>
    <xf numFmtId="0" fontId="17" fillId="2" borderId="1" xfId="57" applyFont="1" applyFill="1" applyBorder="1" applyAlignment="1">
      <alignment vertical="top"/>
    </xf>
    <xf numFmtId="0" fontId="17" fillId="2" borderId="1" xfId="14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" xfId="62" applyNumberFormat="1" applyFont="1" applyFill="1" applyBorder="1" applyAlignment="1">
      <alignment horizontal="center"/>
    </xf>
    <xf numFmtId="165" fontId="17" fillId="2" borderId="1" xfId="14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/>
    </xf>
    <xf numFmtId="4" fontId="17" fillId="2" borderId="0" xfId="0" applyNumberFormat="1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17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/>
    <xf numFmtId="0" fontId="17" fillId="2" borderId="1" xfId="0" applyFont="1" applyFill="1" applyBorder="1" applyAlignment="1">
      <alignment vertical="top" wrapText="1"/>
    </xf>
    <xf numFmtId="0" fontId="17" fillId="2" borderId="1" xfId="0" applyNumberFormat="1" applyFont="1" applyFill="1" applyBorder="1" applyAlignment="1">
      <alignment horizontal="center" wrapText="1"/>
    </xf>
    <xf numFmtId="2" fontId="17" fillId="2" borderId="1" xfId="0" applyNumberFormat="1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/>
    </xf>
    <xf numFmtId="2" fontId="16" fillId="2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0" fontId="17" fillId="2" borderId="1" xfId="11" applyFont="1" applyFill="1" applyBorder="1" applyAlignment="1">
      <alignment horizontal="center" vertical="center" wrapText="1"/>
    </xf>
    <xf numFmtId="0" fontId="17" fillId="2" borderId="1" xfId="0" applyFont="1" applyFill="1" applyBorder="1"/>
    <xf numFmtId="0" fontId="17" fillId="2" borderId="1" xfId="0" applyNumberFormat="1" applyFont="1" applyFill="1" applyBorder="1" applyAlignment="1">
      <alignment horizontal="center"/>
    </xf>
    <xf numFmtId="0" fontId="17" fillId="2" borderId="0" xfId="0" applyFont="1" applyFill="1" applyAlignment="1">
      <alignment vertical="center"/>
    </xf>
    <xf numFmtId="4" fontId="17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17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left" wrapText="1"/>
    </xf>
    <xf numFmtId="165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/>
    </xf>
    <xf numFmtId="0" fontId="17" fillId="2" borderId="1" xfId="0" applyNumberFormat="1" applyFont="1" applyFill="1" applyBorder="1" applyAlignment="1">
      <alignment horizontal="left" vertical="top" wrapText="1"/>
    </xf>
    <xf numFmtId="0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center"/>
    </xf>
    <xf numFmtId="1" fontId="17" fillId="2" borderId="0" xfId="0" applyNumberFormat="1" applyFont="1" applyFill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 wrapText="1"/>
    </xf>
    <xf numFmtId="1" fontId="17" fillId="2" borderId="1" xfId="16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20" fillId="2" borderId="2" xfId="0" applyNumberFormat="1" applyFont="1" applyFill="1" applyBorder="1" applyAlignment="1">
      <alignment horizontal="center" vertical="center" wrapText="1"/>
    </xf>
    <xf numFmtId="1" fontId="17" fillId="2" borderId="7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wrapText="1"/>
    </xf>
    <xf numFmtId="1" fontId="17" fillId="2" borderId="1" xfId="1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1" xfId="14" applyNumberFormat="1" applyFont="1" applyFill="1" applyBorder="1" applyAlignment="1">
      <alignment horizontal="center" vertical="center"/>
    </xf>
    <xf numFmtId="1" fontId="17" fillId="2" borderId="1" xfId="14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top" wrapText="1"/>
    </xf>
    <xf numFmtId="1" fontId="17" fillId="2" borderId="5" xfId="0" applyNumberFormat="1" applyFont="1" applyFill="1" applyBorder="1" applyAlignment="1">
      <alignment horizontal="center" vertical="center"/>
    </xf>
    <xf numFmtId="1" fontId="16" fillId="2" borderId="1" xfId="0" applyNumberFormat="1" applyFont="1" applyFill="1" applyBorder="1" applyAlignment="1">
      <alignment horizontal="left" vertical="center"/>
    </xf>
    <xf numFmtId="1" fontId="17" fillId="2" borderId="1" xfId="46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/>
    </xf>
    <xf numFmtId="2" fontId="17" fillId="2" borderId="1" xfId="11" applyNumberFormat="1" applyFont="1" applyFill="1" applyBorder="1" applyAlignment="1">
      <alignment horizontal="center" vertical="center" wrapText="1"/>
    </xf>
    <xf numFmtId="2" fontId="17" fillId="2" borderId="0" xfId="0" applyNumberFormat="1" applyFont="1" applyFill="1" applyAlignment="1">
      <alignment horizontal="center" vertical="center"/>
    </xf>
    <xf numFmtId="0" fontId="16" fillId="2" borderId="1" xfId="0" applyFont="1" applyFill="1" applyBorder="1"/>
    <xf numFmtId="4" fontId="17" fillId="2" borderId="0" xfId="0" applyNumberFormat="1" applyFont="1" applyFill="1" applyAlignment="1">
      <alignment vertical="center" wrapText="1"/>
    </xf>
    <xf numFmtId="4" fontId="16" fillId="2" borderId="0" xfId="0" applyNumberFormat="1" applyFont="1" applyFill="1" applyBorder="1" applyAlignment="1">
      <alignment horizontal="right" vertical="center" indent="1"/>
    </xf>
    <xf numFmtId="4" fontId="16" fillId="2" borderId="1" xfId="0" applyNumberFormat="1" applyFont="1" applyFill="1" applyBorder="1" applyAlignment="1">
      <alignment vertical="center" wrapText="1"/>
    </xf>
    <xf numFmtId="0" fontId="17" fillId="2" borderId="1" xfId="16" applyNumberFormat="1" applyFont="1" applyFill="1" applyBorder="1" applyAlignment="1">
      <alignment horizontal="center"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7" fillId="2" borderId="1" xfId="14" applyNumberFormat="1" applyFont="1" applyFill="1" applyBorder="1" applyAlignment="1">
      <alignment horizontal="center" vertical="center" wrapText="1"/>
    </xf>
    <xf numFmtId="0" fontId="17" fillId="2" borderId="1" xfId="14" applyNumberFormat="1" applyFont="1" applyFill="1" applyBorder="1" applyAlignment="1">
      <alignment horizontal="center" vertical="center"/>
    </xf>
    <xf numFmtId="0" fontId="17" fillId="2" borderId="1" xfId="62" applyNumberFormat="1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left" vertical="top" wrapText="1"/>
    </xf>
    <xf numFmtId="165" fontId="17" fillId="2" borderId="1" xfId="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/>
    <xf numFmtId="4" fontId="17" fillId="2" borderId="1" xfId="0" applyNumberFormat="1" applyFont="1" applyFill="1" applyBorder="1"/>
    <xf numFmtId="0" fontId="17" fillId="2" borderId="2" xfId="0" applyFont="1" applyFill="1" applyBorder="1"/>
    <xf numFmtId="0" fontId="17" fillId="2" borderId="12" xfId="0" applyFont="1" applyFill="1" applyBorder="1" applyAlignment="1">
      <alignment horizontal="center" vertical="center"/>
    </xf>
    <xf numFmtId="0" fontId="16" fillId="2" borderId="0" xfId="0" applyFont="1" applyFill="1"/>
    <xf numFmtId="0" fontId="38" fillId="2" borderId="0" xfId="0" applyFont="1" applyFill="1"/>
    <xf numFmtId="2" fontId="17" fillId="2" borderId="1" xfId="0" applyNumberFormat="1" applyFont="1" applyFill="1" applyBorder="1" applyAlignment="1">
      <alignment horizontal="right" vertical="center" indent="1"/>
    </xf>
    <xf numFmtId="166" fontId="17" fillId="2" borderId="0" xfId="0" applyNumberFormat="1" applyFont="1" applyFill="1"/>
    <xf numFmtId="166" fontId="17" fillId="2" borderId="1" xfId="0" applyNumberFormat="1" applyFont="1" applyFill="1" applyBorder="1"/>
    <xf numFmtId="0" fontId="17" fillId="2" borderId="14" xfId="0" applyFont="1" applyFill="1" applyBorder="1"/>
    <xf numFmtId="3" fontId="17" fillId="2" borderId="1" xfId="0" applyNumberFormat="1" applyFont="1" applyFill="1" applyBorder="1" applyAlignment="1">
      <alignment horizontal="left" vertical="center"/>
    </xf>
    <xf numFmtId="4" fontId="17" fillId="2" borderId="0" xfId="0" applyNumberFormat="1" applyFont="1" applyFill="1" applyAlignment="1">
      <alignment horizontal="left"/>
    </xf>
    <xf numFmtId="0" fontId="17" fillId="2" borderId="1" xfId="16" applyFont="1" applyFill="1" applyBorder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1" fontId="17" fillId="2" borderId="1" xfId="62" applyNumberFormat="1" applyFont="1" applyFill="1" applyBorder="1" applyAlignment="1">
      <alignment horizontal="center"/>
    </xf>
    <xf numFmtId="0" fontId="17" fillId="2" borderId="1" xfId="62" applyFont="1" applyFill="1" applyBorder="1" applyAlignment="1">
      <alignment horizontal="center"/>
    </xf>
    <xf numFmtId="0" fontId="16" fillId="2" borderId="1" xfId="0" applyFont="1" applyFill="1" applyBorder="1" applyAlignment="1">
      <alignment horizontal="left"/>
    </xf>
    <xf numFmtId="49" fontId="17" fillId="2" borderId="5" xfId="0" applyNumberFormat="1" applyFont="1" applyFill="1" applyBorder="1" applyAlignment="1">
      <alignment horizontal="center" vertical="center"/>
    </xf>
    <xf numFmtId="0" fontId="17" fillId="2" borderId="1" xfId="62" applyFont="1" applyFill="1" applyBorder="1" applyAlignment="1">
      <alignment horizontal="center" vertical="center"/>
    </xf>
    <xf numFmtId="1" fontId="17" fillId="2" borderId="1" xfId="62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wrapText="1"/>
    </xf>
    <xf numFmtId="1" fontId="17" fillId="2" borderId="1" xfId="12" applyNumberFormat="1" applyFont="1" applyFill="1" applyBorder="1" applyAlignment="1">
      <alignment horizontal="center" vertical="top" wrapText="1"/>
    </xf>
    <xf numFmtId="0" fontId="17" fillId="2" borderId="1" xfId="12" applyFont="1" applyFill="1" applyBorder="1" applyAlignment="1">
      <alignment horizontal="center" vertical="top" wrapText="1"/>
    </xf>
    <xf numFmtId="0" fontId="17" fillId="2" borderId="1" xfId="12" applyNumberFormat="1" applyFont="1" applyFill="1" applyBorder="1" applyAlignment="1">
      <alignment horizontal="center" vertical="top" wrapText="1"/>
    </xf>
    <xf numFmtId="0" fontId="17" fillId="2" borderId="1" xfId="101" applyFont="1" applyFill="1" applyBorder="1" applyAlignment="1">
      <alignment horizontal="center"/>
    </xf>
    <xf numFmtId="4" fontId="17" fillId="2" borderId="1" xfId="10" applyNumberFormat="1" applyFont="1" applyFill="1" applyBorder="1" applyAlignment="1">
      <alignment horizontal="center" vertical="center" wrapText="1"/>
    </xf>
    <xf numFmtId="1" fontId="17" fillId="2" borderId="1" xfId="64" applyNumberFormat="1" applyFont="1" applyFill="1" applyBorder="1" applyAlignment="1">
      <alignment horizontal="center" vertical="center"/>
    </xf>
    <xf numFmtId="0" fontId="17" fillId="2" borderId="1" xfId="64" applyFont="1" applyFill="1" applyBorder="1" applyAlignment="1">
      <alignment horizontal="center" vertical="center"/>
    </xf>
    <xf numFmtId="0" fontId="17" fillId="2" borderId="1" xfId="64" applyNumberFormat="1" applyFont="1" applyFill="1" applyBorder="1" applyAlignment="1">
      <alignment horizontal="center" vertical="center"/>
    </xf>
    <xf numFmtId="0" fontId="17" fillId="2" borderId="1" xfId="64" applyFont="1" applyFill="1" applyBorder="1" applyAlignment="1">
      <alignment horizontal="center" vertical="center" wrapText="1"/>
    </xf>
    <xf numFmtId="1" fontId="17" fillId="2" borderId="1" xfId="64" applyNumberFormat="1" applyFont="1" applyFill="1" applyBorder="1" applyAlignment="1">
      <alignment horizontal="center" vertical="center" wrapText="1"/>
    </xf>
    <xf numFmtId="1" fontId="17" fillId="2" borderId="18" xfId="64" applyNumberFormat="1" applyFont="1" applyFill="1" applyBorder="1" applyAlignment="1">
      <alignment horizontal="center" vertical="center"/>
    </xf>
    <xf numFmtId="0" fontId="17" fillId="2" borderId="18" xfId="64" applyFont="1" applyFill="1" applyBorder="1" applyAlignment="1">
      <alignment horizontal="center" vertical="center"/>
    </xf>
    <xf numFmtId="0" fontId="17" fillId="2" borderId="18" xfId="64" applyNumberFormat="1" applyFont="1" applyFill="1" applyBorder="1" applyAlignment="1">
      <alignment horizontal="center" vertical="center"/>
    </xf>
    <xf numFmtId="1" fontId="17" fillId="2" borderId="1" xfId="62" applyNumberFormat="1" applyFont="1" applyFill="1" applyBorder="1" applyAlignment="1">
      <alignment horizontal="center" vertical="center" wrapText="1"/>
    </xf>
    <xf numFmtId="0" fontId="17" fillId="2" borderId="1" xfId="62" applyFont="1" applyFill="1" applyBorder="1" applyAlignment="1">
      <alignment horizontal="center" vertical="center" wrapText="1"/>
    </xf>
    <xf numFmtId="0" fontId="17" fillId="2" borderId="1" xfId="62" applyNumberFormat="1" applyFont="1" applyFill="1" applyBorder="1" applyAlignment="1">
      <alignment horizontal="center" vertical="center" wrapText="1"/>
    </xf>
    <xf numFmtId="4" fontId="17" fillId="2" borderId="1" xfId="62" applyNumberFormat="1" applyFont="1" applyFill="1" applyBorder="1" applyAlignment="1">
      <alignment horizontal="center" vertical="center" wrapText="1"/>
    </xf>
    <xf numFmtId="1" fontId="17" fillId="2" borderId="1" xfId="101" applyNumberFormat="1" applyFont="1" applyFill="1" applyBorder="1" applyAlignment="1">
      <alignment horizontal="center" vertical="center"/>
    </xf>
    <xf numFmtId="0" fontId="17" fillId="2" borderId="1" xfId="101" applyFont="1" applyFill="1" applyBorder="1" applyAlignment="1">
      <alignment horizontal="center" vertical="center"/>
    </xf>
    <xf numFmtId="0" fontId="17" fillId="2" borderId="1" xfId="101" applyNumberFormat="1" applyFont="1" applyFill="1" applyBorder="1" applyAlignment="1">
      <alignment horizontal="center" vertical="center"/>
    </xf>
    <xf numFmtId="4" fontId="17" fillId="2" borderId="1" xfId="101" applyNumberFormat="1" applyFont="1" applyFill="1" applyBorder="1" applyAlignment="1">
      <alignment horizontal="center" vertical="center"/>
    </xf>
    <xf numFmtId="14" fontId="17" fillId="2" borderId="1" xfId="101" applyNumberFormat="1" applyFont="1" applyFill="1" applyBorder="1" applyAlignment="1">
      <alignment horizontal="center" vertical="center"/>
    </xf>
    <xf numFmtId="1" fontId="17" fillId="2" borderId="12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top" wrapText="1"/>
    </xf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/>
    <xf numFmtId="0" fontId="31" fillId="2" borderId="0" xfId="0" applyFont="1" applyFill="1"/>
    <xf numFmtId="0" fontId="31" fillId="2" borderId="0" xfId="0" applyFont="1" applyFill="1" applyBorder="1"/>
    <xf numFmtId="0" fontId="31" fillId="2" borderId="14" xfId="0" applyFont="1" applyFill="1" applyBorder="1"/>
    <xf numFmtId="2" fontId="36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4" fontId="23" fillId="2" borderId="1" xfId="11" applyNumberFormat="1" applyFont="1" applyFill="1" applyBorder="1" applyAlignment="1">
      <alignment horizontal="left" vertical="center" wrapText="1"/>
    </xf>
    <xf numFmtId="0" fontId="23" fillId="2" borderId="1" xfId="1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horizontal="left" wrapText="1"/>
    </xf>
    <xf numFmtId="4" fontId="23" fillId="2" borderId="1" xfId="0" applyNumberFormat="1" applyFont="1" applyFill="1" applyBorder="1" applyAlignment="1">
      <alignment horizontal="left" vertical="top" wrapText="1"/>
    </xf>
    <xf numFmtId="0" fontId="31" fillId="2" borderId="2" xfId="0" applyFont="1" applyFill="1" applyBorder="1"/>
    <xf numFmtId="0" fontId="2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4" fontId="17" fillId="2" borderId="1" xfId="0" applyNumberFormat="1" applyFont="1" applyFill="1" applyBorder="1" applyAlignment="1">
      <alignment wrapText="1"/>
    </xf>
    <xf numFmtId="0" fontId="38" fillId="2" borderId="1" xfId="0" applyFont="1" applyFill="1" applyBorder="1"/>
    <xf numFmtId="0" fontId="38" fillId="2" borderId="1" xfId="0" applyFont="1" applyFill="1" applyBorder="1" applyAlignment="1">
      <alignment vertical="center" wrapText="1"/>
    </xf>
    <xf numFmtId="4" fontId="17" fillId="3" borderId="1" xfId="0" applyNumberFormat="1" applyFont="1" applyFill="1" applyBorder="1" applyAlignment="1">
      <alignment vertical="center" wrapText="1"/>
    </xf>
    <xf numFmtId="0" fontId="31" fillId="2" borderId="1" xfId="0" applyFont="1" applyFill="1" applyBorder="1" applyAlignment="1">
      <alignment horizontal="center" wrapText="1"/>
    </xf>
    <xf numFmtId="4" fontId="17" fillId="3" borderId="1" xfId="0" applyNumberFormat="1" applyFont="1" applyFill="1" applyBorder="1" applyAlignment="1">
      <alignment vertical="center"/>
    </xf>
    <xf numFmtId="0" fontId="17" fillId="2" borderId="6" xfId="0" applyNumberFormat="1" applyFont="1" applyFill="1" applyBorder="1" applyAlignment="1">
      <alignment horizont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7" xfId="0" applyNumberFormat="1" applyFont="1" applyFill="1" applyBorder="1" applyAlignment="1">
      <alignment horizontal="center" vertical="center"/>
    </xf>
    <xf numFmtId="0" fontId="17" fillId="2" borderId="2" xfId="0" applyNumberFormat="1" applyFont="1" applyFill="1" applyBorder="1" applyAlignment="1">
      <alignment horizontal="center" vertical="center"/>
    </xf>
    <xf numFmtId="0" fontId="17" fillId="2" borderId="5" xfId="0" applyNumberFormat="1" applyFont="1" applyFill="1" applyBorder="1" applyAlignment="1">
      <alignment horizontal="center" vertical="center" wrapText="1"/>
    </xf>
    <xf numFmtId="4" fontId="16" fillId="2" borderId="1" xfId="16" applyNumberFormat="1" applyFont="1" applyFill="1" applyBorder="1" applyAlignment="1">
      <alignment horizontal="center" vertical="center"/>
    </xf>
    <xf numFmtId="4" fontId="17" fillId="2" borderId="6" xfId="0" applyNumberFormat="1" applyFont="1" applyFill="1" applyBorder="1" applyAlignment="1">
      <alignment horizontal="left" vertical="center"/>
    </xf>
    <xf numFmtId="4" fontId="17" fillId="2" borderId="1" xfId="16" applyNumberFormat="1" applyFont="1" applyFill="1" applyBorder="1" applyAlignment="1">
      <alignment horizontal="center" vertical="center"/>
    </xf>
    <xf numFmtId="2" fontId="17" fillId="2" borderId="1" xfId="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vertical="center"/>
    </xf>
    <xf numFmtId="2" fontId="17" fillId="2" borderId="1" xfId="0" applyNumberFormat="1" applyFont="1" applyFill="1" applyBorder="1" applyAlignment="1">
      <alignment vertical="center" wrapText="1"/>
    </xf>
    <xf numFmtId="2" fontId="17" fillId="2" borderId="1" xfId="16" applyNumberFormat="1" applyFont="1" applyFill="1" applyBorder="1" applyAlignment="1">
      <alignment horizontal="center" vertical="center"/>
    </xf>
    <xf numFmtId="2" fontId="17" fillId="2" borderId="1" xfId="16" applyNumberFormat="1" applyFont="1" applyFill="1" applyBorder="1" applyAlignment="1">
      <alignment horizontal="center" vertical="center" wrapText="1"/>
    </xf>
    <xf numFmtId="2" fontId="16" fillId="2" borderId="1" xfId="16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 applyProtection="1">
      <alignment horizontal="center" vertical="center"/>
    </xf>
    <xf numFmtId="3" fontId="17" fillId="2" borderId="6" xfId="0" applyNumberFormat="1" applyFont="1" applyFill="1" applyBorder="1" applyAlignment="1">
      <alignment horizontal="center" wrapText="1"/>
    </xf>
    <xf numFmtId="0" fontId="23" fillId="2" borderId="1" xfId="29" applyFont="1" applyFill="1" applyBorder="1" applyAlignment="1" applyProtection="1">
      <alignment vertical="top" wrapText="1"/>
      <protection locked="0"/>
    </xf>
    <xf numFmtId="0" fontId="23" fillId="2" borderId="1" xfId="29" applyFont="1" applyFill="1" applyBorder="1" applyAlignment="1" applyProtection="1">
      <alignment horizontal="left" vertical="top" wrapText="1"/>
      <protection locked="0"/>
    </xf>
    <xf numFmtId="0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NumberFormat="1" applyFont="1" applyFill="1" applyBorder="1" applyAlignment="1" applyProtection="1">
      <alignment vertical="center"/>
    </xf>
    <xf numFmtId="0" fontId="17" fillId="2" borderId="1" xfId="0" quotePrefix="1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vertical="center" wrapText="1"/>
    </xf>
    <xf numFmtId="4" fontId="17" fillId="2" borderId="0" xfId="0" applyNumberFormat="1" applyFont="1" applyFill="1" applyBorder="1" applyAlignment="1">
      <alignment horizontal="center" vertical="center"/>
    </xf>
    <xf numFmtId="2" fontId="17" fillId="2" borderId="0" xfId="0" applyNumberFormat="1" applyFont="1" applyFill="1" applyAlignment="1">
      <alignment horizontal="right" vertical="center"/>
    </xf>
    <xf numFmtId="2" fontId="17" fillId="2" borderId="1" xfId="0" applyNumberFormat="1" applyFont="1" applyFill="1" applyBorder="1" applyAlignment="1">
      <alignment horizontal="right" vertical="center"/>
    </xf>
    <xf numFmtId="2" fontId="31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right"/>
    </xf>
    <xf numFmtId="2" fontId="17" fillId="2" borderId="0" xfId="0" applyNumberFormat="1" applyFont="1" applyFill="1" applyAlignment="1">
      <alignment vertical="center"/>
    </xf>
    <xf numFmtId="2" fontId="16" fillId="2" borderId="1" xfId="0" applyNumberFormat="1" applyFont="1" applyFill="1" applyBorder="1"/>
    <xf numFmtId="2" fontId="17" fillId="2" borderId="1" xfId="0" applyNumberFormat="1" applyFont="1" applyFill="1" applyBorder="1" applyAlignment="1">
      <alignment horizontal="center" vertical="center" wrapText="1" shrinkToFit="1"/>
    </xf>
    <xf numFmtId="2" fontId="17" fillId="2" borderId="1" xfId="44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/>
    <xf numFmtId="2" fontId="17" fillId="2" borderId="1" xfId="0" applyNumberFormat="1" applyFont="1" applyFill="1" applyBorder="1" applyAlignment="1">
      <alignment horizontal="left" vertical="top" wrapText="1"/>
    </xf>
    <xf numFmtId="2" fontId="17" fillId="2" borderId="0" xfId="0" applyNumberFormat="1" applyFont="1" applyFill="1" applyAlignment="1">
      <alignment horizontal="right" vertical="center" indent="1"/>
    </xf>
    <xf numFmtId="2" fontId="17" fillId="2" borderId="1" xfId="0" applyNumberFormat="1" applyFont="1" applyFill="1" applyBorder="1" applyAlignment="1" applyProtection="1">
      <alignment horizontal="center"/>
    </xf>
    <xf numFmtId="2" fontId="17" fillId="2" borderId="1" xfId="0" applyNumberFormat="1" applyFont="1" applyFill="1" applyBorder="1" applyAlignment="1">
      <alignment vertical="top" wrapText="1"/>
    </xf>
    <xf numFmtId="2" fontId="17" fillId="2" borderId="1" xfId="6" applyNumberFormat="1" applyFont="1" applyFill="1" applyBorder="1" applyAlignment="1">
      <alignment horizontal="center" vertical="center" wrapText="1"/>
    </xf>
    <xf numFmtId="2" fontId="17" fillId="2" borderId="1" xfId="47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3" borderId="1" xfId="16" applyNumberFormat="1" applyFont="1" applyFill="1" applyBorder="1" applyAlignment="1">
      <alignment horizontal="center" vertical="center"/>
    </xf>
    <xf numFmtId="2" fontId="17" fillId="3" borderId="1" xfId="16" applyNumberFormat="1" applyFont="1" applyFill="1" applyBorder="1" applyAlignment="1">
      <alignment horizontal="center" vertical="center" wrapText="1"/>
    </xf>
    <xf numFmtId="2" fontId="31" fillId="2" borderId="1" xfId="0" applyNumberFormat="1" applyFont="1" applyFill="1" applyBorder="1" applyAlignment="1">
      <alignment horizontal="center"/>
    </xf>
    <xf numFmtId="2" fontId="31" fillId="2" borderId="1" xfId="0" applyNumberFormat="1" applyFont="1" applyFill="1" applyBorder="1"/>
    <xf numFmtId="2" fontId="31" fillId="2" borderId="1" xfId="0" applyNumberFormat="1" applyFont="1" applyFill="1" applyBorder="1" applyAlignment="1"/>
    <xf numFmtId="2" fontId="16" fillId="2" borderId="1" xfId="0" applyNumberFormat="1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 indent="1"/>
    </xf>
    <xf numFmtId="4" fontId="17" fillId="3" borderId="1" xfId="0" applyNumberFormat="1" applyFont="1" applyFill="1" applyBorder="1" applyAlignment="1">
      <alignment horizontal="center" vertical="center"/>
    </xf>
    <xf numFmtId="4" fontId="17" fillId="2" borderId="1" xfId="16" applyNumberFormat="1" applyFont="1" applyFill="1" applyBorder="1" applyAlignment="1">
      <alignment horizontal="center" vertical="center" wrapText="1"/>
    </xf>
    <xf numFmtId="4" fontId="17" fillId="2" borderId="0" xfId="0" applyNumberFormat="1" applyFont="1" applyFill="1" applyAlignment="1">
      <alignment horizontal="right" vertical="center" indent="1"/>
    </xf>
    <xf numFmtId="0" fontId="16" fillId="2" borderId="2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center" vertical="center" wrapText="1"/>
    </xf>
    <xf numFmtId="2" fontId="37" fillId="2" borderId="1" xfId="0" applyNumberFormat="1" applyFont="1" applyFill="1" applyBorder="1" applyAlignment="1">
      <alignment horizontal="center" vertical="center" wrapText="1"/>
    </xf>
    <xf numFmtId="4" fontId="17" fillId="2" borderId="2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2" fontId="17" fillId="2" borderId="7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/>
    </xf>
    <xf numFmtId="0" fontId="16" fillId="2" borderId="7" xfId="0" applyFont="1" applyFill="1" applyBorder="1" applyAlignment="1">
      <alignment horizontal="left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left" vertical="center" wrapText="1"/>
    </xf>
    <xf numFmtId="4" fontId="16" fillId="2" borderId="7" xfId="16" applyNumberFormat="1" applyFont="1" applyFill="1" applyBorder="1" applyAlignment="1">
      <alignment horizontal="center" vertical="center"/>
    </xf>
    <xf numFmtId="4" fontId="16" fillId="2" borderId="2" xfId="16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/>
    </xf>
    <xf numFmtId="0" fontId="23" fillId="2" borderId="3" xfId="0" applyNumberFormat="1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23" fillId="2" borderId="5" xfId="0" applyNumberFormat="1" applyFont="1" applyFill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/>
    </xf>
    <xf numFmtId="0" fontId="40" fillId="2" borderId="1" xfId="50" applyFont="1" applyFill="1" applyBorder="1" applyAlignment="1">
      <alignment horizontal="center" vertical="center" wrapText="1"/>
    </xf>
    <xf numFmtId="0" fontId="23" fillId="2" borderId="0" xfId="0" applyFont="1" applyFill="1" applyAlignment="1">
      <alignment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left" vertical="center" wrapText="1"/>
    </xf>
    <xf numFmtId="4" fontId="16" fillId="2" borderId="7" xfId="16" applyNumberFormat="1" applyFont="1" applyFill="1" applyBorder="1" applyAlignment="1">
      <alignment horizontal="center" vertical="center" wrapText="1"/>
    </xf>
    <xf numFmtId="4" fontId="16" fillId="2" borderId="2" xfId="16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left" wrapText="1"/>
    </xf>
    <xf numFmtId="0" fontId="23" fillId="2" borderId="1" xfId="49" applyFont="1" applyFill="1" applyBorder="1" applyAlignment="1">
      <alignment wrapText="1"/>
    </xf>
    <xf numFmtId="4" fontId="17" fillId="2" borderId="15" xfId="0" applyNumberFormat="1" applyFont="1" applyFill="1" applyBorder="1" applyAlignment="1">
      <alignment horizontal="center" vertical="center" wrapText="1"/>
    </xf>
    <xf numFmtId="4" fontId="17" fillId="2" borderId="14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 vertical="center"/>
    </xf>
    <xf numFmtId="4" fontId="17" fillId="2" borderId="1" xfId="47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 applyProtection="1">
      <alignment horizontal="center"/>
    </xf>
    <xf numFmtId="4" fontId="31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/>
    <xf numFmtId="4" fontId="17" fillId="2" borderId="1" xfId="6" applyNumberFormat="1" applyFont="1" applyFill="1" applyBorder="1" applyAlignment="1">
      <alignment horizontal="center" vertical="center"/>
    </xf>
    <xf numFmtId="0" fontId="40" fillId="2" borderId="1" xfId="50" applyFont="1" applyFill="1" applyBorder="1" applyAlignment="1">
      <alignment horizontal="left" vertical="center" wrapText="1"/>
    </xf>
    <xf numFmtId="0" fontId="40" fillId="2" borderId="1" xfId="5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center" wrapText="1"/>
    </xf>
    <xf numFmtId="0" fontId="40" fillId="2" borderId="4" xfId="50" applyFont="1" applyFill="1" applyBorder="1" applyAlignment="1">
      <alignment horizontal="left" vertical="center"/>
    </xf>
    <xf numFmtId="3" fontId="16" fillId="2" borderId="6" xfId="0" applyNumberFormat="1" applyFont="1" applyFill="1" applyBorder="1" applyAlignment="1">
      <alignment horizontal="left"/>
    </xf>
    <xf numFmtId="3" fontId="17" fillId="2" borderId="1" xfId="0" applyNumberFormat="1" applyFont="1" applyFill="1" applyBorder="1" applyAlignment="1">
      <alignment horizontal="left" vertical="center" wrapText="1"/>
    </xf>
    <xf numFmtId="2" fontId="16" fillId="2" borderId="0" xfId="0" applyNumberFormat="1" applyFont="1" applyFill="1" applyBorder="1" applyAlignment="1">
      <alignment horizontal="center" vertical="center"/>
    </xf>
    <xf numFmtId="4" fontId="17" fillId="2" borderId="2" xfId="0" applyNumberFormat="1" applyFont="1" applyFill="1" applyBorder="1" applyAlignment="1">
      <alignment horizontal="right" vertical="center" indent="1"/>
    </xf>
    <xf numFmtId="0" fontId="17" fillId="2" borderId="7" xfId="0" applyFont="1" applyFill="1" applyBorder="1" applyAlignment="1">
      <alignment horizontal="left" wrapText="1"/>
    </xf>
    <xf numFmtId="4" fontId="16" fillId="2" borderId="6" xfId="16" applyNumberFormat="1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166" fontId="17" fillId="2" borderId="1" xfId="0" applyNumberFormat="1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/>
    </xf>
    <xf numFmtId="0" fontId="17" fillId="2" borderId="3" xfId="0" applyNumberFormat="1" applyFont="1" applyFill="1" applyBorder="1" applyAlignment="1">
      <alignment horizontal="left" vertical="center" wrapText="1"/>
    </xf>
    <xf numFmtId="0" fontId="17" fillId="2" borderId="4" xfId="0" applyNumberFormat="1" applyFont="1" applyFill="1" applyBorder="1" applyAlignment="1">
      <alignment horizontal="left" vertical="center" wrapText="1"/>
    </xf>
    <xf numFmtId="0" fontId="17" fillId="2" borderId="5" xfId="0" applyNumberFormat="1" applyFont="1" applyFill="1" applyBorder="1" applyAlignment="1">
      <alignment horizontal="left" vertical="center" wrapText="1"/>
    </xf>
    <xf numFmtId="3" fontId="17" fillId="2" borderId="1" xfId="16" applyNumberFormat="1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23" fillId="2" borderId="1" xfId="5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top" wrapText="1"/>
    </xf>
    <xf numFmtId="0" fontId="23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top" wrapText="1"/>
    </xf>
    <xf numFmtId="4" fontId="17" fillId="2" borderId="1" xfId="131" applyNumberFormat="1" applyFont="1" applyFill="1" applyBorder="1" applyAlignment="1">
      <alignment horizontal="center" vertical="center"/>
    </xf>
    <xf numFmtId="1" fontId="17" fillId="2" borderId="13" xfId="0" applyNumberFormat="1" applyFont="1" applyFill="1" applyBorder="1" applyAlignment="1">
      <alignment horizontal="center" vertical="center"/>
    </xf>
    <xf numFmtId="2" fontId="17" fillId="2" borderId="12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2" fontId="17" fillId="2" borderId="1" xfId="0" applyNumberFormat="1" applyFont="1" applyFill="1" applyBorder="1" applyAlignment="1">
      <alignment horizontal="center" vertical="top" wrapText="1"/>
    </xf>
    <xf numFmtId="0" fontId="17" fillId="2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left" vertical="center" wrapText="1"/>
    </xf>
    <xf numFmtId="0" fontId="17" fillId="2" borderId="6" xfId="0" applyNumberFormat="1" applyFont="1" applyFill="1" applyBorder="1" applyAlignment="1">
      <alignment horizontal="center" vertical="center" wrapText="1"/>
    </xf>
    <xf numFmtId="1" fontId="17" fillId="2" borderId="1" xfId="2492" applyNumberFormat="1" applyFont="1" applyFill="1" applyBorder="1" applyAlignment="1">
      <alignment horizontal="center" vertical="center" wrapText="1"/>
    </xf>
    <xf numFmtId="4" fontId="17" fillId="2" borderId="1" xfId="2492" applyNumberFormat="1" applyFont="1" applyFill="1" applyBorder="1" applyAlignment="1">
      <alignment horizontal="center" vertical="center"/>
    </xf>
    <xf numFmtId="0" fontId="17" fillId="2" borderId="1" xfId="2492" applyNumberFormat="1" applyFont="1" applyFill="1" applyBorder="1" applyAlignment="1">
      <alignment horizontal="center" vertical="center"/>
    </xf>
    <xf numFmtId="0" fontId="17" fillId="2" borderId="1" xfId="2492" applyNumberFormat="1" applyFont="1" applyFill="1" applyBorder="1" applyAlignment="1">
      <alignment horizontal="center" vertical="center" wrapText="1"/>
    </xf>
    <xf numFmtId="0" fontId="17" fillId="2" borderId="1" xfId="2492" applyFont="1" applyFill="1" applyBorder="1" applyAlignment="1">
      <alignment horizontal="center" vertical="center" wrapText="1"/>
    </xf>
    <xf numFmtId="1" fontId="17" fillId="2" borderId="1" xfId="2492" applyNumberFormat="1" applyFont="1" applyFill="1" applyBorder="1" applyAlignment="1">
      <alignment horizontal="center" vertical="center"/>
    </xf>
    <xf numFmtId="0" fontId="17" fillId="2" borderId="1" xfId="251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4" fontId="17" fillId="2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top" wrapText="1"/>
    </xf>
    <xf numFmtId="4" fontId="23" fillId="2" borderId="1" xfId="0" applyNumberFormat="1" applyFont="1" applyFill="1" applyBorder="1" applyAlignment="1">
      <alignment horizontal="center" vertical="center" wrapText="1"/>
    </xf>
    <xf numFmtId="0" fontId="23" fillId="2" borderId="1" xfId="2463" applyFont="1" applyFill="1" applyBorder="1" applyAlignment="1">
      <alignment horizontal="center"/>
    </xf>
    <xf numFmtId="1" fontId="23" fillId="2" borderId="1" xfId="11" quotePrefix="1" applyNumberFormat="1" applyFont="1" applyFill="1" applyBorder="1" applyAlignment="1">
      <alignment horizontal="center" vertical="center" wrapText="1"/>
    </xf>
    <xf numFmtId="1" fontId="23" fillId="2" borderId="1" xfId="2463" applyNumberFormat="1" applyFont="1" applyFill="1" applyBorder="1" applyAlignment="1">
      <alignment horizontal="center"/>
    </xf>
    <xf numFmtId="0" fontId="17" fillId="2" borderId="1" xfId="11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vertical="top" wrapText="1"/>
    </xf>
    <xf numFmtId="1" fontId="23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2" fontId="23" fillId="2" borderId="1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 wrapText="1"/>
    </xf>
    <xf numFmtId="0" fontId="23" fillId="2" borderId="1" xfId="0" applyFont="1" applyFill="1" applyBorder="1" applyAlignment="1">
      <alignment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/>
    </xf>
    <xf numFmtId="0" fontId="23" fillId="2" borderId="1" xfId="2511" applyFont="1" applyFill="1" applyBorder="1" applyAlignment="1">
      <alignment horizontal="center" vertical="top" wrapText="1"/>
    </xf>
    <xf numFmtId="4" fontId="23" fillId="2" borderId="1" xfId="2511" applyNumberFormat="1" applyFont="1" applyFill="1" applyBorder="1" applyAlignment="1">
      <alignment horizontal="center" vertical="top" wrapText="1"/>
    </xf>
    <xf numFmtId="4" fontId="23" fillId="2" borderId="1" xfId="0" applyNumberFormat="1" applyFont="1" applyFill="1" applyBorder="1" applyAlignment="1" applyProtection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165" fontId="23" fillId="2" borderId="1" xfId="0" applyNumberFormat="1" applyFont="1" applyFill="1" applyBorder="1" applyAlignment="1">
      <alignment horizontal="center" vertical="top" wrapText="1"/>
    </xf>
    <xf numFmtId="0" fontId="23" fillId="2" borderId="1" xfId="2463" applyFont="1" applyFill="1" applyBorder="1" applyAlignment="1">
      <alignment horizontal="center" vertical="top" wrapText="1"/>
    </xf>
    <xf numFmtId="1" fontId="23" fillId="2" borderId="1" xfId="2511" applyNumberFormat="1" applyFont="1" applyFill="1" applyBorder="1" applyAlignment="1">
      <alignment horizontal="center" vertical="top" wrapText="1"/>
    </xf>
    <xf numFmtId="1" fontId="23" fillId="2" borderId="1" xfId="0" applyNumberFormat="1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top" wrapText="1"/>
    </xf>
    <xf numFmtId="1" fontId="23" fillId="2" borderId="1" xfId="2463" applyNumberFormat="1" applyFont="1" applyFill="1" applyBorder="1" applyAlignment="1">
      <alignment horizontal="center" vertical="top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4" fontId="17" fillId="2" borderId="1" xfId="0" applyNumberFormat="1" applyFont="1" applyFill="1" applyBorder="1" applyAlignment="1">
      <alignment horizontal="center"/>
    </xf>
    <xf numFmtId="3" fontId="17" fillId="2" borderId="1" xfId="0" applyNumberFormat="1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1" fontId="23" fillId="2" borderId="1" xfId="11" quotePrefix="1" applyNumberFormat="1" applyFont="1" applyFill="1" applyBorder="1" applyAlignment="1">
      <alignment horizontal="center" vertical="center"/>
    </xf>
    <xf numFmtId="1" fontId="23" fillId="2" borderId="1" xfId="11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/>
    </xf>
    <xf numFmtId="4" fontId="16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textRotation="90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4" fontId="23" fillId="2" borderId="2" xfId="11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textRotation="90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left" vertical="center"/>
    </xf>
    <xf numFmtId="4" fontId="16" fillId="2" borderId="2" xfId="0" applyNumberFormat="1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2" borderId="1" xfId="15" applyNumberFormat="1" applyFont="1" applyFill="1" applyBorder="1" applyAlignment="1">
      <alignment horizontal="center" vertical="center" wrapText="1"/>
    </xf>
    <xf numFmtId="4" fontId="58" fillId="2" borderId="1" xfId="162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horizontal="right" vertical="center" indent="1"/>
    </xf>
    <xf numFmtId="4" fontId="16" fillId="2" borderId="1" xfId="47" applyNumberFormat="1" applyFont="1" applyFill="1" applyBorder="1" applyAlignment="1">
      <alignment horizontal="center" vertical="center" wrapText="1"/>
    </xf>
    <xf numFmtId="2" fontId="59" fillId="3" borderId="1" xfId="0" applyNumberFormat="1" applyFont="1" applyFill="1" applyBorder="1" applyAlignment="1">
      <alignment horizontal="center" vertical="center" wrapText="1"/>
    </xf>
    <xf numFmtId="0" fontId="23" fillId="2" borderId="1" xfId="6" applyFont="1" applyFill="1" applyBorder="1" applyAlignment="1">
      <alignment horizontal="center" vertical="center"/>
    </xf>
    <xf numFmtId="0" fontId="23" fillId="2" borderId="1" xfId="6" applyFont="1" applyFill="1" applyBorder="1" applyAlignment="1">
      <alignment horizontal="center" vertical="center" wrapText="1"/>
    </xf>
    <xf numFmtId="1" fontId="17" fillId="2" borderId="3" xfId="6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left" vertical="center"/>
    </xf>
    <xf numFmtId="0" fontId="17" fillId="2" borderId="7" xfId="0" applyNumberFormat="1" applyFont="1" applyFill="1" applyBorder="1" applyAlignment="1">
      <alignment horizontal="left" vertical="center"/>
    </xf>
    <xf numFmtId="0" fontId="17" fillId="2" borderId="2" xfId="0" applyNumberFormat="1" applyFont="1" applyFill="1" applyBorder="1" applyAlignment="1">
      <alignment horizontal="left" vertical="center"/>
    </xf>
    <xf numFmtId="0" fontId="17" fillId="2" borderId="6" xfId="0" applyNumberFormat="1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left" vertical="center"/>
    </xf>
    <xf numFmtId="0" fontId="16" fillId="2" borderId="2" xfId="0" applyNumberFormat="1" applyFont="1" applyFill="1" applyBorder="1" applyAlignment="1">
      <alignment horizontal="left" vertical="center"/>
    </xf>
    <xf numFmtId="0" fontId="16" fillId="2" borderId="7" xfId="0" applyNumberFormat="1" applyFont="1" applyFill="1" applyBorder="1" applyAlignment="1">
      <alignment horizontal="left" vertical="center"/>
    </xf>
    <xf numFmtId="0" fontId="16" fillId="2" borderId="14" xfId="0" applyNumberFormat="1" applyFont="1" applyFill="1" applyBorder="1" applyAlignment="1">
      <alignment horizontal="left" vertical="center"/>
    </xf>
    <xf numFmtId="0" fontId="16" fillId="2" borderId="11" xfId="0" applyNumberFormat="1" applyFont="1" applyFill="1" applyBorder="1" applyAlignment="1">
      <alignment horizontal="left" vertical="center"/>
    </xf>
    <xf numFmtId="0" fontId="17" fillId="2" borderId="15" xfId="0" applyNumberFormat="1" applyFont="1" applyFill="1" applyBorder="1" applyAlignment="1">
      <alignment horizontal="left" vertical="center"/>
    </xf>
    <xf numFmtId="0" fontId="17" fillId="2" borderId="9" xfId="0" applyNumberFormat="1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left" vertical="center"/>
    </xf>
    <xf numFmtId="0" fontId="16" fillId="2" borderId="6" xfId="0" applyNumberFormat="1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center" vertical="center"/>
    </xf>
    <xf numFmtId="0" fontId="16" fillId="2" borderId="2" xfId="0" applyNumberFormat="1" applyFont="1" applyFill="1" applyBorder="1" applyAlignment="1">
      <alignment horizontal="center" vertical="center"/>
    </xf>
    <xf numFmtId="0" fontId="17" fillId="2" borderId="6" xfId="0" applyNumberFormat="1" applyFont="1" applyFill="1" applyBorder="1" applyAlignment="1">
      <alignment horizontal="left" vertical="center" wrapText="1"/>
    </xf>
    <xf numFmtId="0" fontId="17" fillId="2" borderId="2" xfId="0" applyNumberFormat="1" applyFont="1" applyFill="1" applyBorder="1" applyAlignment="1">
      <alignment horizontal="left" vertical="center" wrapText="1"/>
    </xf>
    <xf numFmtId="0" fontId="16" fillId="2" borderId="6" xfId="0" applyNumberFormat="1" applyFont="1" applyFill="1" applyBorder="1" applyAlignment="1">
      <alignment horizontal="left" vertical="center" wrapText="1"/>
    </xf>
    <xf numFmtId="0" fontId="16" fillId="2" borderId="2" xfId="0" applyNumberFormat="1" applyFont="1" applyFill="1" applyBorder="1" applyAlignment="1">
      <alignment horizontal="left" vertical="center" wrapText="1"/>
    </xf>
    <xf numFmtId="0" fontId="16" fillId="2" borderId="6" xfId="16" applyNumberFormat="1" applyFont="1" applyFill="1" applyBorder="1" applyAlignment="1">
      <alignment horizontal="center" vertical="center"/>
    </xf>
    <xf numFmtId="0" fontId="16" fillId="2" borderId="2" xfId="16" applyNumberFormat="1" applyFont="1" applyFill="1" applyBorder="1" applyAlignment="1">
      <alignment horizontal="center" vertical="center"/>
    </xf>
    <xf numFmtId="0" fontId="17" fillId="2" borderId="6" xfId="16" applyNumberFormat="1" applyFont="1" applyFill="1" applyBorder="1" applyAlignment="1">
      <alignment horizontal="left" vertical="center"/>
    </xf>
    <xf numFmtId="0" fontId="17" fillId="2" borderId="2" xfId="16" applyNumberFormat="1" applyFont="1" applyFill="1" applyBorder="1" applyAlignment="1">
      <alignment horizontal="left" vertical="center"/>
    </xf>
    <xf numFmtId="0" fontId="16" fillId="2" borderId="6" xfId="16" applyNumberFormat="1" applyFont="1" applyFill="1" applyBorder="1" applyAlignment="1">
      <alignment horizontal="left" vertical="center"/>
    </xf>
    <xf numFmtId="0" fontId="16" fillId="2" borderId="2" xfId="16" applyNumberFormat="1" applyFont="1" applyFill="1" applyBorder="1" applyAlignment="1">
      <alignment horizontal="left" vertical="center"/>
    </xf>
    <xf numFmtId="0" fontId="17" fillId="2" borderId="1" xfId="0" applyNumberFormat="1" applyFont="1" applyFill="1" applyBorder="1" applyAlignment="1">
      <alignment horizontal="left" vertical="center"/>
    </xf>
    <xf numFmtId="4" fontId="16" fillId="2" borderId="6" xfId="0" applyNumberFormat="1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NumberFormat="1" applyFont="1" applyFill="1" applyBorder="1" applyAlignment="1">
      <alignment horizontal="left" vertical="center"/>
    </xf>
    <xf numFmtId="0" fontId="17" fillId="2" borderId="11" xfId="0" applyNumberFormat="1" applyFont="1" applyFill="1" applyBorder="1" applyAlignment="1">
      <alignment horizontal="left" vertical="center"/>
    </xf>
    <xf numFmtId="4" fontId="17" fillId="2" borderId="1" xfId="0" applyNumberFormat="1" applyFont="1" applyFill="1" applyBorder="1" applyAlignment="1">
      <alignment horizontal="center" vertical="center" textRotation="90" wrapText="1"/>
    </xf>
    <xf numFmtId="1" fontId="17" fillId="2" borderId="1" xfId="0" applyNumberFormat="1" applyFont="1" applyFill="1" applyBorder="1" applyAlignment="1">
      <alignment horizontal="center" vertical="center" textRotation="90" wrapText="1"/>
    </xf>
    <xf numFmtId="2" fontId="17" fillId="2" borderId="1" xfId="11" applyNumberFormat="1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 vertical="center" textRotation="90" wrapText="1"/>
    </xf>
    <xf numFmtId="0" fontId="17" fillId="2" borderId="1" xfId="11" applyFont="1" applyFill="1" applyBorder="1" applyAlignment="1">
      <alignment horizontal="center" vertical="center" textRotation="90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left" vertical="center"/>
    </xf>
    <xf numFmtId="4" fontId="16" fillId="2" borderId="7" xfId="0" applyNumberFormat="1" applyFont="1" applyFill="1" applyBorder="1" applyAlignment="1">
      <alignment horizontal="left" vertical="center"/>
    </xf>
    <xf numFmtId="4" fontId="16" fillId="2" borderId="2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textRotation="90"/>
    </xf>
    <xf numFmtId="0" fontId="17" fillId="2" borderId="1" xfId="0" applyNumberFormat="1" applyFont="1" applyFill="1" applyBorder="1" applyAlignment="1">
      <alignment horizontal="center" vertical="center" textRotation="90"/>
    </xf>
    <xf numFmtId="3" fontId="16" fillId="2" borderId="6" xfId="0" applyNumberFormat="1" applyFont="1" applyFill="1" applyBorder="1" applyAlignment="1">
      <alignment horizontal="left" vertical="center" wrapText="1"/>
    </xf>
    <xf numFmtId="3" fontId="16" fillId="2" borderId="2" xfId="0" applyNumberFormat="1" applyFont="1" applyFill="1" applyBorder="1" applyAlignment="1">
      <alignment horizontal="left" vertical="center" wrapText="1"/>
    </xf>
    <xf numFmtId="0" fontId="16" fillId="2" borderId="6" xfId="49" applyFont="1" applyFill="1" applyBorder="1" applyAlignment="1">
      <alignment horizontal="center"/>
    </xf>
    <xf numFmtId="0" fontId="16" fillId="2" borderId="7" xfId="49" applyFont="1" applyFill="1" applyBorder="1" applyAlignment="1">
      <alignment horizontal="center"/>
    </xf>
    <xf numFmtId="0" fontId="16" fillId="2" borderId="2" xfId="49" applyFont="1" applyFill="1" applyBorder="1" applyAlignment="1">
      <alignment horizontal="center"/>
    </xf>
    <xf numFmtId="3" fontId="17" fillId="2" borderId="6" xfId="0" applyNumberFormat="1" applyFont="1" applyFill="1" applyBorder="1" applyAlignment="1">
      <alignment horizontal="left" vertical="center" wrapText="1"/>
    </xf>
    <xf numFmtId="3" fontId="17" fillId="2" borderId="2" xfId="0" applyNumberFormat="1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7" xfId="0" applyNumberFormat="1" applyFont="1" applyFill="1" applyBorder="1" applyAlignment="1">
      <alignment horizontal="left"/>
    </xf>
    <xf numFmtId="0" fontId="16" fillId="2" borderId="2" xfId="0" applyNumberFormat="1" applyFont="1" applyFill="1" applyBorder="1" applyAlignment="1">
      <alignment horizontal="left"/>
    </xf>
    <xf numFmtId="4" fontId="17" fillId="2" borderId="1" xfId="0" applyNumberFormat="1" applyFont="1" applyFill="1" applyBorder="1" applyAlignment="1">
      <alignment horizontal="left" vertical="center"/>
    </xf>
    <xf numFmtId="0" fontId="33" fillId="2" borderId="0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4" fontId="16" fillId="2" borderId="10" xfId="0" applyNumberFormat="1" applyFont="1" applyFill="1" applyBorder="1" applyAlignment="1">
      <alignment horizontal="center" vertical="center"/>
    </xf>
    <xf numFmtId="4" fontId="16" fillId="2" borderId="14" xfId="0" applyNumberFormat="1" applyFont="1" applyFill="1" applyBorder="1" applyAlignment="1">
      <alignment horizontal="center" vertical="center"/>
    </xf>
    <xf numFmtId="4" fontId="16" fillId="2" borderId="11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16" xfId="0" applyNumberFormat="1" applyFont="1" applyFill="1" applyBorder="1" applyAlignment="1">
      <alignment horizontal="left" vertical="center"/>
    </xf>
    <xf numFmtId="4" fontId="16" fillId="2" borderId="6" xfId="0" applyNumberFormat="1" applyFont="1" applyFill="1" applyBorder="1" applyAlignment="1">
      <alignment horizontal="left" vertical="center" wrapText="1"/>
    </xf>
    <xf numFmtId="4" fontId="16" fillId="2" borderId="7" xfId="0" applyNumberFormat="1" applyFont="1" applyFill="1" applyBorder="1" applyAlignment="1">
      <alignment horizontal="left" vertical="center" wrapText="1"/>
    </xf>
    <xf numFmtId="3" fontId="16" fillId="2" borderId="6" xfId="0" applyNumberFormat="1" applyFont="1" applyFill="1" applyBorder="1" applyAlignment="1">
      <alignment horizontal="left" vertical="center"/>
    </xf>
    <xf numFmtId="3" fontId="16" fillId="2" borderId="7" xfId="0" applyNumberFormat="1" applyFont="1" applyFill="1" applyBorder="1" applyAlignment="1">
      <alignment horizontal="left" vertical="center"/>
    </xf>
    <xf numFmtId="0" fontId="17" fillId="2" borderId="10" xfId="0" applyNumberFormat="1" applyFont="1" applyFill="1" applyBorder="1" applyAlignment="1">
      <alignment horizontal="center"/>
    </xf>
    <xf numFmtId="0" fontId="17" fillId="2" borderId="14" xfId="0" applyNumberFormat="1" applyFont="1" applyFill="1" applyBorder="1" applyAlignment="1">
      <alignment horizontal="center"/>
    </xf>
    <xf numFmtId="0" fontId="17" fillId="2" borderId="11" xfId="0" applyNumberFormat="1" applyFont="1" applyFill="1" applyBorder="1" applyAlignment="1">
      <alignment horizontal="center"/>
    </xf>
    <xf numFmtId="0" fontId="16" fillId="2" borderId="10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wrapText="1"/>
    </xf>
    <xf numFmtId="0" fontId="16" fillId="2" borderId="15" xfId="0" applyFont="1" applyFill="1" applyBorder="1" applyAlignment="1">
      <alignment horizontal="center" vertical="center"/>
    </xf>
    <xf numFmtId="3" fontId="16" fillId="2" borderId="6" xfId="16" applyNumberFormat="1" applyFont="1" applyFill="1" applyBorder="1" applyAlignment="1">
      <alignment horizontal="center" vertical="center"/>
    </xf>
    <xf numFmtId="3" fontId="16" fillId="2" borderId="7" xfId="16" applyNumberFormat="1" applyFont="1" applyFill="1" applyBorder="1" applyAlignment="1">
      <alignment horizontal="center" vertical="center"/>
    </xf>
    <xf numFmtId="3" fontId="16" fillId="2" borderId="2" xfId="16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left" vertical="center" wrapText="1"/>
    </xf>
    <xf numFmtId="4" fontId="16" fillId="2" borderId="0" xfId="0" applyNumberFormat="1" applyFont="1" applyFill="1" applyAlignment="1">
      <alignment horizontal="center" vertical="center"/>
    </xf>
    <xf numFmtId="2" fontId="17" fillId="2" borderId="3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2" fontId="17" fillId="2" borderId="5" xfId="0" applyNumberFormat="1" applyFont="1" applyFill="1" applyBorder="1" applyAlignment="1">
      <alignment horizontal="center" vertical="center" wrapText="1"/>
    </xf>
    <xf numFmtId="2" fontId="17" fillId="2" borderId="8" xfId="0" applyNumberFormat="1" applyFont="1" applyFill="1" applyBorder="1" applyAlignment="1">
      <alignment horizontal="center" vertical="center" wrapText="1"/>
    </xf>
    <xf numFmtId="2" fontId="17" fillId="2" borderId="9" xfId="0" applyNumberFormat="1" applyFont="1" applyFill="1" applyBorder="1" applyAlignment="1">
      <alignment horizontal="center" vertical="center" wrapText="1"/>
    </xf>
    <xf numFmtId="2" fontId="17" fillId="2" borderId="19" xfId="0" applyNumberFormat="1" applyFont="1" applyFill="1" applyBorder="1" applyAlignment="1">
      <alignment horizontal="center" vertical="center" wrapText="1"/>
    </xf>
    <xf numFmtId="2" fontId="17" fillId="2" borderId="20" xfId="0" applyNumberFormat="1" applyFont="1" applyFill="1" applyBorder="1" applyAlignment="1">
      <alignment horizontal="center" vertical="center" wrapText="1"/>
    </xf>
    <xf numFmtId="2" fontId="17" fillId="2" borderId="10" xfId="0" applyNumberFormat="1" applyFont="1" applyFill="1" applyBorder="1" applyAlignment="1">
      <alignment horizontal="center" vertical="center" wrapText="1"/>
    </xf>
    <xf numFmtId="2" fontId="17" fillId="2" borderId="1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4" fontId="17" fillId="2" borderId="3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2" fontId="17" fillId="2" borderId="6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2" fontId="17" fillId="2" borderId="2" xfId="0" applyNumberFormat="1" applyFont="1" applyFill="1" applyBorder="1" applyAlignment="1">
      <alignment horizontal="center" vertical="center" wrapText="1"/>
    </xf>
    <xf numFmtId="2" fontId="37" fillId="2" borderId="3" xfId="0" applyNumberFormat="1" applyFont="1" applyFill="1" applyBorder="1" applyAlignment="1">
      <alignment horizontal="center" vertical="center" wrapText="1"/>
    </xf>
    <xf numFmtId="2" fontId="37" fillId="2" borderId="4" xfId="0" applyNumberFormat="1" applyFont="1" applyFill="1" applyBorder="1" applyAlignment="1">
      <alignment horizontal="center" vertical="center" wrapText="1"/>
    </xf>
    <xf numFmtId="2" fontId="37" fillId="2" borderId="5" xfId="0" applyNumberFormat="1" applyFont="1" applyFill="1" applyBorder="1" applyAlignment="1">
      <alignment horizontal="center" vertical="center" wrapText="1"/>
    </xf>
  </cellXfs>
  <cellStyles count="2528">
    <cellStyle name="Excel Built-in Normal" xfId="1"/>
    <cellStyle name="Excel Built-in Normal 2" xfId="2"/>
    <cellStyle name="Excel Built-in Normal 2 2" xfId="3"/>
    <cellStyle name="Excel Built-in Normal 2 2 2" xfId="59"/>
    <cellStyle name="Excel Built-in Normal 2 2 3" xfId="96"/>
    <cellStyle name="Excel Built-in Normal 2 3" xfId="58"/>
    <cellStyle name="Excel Built-in Normal 2 4" xfId="97"/>
    <cellStyle name="Excel Built-in Normal 3" xfId="4"/>
    <cellStyle name="Excel Built-in Normal 3 2" xfId="60"/>
    <cellStyle name="Excel Built-in Normal 3 3" xfId="98"/>
    <cellStyle name="Excel Built-in Normal 4" xfId="56"/>
    <cellStyle name="Excel Built-in Normal 5" xfId="99"/>
    <cellStyle name="TableStyleLight1" xfId="5"/>
    <cellStyle name="Акцент1 2" xfId="2518"/>
    <cellStyle name="Акцент2 2" xfId="2512"/>
    <cellStyle name="Акцент3 2" xfId="2509"/>
    <cellStyle name="Акцент4 2" xfId="2510"/>
    <cellStyle name="Акцент5 2" xfId="2514"/>
    <cellStyle name="Акцент6 2" xfId="2491"/>
    <cellStyle name="Ввод  2" xfId="2472"/>
    <cellStyle name="Вывод 2" xfId="2488"/>
    <cellStyle name="Вычисление 2" xfId="2466"/>
    <cellStyle name="Заголовок 1 2" xfId="2513"/>
    <cellStyle name="Заголовок 2 2" xfId="2515"/>
    <cellStyle name="Заголовок 3 2" xfId="2517"/>
    <cellStyle name="Заголовок 4 2" xfId="2487"/>
    <cellStyle name="Итог 2" xfId="2519"/>
    <cellStyle name="Контрольная ячейка 2" xfId="2490"/>
    <cellStyle name="Название 2" xfId="2489"/>
    <cellStyle name="Нейтральный 2" xfId="2467"/>
    <cellStyle name="Обычный" xfId="0" builtinId="0"/>
    <cellStyle name="Обычный 10" xfId="6"/>
    <cellStyle name="Обычный 10 10" xfId="496"/>
    <cellStyle name="Обычный 10 10 2" xfId="1090"/>
    <cellStyle name="Обычный 10 10 2 2" xfId="2278"/>
    <cellStyle name="Обычный 10 10 3" xfId="1684"/>
    <cellStyle name="Обычный 10 11" xfId="643"/>
    <cellStyle name="Обычный 10 11 2" xfId="1831"/>
    <cellStyle name="Обычный 10 12" xfId="1237"/>
    <cellStyle name="Обычный 10 13" xfId="2425"/>
    <cellStyle name="Обычный 10 14" xfId="2463"/>
    <cellStyle name="Обычный 10 2" xfId="7"/>
    <cellStyle name="Обычный 10 2 10" xfId="1238"/>
    <cellStyle name="Обычный 10 2 11" xfId="2426"/>
    <cellStyle name="Обычный 10 2 12" xfId="2464"/>
    <cellStyle name="Обычный 10 2 2" xfId="62"/>
    <cellStyle name="Обычный 10 2 2 2" xfId="227"/>
    <cellStyle name="Обычный 10 2 2 2 2" xfId="821"/>
    <cellStyle name="Обычный 10 2 2 2 2 2" xfId="2009"/>
    <cellStyle name="Обычный 10 2 2 2 3" xfId="1415"/>
    <cellStyle name="Обычный 10 2 2 3" xfId="374"/>
    <cellStyle name="Обычный 10 2 2 3 2" xfId="968"/>
    <cellStyle name="Обычный 10 2 2 3 2 2" xfId="2156"/>
    <cellStyle name="Обычный 10 2 2 3 3" xfId="1562"/>
    <cellStyle name="Обычный 10 2 2 4" xfId="527"/>
    <cellStyle name="Обычный 10 2 2 4 2" xfId="1121"/>
    <cellStyle name="Обычный 10 2 2 4 2 2" xfId="2309"/>
    <cellStyle name="Обычный 10 2 2 4 3" xfId="1715"/>
    <cellStyle name="Обычный 10 2 2 5" xfId="674"/>
    <cellStyle name="Обычный 10 2 2 5 2" xfId="1862"/>
    <cellStyle name="Обычный 10 2 2 6" xfId="1268"/>
    <cellStyle name="Обычный 10 2 3" xfId="101"/>
    <cellStyle name="Обычный 10 2 3 2" xfId="257"/>
    <cellStyle name="Обычный 10 2 3 2 2" xfId="851"/>
    <cellStyle name="Обычный 10 2 3 2 2 2" xfId="2039"/>
    <cellStyle name="Обычный 10 2 3 2 3" xfId="1445"/>
    <cellStyle name="Обычный 10 2 3 3" xfId="404"/>
    <cellStyle name="Обычный 10 2 3 3 2" xfId="998"/>
    <cellStyle name="Обычный 10 2 3 3 2 2" xfId="2186"/>
    <cellStyle name="Обычный 10 2 3 3 3" xfId="1592"/>
    <cellStyle name="Обычный 10 2 3 4" xfId="557"/>
    <cellStyle name="Обычный 10 2 3 4 2" xfId="1151"/>
    <cellStyle name="Обычный 10 2 3 4 2 2" xfId="2339"/>
    <cellStyle name="Обычный 10 2 3 4 3" xfId="1745"/>
    <cellStyle name="Обычный 10 2 3 5" xfId="704"/>
    <cellStyle name="Обычный 10 2 3 5 2" xfId="1892"/>
    <cellStyle name="Обычный 10 2 3 6" xfId="1298"/>
    <cellStyle name="Обычный 10 2 4" xfId="137"/>
    <cellStyle name="Обычный 10 2 4 2" xfId="284"/>
    <cellStyle name="Обычный 10 2 4 2 2" xfId="878"/>
    <cellStyle name="Обычный 10 2 4 2 2 2" xfId="2066"/>
    <cellStyle name="Обычный 10 2 4 2 3" xfId="1472"/>
    <cellStyle name="Обычный 10 2 4 3" xfId="432"/>
    <cellStyle name="Обычный 10 2 4 3 2" xfId="1026"/>
    <cellStyle name="Обычный 10 2 4 3 2 2" xfId="2214"/>
    <cellStyle name="Обычный 10 2 4 3 3" xfId="1620"/>
    <cellStyle name="Обычный 10 2 4 4" xfId="584"/>
    <cellStyle name="Обычный 10 2 4 4 2" xfId="1178"/>
    <cellStyle name="Обычный 10 2 4 4 2 2" xfId="2366"/>
    <cellStyle name="Обычный 10 2 4 4 3" xfId="1772"/>
    <cellStyle name="Обычный 10 2 4 5" xfId="731"/>
    <cellStyle name="Обычный 10 2 4 5 2" xfId="1919"/>
    <cellStyle name="Обычный 10 2 4 6" xfId="1325"/>
    <cellStyle name="Обычный 10 2 5" xfId="167"/>
    <cellStyle name="Обычный 10 2 5 2" xfId="314"/>
    <cellStyle name="Обычный 10 2 5 2 2" xfId="908"/>
    <cellStyle name="Обычный 10 2 5 2 2 2" xfId="2096"/>
    <cellStyle name="Обычный 10 2 5 2 3" xfId="1502"/>
    <cellStyle name="Обычный 10 2 5 3" xfId="462"/>
    <cellStyle name="Обычный 10 2 5 3 2" xfId="1056"/>
    <cellStyle name="Обычный 10 2 5 3 2 2" xfId="2244"/>
    <cellStyle name="Обычный 10 2 5 3 3" xfId="1650"/>
    <cellStyle name="Обычный 10 2 5 4" xfId="614"/>
    <cellStyle name="Обычный 10 2 5 4 2" xfId="1208"/>
    <cellStyle name="Обычный 10 2 5 4 2 2" xfId="2396"/>
    <cellStyle name="Обычный 10 2 5 4 3" xfId="1802"/>
    <cellStyle name="Обычный 10 2 5 5" xfId="761"/>
    <cellStyle name="Обычный 10 2 5 5 2" xfId="1949"/>
    <cellStyle name="Обычный 10 2 5 6" xfId="1355"/>
    <cellStyle name="Обычный 10 2 6" xfId="197"/>
    <cellStyle name="Обычный 10 2 6 2" xfId="791"/>
    <cellStyle name="Обычный 10 2 6 2 2" xfId="1979"/>
    <cellStyle name="Обычный 10 2 6 3" xfId="1385"/>
    <cellStyle name="Обычный 10 2 7" xfId="344"/>
    <cellStyle name="Обычный 10 2 7 2" xfId="938"/>
    <cellStyle name="Обычный 10 2 7 2 2" xfId="2126"/>
    <cellStyle name="Обычный 10 2 7 3" xfId="1532"/>
    <cellStyle name="Обычный 10 2 8" xfId="497"/>
    <cellStyle name="Обычный 10 2 8 2" xfId="1091"/>
    <cellStyle name="Обычный 10 2 8 2 2" xfId="2279"/>
    <cellStyle name="Обычный 10 2 8 3" xfId="1685"/>
    <cellStyle name="Обычный 10 2 9" xfId="644"/>
    <cellStyle name="Обычный 10 2 9 2" xfId="1832"/>
    <cellStyle name="Обычный 10 3" xfId="47"/>
    <cellStyle name="Обычный 10 3 10" xfId="1262"/>
    <cellStyle name="Обычный 10 3 11" xfId="2462"/>
    <cellStyle name="Обычный 10 3 2" xfId="91"/>
    <cellStyle name="Обычный 10 3 2 2" xfId="251"/>
    <cellStyle name="Обычный 10 3 2 2 2" xfId="845"/>
    <cellStyle name="Обычный 10 3 2 2 2 2" xfId="2033"/>
    <cellStyle name="Обычный 10 3 2 2 3" xfId="1439"/>
    <cellStyle name="Обычный 10 3 2 3" xfId="398"/>
    <cellStyle name="Обычный 10 3 2 3 2" xfId="992"/>
    <cellStyle name="Обычный 10 3 2 3 2 2" xfId="2180"/>
    <cellStyle name="Обычный 10 3 2 3 3" xfId="1586"/>
    <cellStyle name="Обычный 10 3 2 4" xfId="551"/>
    <cellStyle name="Обычный 10 3 2 4 2" xfId="1145"/>
    <cellStyle name="Обычный 10 3 2 4 2 2" xfId="2333"/>
    <cellStyle name="Обычный 10 3 2 4 3" xfId="1739"/>
    <cellStyle name="Обычный 10 3 2 5" xfId="698"/>
    <cellStyle name="Обычный 10 3 2 5 2" xfId="1886"/>
    <cellStyle name="Обычный 10 3 2 6" xfId="1292"/>
    <cellStyle name="Обычный 10 3 3" xfId="102"/>
    <cellStyle name="Обычный 10 3 3 2" xfId="258"/>
    <cellStyle name="Обычный 10 3 3 2 2" xfId="852"/>
    <cellStyle name="Обычный 10 3 3 2 2 2" xfId="2040"/>
    <cellStyle name="Обычный 10 3 3 2 3" xfId="1446"/>
    <cellStyle name="Обычный 10 3 3 3" xfId="405"/>
    <cellStyle name="Обычный 10 3 3 3 2" xfId="999"/>
    <cellStyle name="Обычный 10 3 3 3 2 2" xfId="2187"/>
    <cellStyle name="Обычный 10 3 3 3 3" xfId="1593"/>
    <cellStyle name="Обычный 10 3 3 4" xfId="558"/>
    <cellStyle name="Обычный 10 3 3 4 2" xfId="1152"/>
    <cellStyle name="Обычный 10 3 3 4 2 2" xfId="2340"/>
    <cellStyle name="Обычный 10 3 3 4 3" xfId="1746"/>
    <cellStyle name="Обычный 10 3 3 5" xfId="705"/>
    <cellStyle name="Обычный 10 3 3 5 2" xfId="1893"/>
    <cellStyle name="Обычный 10 3 3 6" xfId="1299"/>
    <cellStyle name="Обычный 10 3 4" xfId="161"/>
    <cellStyle name="Обычный 10 3 4 2" xfId="308"/>
    <cellStyle name="Обычный 10 3 4 2 2" xfId="902"/>
    <cellStyle name="Обычный 10 3 4 2 2 2" xfId="2090"/>
    <cellStyle name="Обычный 10 3 4 2 3" xfId="1496"/>
    <cellStyle name="Обычный 10 3 4 3" xfId="456"/>
    <cellStyle name="Обычный 10 3 4 3 2" xfId="1050"/>
    <cellStyle name="Обычный 10 3 4 3 2 2" xfId="2238"/>
    <cellStyle name="Обычный 10 3 4 3 3" xfId="1644"/>
    <cellStyle name="Обычный 10 3 4 4" xfId="608"/>
    <cellStyle name="Обычный 10 3 4 4 2" xfId="1202"/>
    <cellStyle name="Обычный 10 3 4 4 2 2" xfId="2390"/>
    <cellStyle name="Обычный 10 3 4 4 3" xfId="1796"/>
    <cellStyle name="Обычный 10 3 4 5" xfId="755"/>
    <cellStyle name="Обычный 10 3 4 5 2" xfId="1943"/>
    <cellStyle name="Обычный 10 3 4 6" xfId="1349"/>
    <cellStyle name="Обычный 10 3 5" xfId="191"/>
    <cellStyle name="Обычный 10 3 5 2" xfId="338"/>
    <cellStyle name="Обычный 10 3 5 2 2" xfId="932"/>
    <cellStyle name="Обычный 10 3 5 2 2 2" xfId="2120"/>
    <cellStyle name="Обычный 10 3 5 2 3" xfId="1526"/>
    <cellStyle name="Обычный 10 3 5 3" xfId="486"/>
    <cellStyle name="Обычный 10 3 5 3 2" xfId="1080"/>
    <cellStyle name="Обычный 10 3 5 3 2 2" xfId="2268"/>
    <cellStyle name="Обычный 10 3 5 3 3" xfId="1674"/>
    <cellStyle name="Обычный 10 3 5 4" xfId="638"/>
    <cellStyle name="Обычный 10 3 5 4 2" xfId="1232"/>
    <cellStyle name="Обычный 10 3 5 4 2 2" xfId="2420"/>
    <cellStyle name="Обычный 10 3 5 4 3" xfId="1826"/>
    <cellStyle name="Обычный 10 3 5 5" xfId="785"/>
    <cellStyle name="Обычный 10 3 5 5 2" xfId="1973"/>
    <cellStyle name="Обычный 10 3 5 6" xfId="1379"/>
    <cellStyle name="Обычный 10 3 6" xfId="221"/>
    <cellStyle name="Обычный 10 3 6 2" xfId="815"/>
    <cellStyle name="Обычный 10 3 6 2 2" xfId="2003"/>
    <cellStyle name="Обычный 10 3 6 3" xfId="1409"/>
    <cellStyle name="Обычный 10 3 7" xfId="368"/>
    <cellStyle name="Обычный 10 3 7 2" xfId="962"/>
    <cellStyle name="Обычный 10 3 7 2 2" xfId="2150"/>
    <cellStyle name="Обычный 10 3 7 3" xfId="1556"/>
    <cellStyle name="Обычный 10 3 8" xfId="521"/>
    <cellStyle name="Обычный 10 3 8 2" xfId="1115"/>
    <cellStyle name="Обычный 10 3 8 2 2" xfId="2303"/>
    <cellStyle name="Обычный 10 3 8 3" xfId="1709"/>
    <cellStyle name="Обычный 10 3 9" xfId="668"/>
    <cellStyle name="Обычный 10 3 9 2" xfId="1856"/>
    <cellStyle name="Обычный 10 4" xfId="61"/>
    <cellStyle name="Обычный 10 4 2" xfId="226"/>
    <cellStyle name="Обычный 10 4 2 2" xfId="820"/>
    <cellStyle name="Обычный 10 4 2 2 2" xfId="2008"/>
    <cellStyle name="Обычный 10 4 2 3" xfId="1414"/>
    <cellStyle name="Обычный 10 4 3" xfId="373"/>
    <cellStyle name="Обычный 10 4 3 2" xfId="967"/>
    <cellStyle name="Обычный 10 4 3 2 2" xfId="2155"/>
    <cellStyle name="Обычный 10 4 3 3" xfId="1561"/>
    <cellStyle name="Обычный 10 4 4" xfId="526"/>
    <cellStyle name="Обычный 10 4 4 2" xfId="1120"/>
    <cellStyle name="Обычный 10 4 4 2 2" xfId="2308"/>
    <cellStyle name="Обычный 10 4 4 3" xfId="1714"/>
    <cellStyle name="Обычный 10 4 5" xfId="673"/>
    <cellStyle name="Обычный 10 4 5 2" xfId="1861"/>
    <cellStyle name="Обычный 10 4 6" xfId="1267"/>
    <cellStyle name="Обычный 10 5" xfId="100"/>
    <cellStyle name="Обычный 10 5 2" xfId="256"/>
    <cellStyle name="Обычный 10 5 2 2" xfId="850"/>
    <cellStyle name="Обычный 10 5 2 2 2" xfId="2038"/>
    <cellStyle name="Обычный 10 5 2 3" xfId="1444"/>
    <cellStyle name="Обычный 10 5 3" xfId="403"/>
    <cellStyle name="Обычный 10 5 3 2" xfId="997"/>
    <cellStyle name="Обычный 10 5 3 2 2" xfId="2185"/>
    <cellStyle name="Обычный 10 5 3 3" xfId="1591"/>
    <cellStyle name="Обычный 10 5 4" xfId="556"/>
    <cellStyle name="Обычный 10 5 4 2" xfId="1150"/>
    <cellStyle name="Обычный 10 5 4 2 2" xfId="2338"/>
    <cellStyle name="Обычный 10 5 4 3" xfId="1744"/>
    <cellStyle name="Обычный 10 5 5" xfId="703"/>
    <cellStyle name="Обычный 10 5 5 2" xfId="1891"/>
    <cellStyle name="Обычный 10 5 6" xfId="1297"/>
    <cellStyle name="Обычный 10 6" xfId="136"/>
    <cellStyle name="Обычный 10 6 2" xfId="283"/>
    <cellStyle name="Обычный 10 6 2 2" xfId="877"/>
    <cellStyle name="Обычный 10 6 2 2 2" xfId="2065"/>
    <cellStyle name="Обычный 10 6 2 3" xfId="1471"/>
    <cellStyle name="Обычный 10 6 3" xfId="431"/>
    <cellStyle name="Обычный 10 6 3 2" xfId="1025"/>
    <cellStyle name="Обычный 10 6 3 2 2" xfId="2213"/>
    <cellStyle name="Обычный 10 6 3 3" xfId="1619"/>
    <cellStyle name="Обычный 10 6 4" xfId="583"/>
    <cellStyle name="Обычный 10 6 4 2" xfId="1177"/>
    <cellStyle name="Обычный 10 6 4 2 2" xfId="2365"/>
    <cellStyle name="Обычный 10 6 4 3" xfId="1771"/>
    <cellStyle name="Обычный 10 6 5" xfId="730"/>
    <cellStyle name="Обычный 10 6 5 2" xfId="1918"/>
    <cellStyle name="Обычный 10 6 6" xfId="1324"/>
    <cellStyle name="Обычный 10 7" xfId="166"/>
    <cellStyle name="Обычный 10 7 2" xfId="313"/>
    <cellStyle name="Обычный 10 7 2 2" xfId="907"/>
    <cellStyle name="Обычный 10 7 2 2 2" xfId="2095"/>
    <cellStyle name="Обычный 10 7 2 3" xfId="1501"/>
    <cellStyle name="Обычный 10 7 3" xfId="461"/>
    <cellStyle name="Обычный 10 7 3 2" xfId="1055"/>
    <cellStyle name="Обычный 10 7 3 2 2" xfId="2243"/>
    <cellStyle name="Обычный 10 7 3 3" xfId="1649"/>
    <cellStyle name="Обычный 10 7 4" xfId="613"/>
    <cellStyle name="Обычный 10 7 4 2" xfId="1207"/>
    <cellStyle name="Обычный 10 7 4 2 2" xfId="2395"/>
    <cellStyle name="Обычный 10 7 4 3" xfId="1801"/>
    <cellStyle name="Обычный 10 7 5" xfId="760"/>
    <cellStyle name="Обычный 10 7 5 2" xfId="1948"/>
    <cellStyle name="Обычный 10 7 6" xfId="1354"/>
    <cellStyle name="Обычный 10 8" xfId="196"/>
    <cellStyle name="Обычный 10 8 2" xfId="790"/>
    <cellStyle name="Обычный 10 8 2 2" xfId="1978"/>
    <cellStyle name="Обычный 10 8 3" xfId="1384"/>
    <cellStyle name="Обычный 10 9" xfId="343"/>
    <cellStyle name="Обычный 10 9 2" xfId="937"/>
    <cellStyle name="Обычный 10 9 2 2" xfId="2125"/>
    <cellStyle name="Обычный 10 9 3" xfId="1531"/>
    <cellStyle name="Обычный 11" xfId="8"/>
    <cellStyle name="Обычный 11 10" xfId="1239"/>
    <cellStyle name="Обычный 11 11" xfId="2437"/>
    <cellStyle name="Обычный 11 12" xfId="2479"/>
    <cellStyle name="Обычный 11 2" xfId="63"/>
    <cellStyle name="Обычный 11 2 2" xfId="228"/>
    <cellStyle name="Обычный 11 2 2 2" xfId="822"/>
    <cellStyle name="Обычный 11 2 2 2 2" xfId="2010"/>
    <cellStyle name="Обычный 11 2 2 3" xfId="1416"/>
    <cellStyle name="Обычный 11 2 3" xfId="375"/>
    <cellStyle name="Обычный 11 2 3 2" xfId="969"/>
    <cellStyle name="Обычный 11 2 3 2 2" xfId="2157"/>
    <cellStyle name="Обычный 11 2 3 3" xfId="1563"/>
    <cellStyle name="Обычный 11 2 4" xfId="528"/>
    <cellStyle name="Обычный 11 2 4 2" xfId="1122"/>
    <cellStyle name="Обычный 11 2 4 2 2" xfId="2310"/>
    <cellStyle name="Обычный 11 2 4 3" xfId="1716"/>
    <cellStyle name="Обычный 11 2 5" xfId="675"/>
    <cellStyle name="Обычный 11 2 5 2" xfId="1863"/>
    <cellStyle name="Обычный 11 2 6" xfId="1269"/>
    <cellStyle name="Обычный 11 3" xfId="103"/>
    <cellStyle name="Обычный 11 3 2" xfId="259"/>
    <cellStyle name="Обычный 11 3 2 2" xfId="853"/>
    <cellStyle name="Обычный 11 3 2 2 2" xfId="2041"/>
    <cellStyle name="Обычный 11 3 2 3" xfId="1447"/>
    <cellStyle name="Обычный 11 3 3" xfId="406"/>
    <cellStyle name="Обычный 11 3 3 2" xfId="1000"/>
    <cellStyle name="Обычный 11 3 3 2 2" xfId="2188"/>
    <cellStyle name="Обычный 11 3 3 3" xfId="1594"/>
    <cellStyle name="Обычный 11 3 4" xfId="559"/>
    <cellStyle name="Обычный 11 3 4 2" xfId="1153"/>
    <cellStyle name="Обычный 11 3 4 2 2" xfId="2341"/>
    <cellStyle name="Обычный 11 3 4 3" xfId="1747"/>
    <cellStyle name="Обычный 11 3 5" xfId="706"/>
    <cellStyle name="Обычный 11 3 5 2" xfId="1894"/>
    <cellStyle name="Обычный 11 3 6" xfId="1300"/>
    <cellStyle name="Обычный 11 4" xfId="138"/>
    <cellStyle name="Обычный 11 4 2" xfId="285"/>
    <cellStyle name="Обычный 11 4 2 2" xfId="879"/>
    <cellStyle name="Обычный 11 4 2 2 2" xfId="2067"/>
    <cellStyle name="Обычный 11 4 2 3" xfId="1473"/>
    <cellStyle name="Обычный 11 4 3" xfId="433"/>
    <cellStyle name="Обычный 11 4 3 2" xfId="1027"/>
    <cellStyle name="Обычный 11 4 3 2 2" xfId="2215"/>
    <cellStyle name="Обычный 11 4 3 3" xfId="1621"/>
    <cellStyle name="Обычный 11 4 4" xfId="585"/>
    <cellStyle name="Обычный 11 4 4 2" xfId="1179"/>
    <cellStyle name="Обычный 11 4 4 2 2" xfId="2367"/>
    <cellStyle name="Обычный 11 4 4 3" xfId="1773"/>
    <cellStyle name="Обычный 11 4 5" xfId="732"/>
    <cellStyle name="Обычный 11 4 5 2" xfId="1920"/>
    <cellStyle name="Обычный 11 4 6" xfId="1326"/>
    <cellStyle name="Обычный 11 5" xfId="168"/>
    <cellStyle name="Обычный 11 5 2" xfId="315"/>
    <cellStyle name="Обычный 11 5 2 2" xfId="909"/>
    <cellStyle name="Обычный 11 5 2 2 2" xfId="2097"/>
    <cellStyle name="Обычный 11 5 2 3" xfId="1503"/>
    <cellStyle name="Обычный 11 5 3" xfId="463"/>
    <cellStyle name="Обычный 11 5 3 2" xfId="1057"/>
    <cellStyle name="Обычный 11 5 3 2 2" xfId="2245"/>
    <cellStyle name="Обычный 11 5 3 3" xfId="1651"/>
    <cellStyle name="Обычный 11 5 4" xfId="615"/>
    <cellStyle name="Обычный 11 5 4 2" xfId="1209"/>
    <cellStyle name="Обычный 11 5 4 2 2" xfId="2397"/>
    <cellStyle name="Обычный 11 5 4 3" xfId="1803"/>
    <cellStyle name="Обычный 11 5 5" xfId="762"/>
    <cellStyle name="Обычный 11 5 5 2" xfId="1950"/>
    <cellStyle name="Обычный 11 5 6" xfId="1356"/>
    <cellStyle name="Обычный 11 6" xfId="198"/>
    <cellStyle name="Обычный 11 6 2" xfId="792"/>
    <cellStyle name="Обычный 11 6 2 2" xfId="1980"/>
    <cellStyle name="Обычный 11 6 3" xfId="1386"/>
    <cellStyle name="Обычный 11 7" xfId="345"/>
    <cellStyle name="Обычный 11 7 2" xfId="939"/>
    <cellStyle name="Обычный 11 7 2 2" xfId="2127"/>
    <cellStyle name="Обычный 11 7 3" xfId="1533"/>
    <cellStyle name="Обычный 11 8" xfId="498"/>
    <cellStyle name="Обычный 11 8 2" xfId="1092"/>
    <cellStyle name="Обычный 11 8 2 2" xfId="2280"/>
    <cellStyle name="Обычный 11 8 3" xfId="1686"/>
    <cellStyle name="Обычный 11 9" xfId="645"/>
    <cellStyle name="Обычный 11 9 2" xfId="1833"/>
    <cellStyle name="Обычный 12" xfId="9"/>
    <cellStyle name="Обычный 12 2" xfId="64"/>
    <cellStyle name="Обычный 12 3" xfId="104"/>
    <cellStyle name="Обычный 13" xfId="10"/>
    <cellStyle name="Обычный 13 10" xfId="646"/>
    <cellStyle name="Обычный 13 10 2" xfId="1834"/>
    <cellStyle name="Обычный 13 11" xfId="1240"/>
    <cellStyle name="Обычный 13 12" xfId="2445"/>
    <cellStyle name="Обычный 13 13" xfId="2492"/>
    <cellStyle name="Обычный 13 2" xfId="54"/>
    <cellStyle name="Обычный 13 2 2" xfId="94"/>
    <cellStyle name="Обычный 13 2 2 2" xfId="254"/>
    <cellStyle name="Обычный 13 2 2 2 2" xfId="848"/>
    <cellStyle name="Обычный 13 2 2 2 2 2" xfId="2036"/>
    <cellStyle name="Обычный 13 2 2 2 3" xfId="1442"/>
    <cellStyle name="Обычный 13 2 2 3" xfId="401"/>
    <cellStyle name="Обычный 13 2 2 3 2" xfId="995"/>
    <cellStyle name="Обычный 13 2 2 3 2 2" xfId="2183"/>
    <cellStyle name="Обычный 13 2 2 3 3" xfId="1589"/>
    <cellStyle name="Обычный 13 2 2 4" xfId="554"/>
    <cellStyle name="Обычный 13 2 2 4 2" xfId="1148"/>
    <cellStyle name="Обычный 13 2 2 4 2 2" xfId="2336"/>
    <cellStyle name="Обычный 13 2 2 4 3" xfId="1742"/>
    <cellStyle name="Обычный 13 2 2 5" xfId="701"/>
    <cellStyle name="Обычный 13 2 2 5 2" xfId="1889"/>
    <cellStyle name="Обычный 13 2 2 6" xfId="1295"/>
    <cellStyle name="Обычный 13 2 3" xfId="164"/>
    <cellStyle name="Обычный 13 2 3 2" xfId="311"/>
    <cellStyle name="Обычный 13 2 3 2 2" xfId="905"/>
    <cellStyle name="Обычный 13 2 3 2 2 2" xfId="2093"/>
    <cellStyle name="Обычный 13 2 3 2 3" xfId="1499"/>
    <cellStyle name="Обычный 13 2 3 3" xfId="459"/>
    <cellStyle name="Обычный 13 2 3 3 2" xfId="1053"/>
    <cellStyle name="Обычный 13 2 3 3 2 2" xfId="2241"/>
    <cellStyle name="Обычный 13 2 3 3 3" xfId="1647"/>
    <cellStyle name="Обычный 13 2 3 4" xfId="611"/>
    <cellStyle name="Обычный 13 2 3 4 2" xfId="1205"/>
    <cellStyle name="Обычный 13 2 3 4 2 2" xfId="2393"/>
    <cellStyle name="Обычный 13 2 3 4 3" xfId="1799"/>
    <cellStyle name="Обычный 13 2 3 5" xfId="758"/>
    <cellStyle name="Обычный 13 2 3 5 2" xfId="1946"/>
    <cellStyle name="Обычный 13 2 3 6" xfId="1352"/>
    <cellStyle name="Обычный 13 2 4" xfId="194"/>
    <cellStyle name="Обычный 13 2 4 2" xfId="341"/>
    <cellStyle name="Обычный 13 2 4 2 2" xfId="935"/>
    <cellStyle name="Обычный 13 2 4 2 2 2" xfId="2123"/>
    <cellStyle name="Обычный 13 2 4 2 3" xfId="1529"/>
    <cellStyle name="Обычный 13 2 4 3" xfId="489"/>
    <cellStyle name="Обычный 13 2 4 3 2" xfId="1083"/>
    <cellStyle name="Обычный 13 2 4 3 2 2" xfId="2271"/>
    <cellStyle name="Обычный 13 2 4 3 3" xfId="1677"/>
    <cellStyle name="Обычный 13 2 4 4" xfId="641"/>
    <cellStyle name="Обычный 13 2 4 4 2" xfId="1235"/>
    <cellStyle name="Обычный 13 2 4 4 2 2" xfId="2423"/>
    <cellStyle name="Обычный 13 2 4 4 3" xfId="1829"/>
    <cellStyle name="Обычный 13 2 4 5" xfId="788"/>
    <cellStyle name="Обычный 13 2 4 5 2" xfId="1976"/>
    <cellStyle name="Обычный 13 2 4 6" xfId="1382"/>
    <cellStyle name="Обычный 13 2 5" xfId="224"/>
    <cellStyle name="Обычный 13 2 5 2" xfId="818"/>
    <cellStyle name="Обычный 13 2 5 2 2" xfId="2006"/>
    <cellStyle name="Обычный 13 2 5 3" xfId="1412"/>
    <cellStyle name="Обычный 13 2 6" xfId="371"/>
    <cellStyle name="Обычный 13 2 6 2" xfId="965"/>
    <cellStyle name="Обычный 13 2 6 2 2" xfId="2153"/>
    <cellStyle name="Обычный 13 2 6 3" xfId="1559"/>
    <cellStyle name="Обычный 13 2 7" xfId="524"/>
    <cellStyle name="Обычный 13 2 7 2" xfId="1118"/>
    <cellStyle name="Обычный 13 2 7 2 2" xfId="2306"/>
    <cellStyle name="Обычный 13 2 7 3" xfId="1712"/>
    <cellStyle name="Обычный 13 2 8" xfId="671"/>
    <cellStyle name="Обычный 13 2 8 2" xfId="1859"/>
    <cellStyle name="Обычный 13 2 9" xfId="1265"/>
    <cellStyle name="Обычный 13 3" xfId="65"/>
    <cellStyle name="Обычный 13 3 2" xfId="229"/>
    <cellStyle name="Обычный 13 3 2 2" xfId="823"/>
    <cellStyle name="Обычный 13 3 2 2 2" xfId="2011"/>
    <cellStyle name="Обычный 13 3 2 3" xfId="1417"/>
    <cellStyle name="Обычный 13 3 3" xfId="376"/>
    <cellStyle name="Обычный 13 3 3 2" xfId="970"/>
    <cellStyle name="Обычный 13 3 3 2 2" xfId="2158"/>
    <cellStyle name="Обычный 13 3 3 3" xfId="1564"/>
    <cellStyle name="Обычный 13 3 4" xfId="529"/>
    <cellStyle name="Обычный 13 3 4 2" xfId="1123"/>
    <cellStyle name="Обычный 13 3 4 2 2" xfId="2311"/>
    <cellStyle name="Обычный 13 3 4 3" xfId="1717"/>
    <cellStyle name="Обычный 13 3 5" xfId="676"/>
    <cellStyle name="Обычный 13 3 5 2" xfId="1864"/>
    <cellStyle name="Обычный 13 3 6" xfId="1270"/>
    <cellStyle name="Обычный 13 4" xfId="105"/>
    <cellStyle name="Обычный 13 4 2" xfId="260"/>
    <cellStyle name="Обычный 13 4 2 2" xfId="854"/>
    <cellStyle name="Обычный 13 4 2 2 2" xfId="2042"/>
    <cellStyle name="Обычный 13 4 2 3" xfId="1448"/>
    <cellStyle name="Обычный 13 4 3" xfId="407"/>
    <cellStyle name="Обычный 13 4 3 2" xfId="1001"/>
    <cellStyle name="Обычный 13 4 3 2 2" xfId="2189"/>
    <cellStyle name="Обычный 13 4 3 3" xfId="1595"/>
    <cellStyle name="Обычный 13 4 4" xfId="560"/>
    <cellStyle name="Обычный 13 4 4 2" xfId="1154"/>
    <cellStyle name="Обычный 13 4 4 2 2" xfId="2342"/>
    <cellStyle name="Обычный 13 4 4 3" xfId="1748"/>
    <cellStyle name="Обычный 13 4 5" xfId="707"/>
    <cellStyle name="Обычный 13 4 5 2" xfId="1895"/>
    <cellStyle name="Обычный 13 4 6" xfId="1301"/>
    <cellStyle name="Обычный 13 5" xfId="139"/>
    <cellStyle name="Обычный 13 5 2" xfId="286"/>
    <cellStyle name="Обычный 13 5 2 2" xfId="880"/>
    <cellStyle name="Обычный 13 5 2 2 2" xfId="2068"/>
    <cellStyle name="Обычный 13 5 2 3" xfId="1474"/>
    <cellStyle name="Обычный 13 5 3" xfId="434"/>
    <cellStyle name="Обычный 13 5 3 2" xfId="1028"/>
    <cellStyle name="Обычный 13 5 3 2 2" xfId="2216"/>
    <cellStyle name="Обычный 13 5 3 3" xfId="1622"/>
    <cellStyle name="Обычный 13 5 4" xfId="586"/>
    <cellStyle name="Обычный 13 5 4 2" xfId="1180"/>
    <cellStyle name="Обычный 13 5 4 2 2" xfId="2368"/>
    <cellStyle name="Обычный 13 5 4 3" xfId="1774"/>
    <cellStyle name="Обычный 13 5 5" xfId="733"/>
    <cellStyle name="Обычный 13 5 5 2" xfId="1921"/>
    <cellStyle name="Обычный 13 5 6" xfId="1327"/>
    <cellStyle name="Обычный 13 6" xfId="169"/>
    <cellStyle name="Обычный 13 6 2" xfId="316"/>
    <cellStyle name="Обычный 13 6 2 2" xfId="910"/>
    <cellStyle name="Обычный 13 6 2 2 2" xfId="2098"/>
    <cellStyle name="Обычный 13 6 2 3" xfId="1504"/>
    <cellStyle name="Обычный 13 6 3" xfId="464"/>
    <cellStyle name="Обычный 13 6 3 2" xfId="1058"/>
    <cellStyle name="Обычный 13 6 3 2 2" xfId="2246"/>
    <cellStyle name="Обычный 13 6 3 3" xfId="1652"/>
    <cellStyle name="Обычный 13 6 4" xfId="616"/>
    <cellStyle name="Обычный 13 6 4 2" xfId="1210"/>
    <cellStyle name="Обычный 13 6 4 2 2" xfId="2398"/>
    <cellStyle name="Обычный 13 6 4 3" xfId="1804"/>
    <cellStyle name="Обычный 13 6 5" xfId="763"/>
    <cellStyle name="Обычный 13 6 5 2" xfId="1951"/>
    <cellStyle name="Обычный 13 6 6" xfId="1357"/>
    <cellStyle name="Обычный 13 7" xfId="199"/>
    <cellStyle name="Обычный 13 7 2" xfId="793"/>
    <cellStyle name="Обычный 13 7 2 2" xfId="1981"/>
    <cellStyle name="Обычный 13 7 3" xfId="1387"/>
    <cellStyle name="Обычный 13 8" xfId="346"/>
    <cellStyle name="Обычный 13 8 2" xfId="940"/>
    <cellStyle name="Обычный 13 8 2 2" xfId="2128"/>
    <cellStyle name="Обычный 13 8 3" xfId="1534"/>
    <cellStyle name="Обычный 13 9" xfId="499"/>
    <cellStyle name="Обычный 13 9 2" xfId="1093"/>
    <cellStyle name="Обычный 13 9 2 2" xfId="2281"/>
    <cellStyle name="Обычный 13 9 3" xfId="1687"/>
    <cellStyle name="Обычный 14" xfId="48"/>
    <cellStyle name="Обычный 14 10" xfId="2451"/>
    <cellStyle name="Обычный 14 11" xfId="2498"/>
    <cellStyle name="Обычный 14 12" xfId="2465"/>
    <cellStyle name="Обычный 14 2" xfId="92"/>
    <cellStyle name="Обычный 14 2 2" xfId="252"/>
    <cellStyle name="Обычный 14 2 2 2" xfId="846"/>
    <cellStyle name="Обычный 14 2 2 2 2" xfId="2034"/>
    <cellStyle name="Обычный 14 2 2 3" xfId="1440"/>
    <cellStyle name="Обычный 14 2 3" xfId="399"/>
    <cellStyle name="Обычный 14 2 3 2" xfId="993"/>
    <cellStyle name="Обычный 14 2 3 2 2" xfId="2181"/>
    <cellStyle name="Обычный 14 2 3 3" xfId="1587"/>
    <cellStyle name="Обычный 14 2 4" xfId="552"/>
    <cellStyle name="Обычный 14 2 4 2" xfId="1146"/>
    <cellStyle name="Обычный 14 2 4 2 2" xfId="2334"/>
    <cellStyle name="Обычный 14 2 4 3" xfId="1740"/>
    <cellStyle name="Обычный 14 2 5" xfId="699"/>
    <cellStyle name="Обычный 14 2 5 2" xfId="1887"/>
    <cellStyle name="Обычный 14 2 6" xfId="1293"/>
    <cellStyle name="Обычный 14 2 7" xfId="2511"/>
    <cellStyle name="Обычный 14 3" xfId="162"/>
    <cellStyle name="Обычный 14 3 2" xfId="309"/>
    <cellStyle name="Обычный 14 3 2 2" xfId="903"/>
    <cellStyle name="Обычный 14 3 2 2 2" xfId="2091"/>
    <cellStyle name="Обычный 14 3 2 3" xfId="1497"/>
    <cellStyle name="Обычный 14 3 3" xfId="457"/>
    <cellStyle name="Обычный 14 3 3 2" xfId="1051"/>
    <cellStyle name="Обычный 14 3 3 2 2" xfId="2239"/>
    <cellStyle name="Обычный 14 3 3 3" xfId="1645"/>
    <cellStyle name="Обычный 14 3 4" xfId="609"/>
    <cellStyle name="Обычный 14 3 4 2" xfId="1203"/>
    <cellStyle name="Обычный 14 3 4 2 2" xfId="2391"/>
    <cellStyle name="Обычный 14 3 4 3" xfId="1797"/>
    <cellStyle name="Обычный 14 3 5" xfId="756"/>
    <cellStyle name="Обычный 14 3 5 2" xfId="1944"/>
    <cellStyle name="Обычный 14 3 6" xfId="1350"/>
    <cellStyle name="Обычный 14 3 7" xfId="2516"/>
    <cellStyle name="Обычный 14 4" xfId="192"/>
    <cellStyle name="Обычный 14 4 2" xfId="339"/>
    <cellStyle name="Обычный 14 4 2 2" xfId="933"/>
    <cellStyle name="Обычный 14 4 2 2 2" xfId="2121"/>
    <cellStyle name="Обычный 14 4 2 3" xfId="1527"/>
    <cellStyle name="Обычный 14 4 3" xfId="487"/>
    <cellStyle name="Обычный 14 4 3 2" xfId="1081"/>
    <cellStyle name="Обычный 14 4 3 2 2" xfId="2269"/>
    <cellStyle name="Обычный 14 4 3 3" xfId="1675"/>
    <cellStyle name="Обычный 14 4 4" xfId="639"/>
    <cellStyle name="Обычный 14 4 4 2" xfId="1233"/>
    <cellStyle name="Обычный 14 4 4 2 2" xfId="2421"/>
    <cellStyle name="Обычный 14 4 4 3" xfId="1827"/>
    <cellStyle name="Обычный 14 4 5" xfId="786"/>
    <cellStyle name="Обычный 14 4 5 2" xfId="1974"/>
    <cellStyle name="Обычный 14 4 6" xfId="1380"/>
    <cellStyle name="Обычный 14 5" xfId="222"/>
    <cellStyle name="Обычный 14 5 2" xfId="816"/>
    <cellStyle name="Обычный 14 5 2 2" xfId="2004"/>
    <cellStyle name="Обычный 14 5 3" xfId="1410"/>
    <cellStyle name="Обычный 14 6" xfId="369"/>
    <cellStyle name="Обычный 14 6 2" xfId="963"/>
    <cellStyle name="Обычный 14 6 2 2" xfId="2151"/>
    <cellStyle name="Обычный 14 6 3" xfId="1557"/>
    <cellStyle name="Обычный 14 7" xfId="522"/>
    <cellStyle name="Обычный 14 7 2" xfId="1116"/>
    <cellStyle name="Обычный 14 7 2 2" xfId="2304"/>
    <cellStyle name="Обычный 14 7 3" xfId="1710"/>
    <cellStyle name="Обычный 14 8" xfId="669"/>
    <cellStyle name="Обычный 14 8 2" xfId="1857"/>
    <cellStyle name="Обычный 14 9" xfId="1263"/>
    <cellStyle name="Обычный 15" xfId="491"/>
    <cellStyle name="Обычный 15 2" xfId="1085"/>
    <cellStyle name="Обычный 15 2 2" xfId="2273"/>
    <cellStyle name="Обычный 15 3" xfId="1679"/>
    <cellStyle name="Обычный 15 4" xfId="2452"/>
    <cellStyle name="Обычный 15 5" xfId="2499"/>
    <cellStyle name="Обычный 16" xfId="495"/>
    <cellStyle name="Обычный 16 2" xfId="1089"/>
    <cellStyle name="Обычный 16 2 2" xfId="2277"/>
    <cellStyle name="Обычный 16 3" xfId="1683"/>
    <cellStyle name="Обычный 16 4" xfId="2457"/>
    <cellStyle name="Обычный 16 5" xfId="2504"/>
    <cellStyle name="Обычный 2" xfId="11"/>
    <cellStyle name="Обычный 2 2" xfId="12"/>
    <cellStyle name="Обычный 2 2 2" xfId="13"/>
    <cellStyle name="Обычный 2 2 3" xfId="2520"/>
    <cellStyle name="Обычный 2 3" xfId="14"/>
    <cellStyle name="Обычный 2 4" xfId="15"/>
    <cellStyle name="Обычный 2 5" xfId="52"/>
    <cellStyle name="Обычный 2 5 2" xfId="93"/>
    <cellStyle name="Обычный 2 5 2 2" xfId="253"/>
    <cellStyle name="Обычный 2 5 2 2 2" xfId="847"/>
    <cellStyle name="Обычный 2 5 2 2 2 2" xfId="2035"/>
    <cellStyle name="Обычный 2 5 2 2 3" xfId="1441"/>
    <cellStyle name="Обычный 2 5 2 3" xfId="400"/>
    <cellStyle name="Обычный 2 5 2 3 2" xfId="994"/>
    <cellStyle name="Обычный 2 5 2 3 2 2" xfId="2182"/>
    <cellStyle name="Обычный 2 5 2 3 3" xfId="1588"/>
    <cellStyle name="Обычный 2 5 2 4" xfId="553"/>
    <cellStyle name="Обычный 2 5 2 4 2" xfId="1147"/>
    <cellStyle name="Обычный 2 5 2 4 2 2" xfId="2335"/>
    <cellStyle name="Обычный 2 5 2 4 3" xfId="1741"/>
    <cellStyle name="Обычный 2 5 2 5" xfId="700"/>
    <cellStyle name="Обычный 2 5 2 5 2" xfId="1888"/>
    <cellStyle name="Обычный 2 5 2 6" xfId="1294"/>
    <cellStyle name="Обычный 2 5 3" xfId="163"/>
    <cellStyle name="Обычный 2 5 3 2" xfId="310"/>
    <cellStyle name="Обычный 2 5 3 2 2" xfId="904"/>
    <cellStyle name="Обычный 2 5 3 2 2 2" xfId="2092"/>
    <cellStyle name="Обычный 2 5 3 2 3" xfId="1498"/>
    <cellStyle name="Обычный 2 5 3 3" xfId="458"/>
    <cellStyle name="Обычный 2 5 3 3 2" xfId="1052"/>
    <cellStyle name="Обычный 2 5 3 3 2 2" xfId="2240"/>
    <cellStyle name="Обычный 2 5 3 3 3" xfId="1646"/>
    <cellStyle name="Обычный 2 5 3 4" xfId="610"/>
    <cellStyle name="Обычный 2 5 3 4 2" xfId="1204"/>
    <cellStyle name="Обычный 2 5 3 4 2 2" xfId="2392"/>
    <cellStyle name="Обычный 2 5 3 4 3" xfId="1798"/>
    <cellStyle name="Обычный 2 5 3 5" xfId="757"/>
    <cellStyle name="Обычный 2 5 3 5 2" xfId="1945"/>
    <cellStyle name="Обычный 2 5 3 6" xfId="1351"/>
    <cellStyle name="Обычный 2 5 4" xfId="193"/>
    <cellStyle name="Обычный 2 5 4 2" xfId="340"/>
    <cellStyle name="Обычный 2 5 4 2 2" xfId="934"/>
    <cellStyle name="Обычный 2 5 4 2 2 2" xfId="2122"/>
    <cellStyle name="Обычный 2 5 4 2 3" xfId="1528"/>
    <cellStyle name="Обычный 2 5 4 3" xfId="488"/>
    <cellStyle name="Обычный 2 5 4 3 2" xfId="1082"/>
    <cellStyle name="Обычный 2 5 4 3 2 2" xfId="2270"/>
    <cellStyle name="Обычный 2 5 4 3 3" xfId="1676"/>
    <cellStyle name="Обычный 2 5 4 4" xfId="640"/>
    <cellStyle name="Обычный 2 5 4 4 2" xfId="1234"/>
    <cellStyle name="Обычный 2 5 4 4 2 2" xfId="2422"/>
    <cellStyle name="Обычный 2 5 4 4 3" xfId="1828"/>
    <cellStyle name="Обычный 2 5 4 5" xfId="787"/>
    <cellStyle name="Обычный 2 5 4 5 2" xfId="1975"/>
    <cellStyle name="Обычный 2 5 4 6" xfId="1381"/>
    <cellStyle name="Обычный 2 5 5" xfId="223"/>
    <cellStyle name="Обычный 2 5 5 2" xfId="817"/>
    <cellStyle name="Обычный 2 5 5 2 2" xfId="2005"/>
    <cellStyle name="Обычный 2 5 5 3" xfId="1411"/>
    <cellStyle name="Обычный 2 5 6" xfId="370"/>
    <cellStyle name="Обычный 2 5 6 2" xfId="964"/>
    <cellStyle name="Обычный 2 5 6 2 2" xfId="2152"/>
    <cellStyle name="Обычный 2 5 6 3" xfId="1558"/>
    <cellStyle name="Обычный 2 5 7" xfId="523"/>
    <cellStyle name="Обычный 2 5 7 2" xfId="1117"/>
    <cellStyle name="Обычный 2 5 7 2 2" xfId="2305"/>
    <cellStyle name="Обычный 2 5 7 3" xfId="1711"/>
    <cellStyle name="Обычный 2 5 8" xfId="670"/>
    <cellStyle name="Обычный 2 5 8 2" xfId="1858"/>
    <cellStyle name="Обычный 2 5 9" xfId="1264"/>
    <cellStyle name="Обычный 23" xfId="57"/>
    <cellStyle name="Обычный 23 2" xfId="95"/>
    <cellStyle name="Обычный 23 2 2" xfId="255"/>
    <cellStyle name="Обычный 23 2 2 2" xfId="849"/>
    <cellStyle name="Обычный 23 2 2 2 2" xfId="2037"/>
    <cellStyle name="Обычный 23 2 2 3" xfId="1443"/>
    <cellStyle name="Обычный 23 2 3" xfId="402"/>
    <cellStyle name="Обычный 23 2 3 2" xfId="996"/>
    <cellStyle name="Обычный 23 2 3 2 2" xfId="2184"/>
    <cellStyle name="Обычный 23 2 3 3" xfId="1590"/>
    <cellStyle name="Обычный 23 2 4" xfId="555"/>
    <cellStyle name="Обычный 23 2 4 2" xfId="1149"/>
    <cellStyle name="Обычный 23 2 4 2 2" xfId="2337"/>
    <cellStyle name="Обычный 23 2 4 3" xfId="1743"/>
    <cellStyle name="Обычный 23 2 5" xfId="702"/>
    <cellStyle name="Обычный 23 2 5 2" xfId="1890"/>
    <cellStyle name="Обычный 23 2 6" xfId="1296"/>
    <cellStyle name="Обычный 23 3" xfId="165"/>
    <cellStyle name="Обычный 23 3 2" xfId="312"/>
    <cellStyle name="Обычный 23 3 2 2" xfId="906"/>
    <cellStyle name="Обычный 23 3 2 2 2" xfId="2094"/>
    <cellStyle name="Обычный 23 3 2 3" xfId="1500"/>
    <cellStyle name="Обычный 23 3 3" xfId="460"/>
    <cellStyle name="Обычный 23 3 3 2" xfId="1054"/>
    <cellStyle name="Обычный 23 3 3 2 2" xfId="2242"/>
    <cellStyle name="Обычный 23 3 3 3" xfId="1648"/>
    <cellStyle name="Обычный 23 3 4" xfId="612"/>
    <cellStyle name="Обычный 23 3 4 2" xfId="1206"/>
    <cellStyle name="Обычный 23 3 4 2 2" xfId="2394"/>
    <cellStyle name="Обычный 23 3 4 3" xfId="1800"/>
    <cellStyle name="Обычный 23 3 5" xfId="759"/>
    <cellStyle name="Обычный 23 3 5 2" xfId="1947"/>
    <cellStyle name="Обычный 23 3 6" xfId="1353"/>
    <cellStyle name="Обычный 23 4" xfId="195"/>
    <cellStyle name="Обычный 23 4 2" xfId="342"/>
    <cellStyle name="Обычный 23 4 2 2" xfId="936"/>
    <cellStyle name="Обычный 23 4 2 2 2" xfId="2124"/>
    <cellStyle name="Обычный 23 4 2 3" xfId="1530"/>
    <cellStyle name="Обычный 23 4 3" xfId="490"/>
    <cellStyle name="Обычный 23 4 3 2" xfId="1084"/>
    <cellStyle name="Обычный 23 4 3 2 2" xfId="2272"/>
    <cellStyle name="Обычный 23 4 3 3" xfId="1678"/>
    <cellStyle name="Обычный 23 4 4" xfId="642"/>
    <cellStyle name="Обычный 23 4 4 2" xfId="1236"/>
    <cellStyle name="Обычный 23 4 4 2 2" xfId="2424"/>
    <cellStyle name="Обычный 23 4 4 3" xfId="1830"/>
    <cellStyle name="Обычный 23 4 5" xfId="789"/>
    <cellStyle name="Обычный 23 4 5 2" xfId="1977"/>
    <cellStyle name="Обычный 23 4 6" xfId="1383"/>
    <cellStyle name="Обычный 23 5" xfId="225"/>
    <cellStyle name="Обычный 23 5 2" xfId="819"/>
    <cellStyle name="Обычный 23 5 2 2" xfId="2007"/>
    <cellStyle name="Обычный 23 5 3" xfId="1413"/>
    <cellStyle name="Обычный 23 6" xfId="372"/>
    <cellStyle name="Обычный 23 6 2" xfId="966"/>
    <cellStyle name="Обычный 23 6 2 2" xfId="2154"/>
    <cellStyle name="Обычный 23 6 3" xfId="1560"/>
    <cellStyle name="Обычный 23 7" xfId="525"/>
    <cellStyle name="Обычный 23 7 2" xfId="1119"/>
    <cellStyle name="Обычный 23 7 2 2" xfId="2307"/>
    <cellStyle name="Обычный 23 7 3" xfId="1713"/>
    <cellStyle name="Обычный 23 8" xfId="672"/>
    <cellStyle name="Обычный 23 8 2" xfId="1860"/>
    <cellStyle name="Обычный 23 9" xfId="1266"/>
    <cellStyle name="Обычный 3" xfId="16"/>
    <cellStyle name="Обычный 3 2" xfId="17"/>
    <cellStyle name="Обычный 3 2 10" xfId="647"/>
    <cellStyle name="Обычный 3 2 10 2" xfId="1835"/>
    <cellStyle name="Обычный 3 2 11" xfId="1241"/>
    <cellStyle name="Обычный 3 2 12" xfId="2427"/>
    <cellStyle name="Обычный 3 2 13" xfId="2468"/>
    <cellStyle name="Обычный 3 2 2" xfId="18"/>
    <cellStyle name="Обычный 3 2 2 10" xfId="1242"/>
    <cellStyle name="Обычный 3 2 2 11" xfId="2438"/>
    <cellStyle name="Обычный 3 2 2 12" xfId="2480"/>
    <cellStyle name="Обычный 3 2 2 2" xfId="67"/>
    <cellStyle name="Обычный 3 2 2 2 2" xfId="231"/>
    <cellStyle name="Обычный 3 2 2 2 2 2" xfId="825"/>
    <cellStyle name="Обычный 3 2 2 2 2 2 2" xfId="2013"/>
    <cellStyle name="Обычный 3 2 2 2 2 3" xfId="1419"/>
    <cellStyle name="Обычный 3 2 2 2 3" xfId="378"/>
    <cellStyle name="Обычный 3 2 2 2 3 2" xfId="972"/>
    <cellStyle name="Обычный 3 2 2 2 3 2 2" xfId="2160"/>
    <cellStyle name="Обычный 3 2 2 2 3 3" xfId="1566"/>
    <cellStyle name="Обычный 3 2 2 2 4" xfId="531"/>
    <cellStyle name="Обычный 3 2 2 2 4 2" xfId="1125"/>
    <cellStyle name="Обычный 3 2 2 2 4 2 2" xfId="2313"/>
    <cellStyle name="Обычный 3 2 2 2 4 3" xfId="1719"/>
    <cellStyle name="Обычный 3 2 2 2 5" xfId="678"/>
    <cellStyle name="Обычный 3 2 2 2 5 2" xfId="1866"/>
    <cellStyle name="Обычный 3 2 2 2 6" xfId="1272"/>
    <cellStyle name="Обычный 3 2 2 3" xfId="107"/>
    <cellStyle name="Обычный 3 2 2 3 2" xfId="262"/>
    <cellStyle name="Обычный 3 2 2 3 2 2" xfId="856"/>
    <cellStyle name="Обычный 3 2 2 3 2 2 2" xfId="2044"/>
    <cellStyle name="Обычный 3 2 2 3 2 3" xfId="1450"/>
    <cellStyle name="Обычный 3 2 2 3 3" xfId="409"/>
    <cellStyle name="Обычный 3 2 2 3 3 2" xfId="1003"/>
    <cellStyle name="Обычный 3 2 2 3 3 2 2" xfId="2191"/>
    <cellStyle name="Обычный 3 2 2 3 3 3" xfId="1597"/>
    <cellStyle name="Обычный 3 2 2 3 4" xfId="562"/>
    <cellStyle name="Обычный 3 2 2 3 4 2" xfId="1156"/>
    <cellStyle name="Обычный 3 2 2 3 4 2 2" xfId="2344"/>
    <cellStyle name="Обычный 3 2 2 3 4 3" xfId="1750"/>
    <cellStyle name="Обычный 3 2 2 3 5" xfId="709"/>
    <cellStyle name="Обычный 3 2 2 3 5 2" xfId="1897"/>
    <cellStyle name="Обычный 3 2 2 3 6" xfId="1303"/>
    <cellStyle name="Обычный 3 2 2 4" xfId="141"/>
    <cellStyle name="Обычный 3 2 2 4 2" xfId="288"/>
    <cellStyle name="Обычный 3 2 2 4 2 2" xfId="882"/>
    <cellStyle name="Обычный 3 2 2 4 2 2 2" xfId="2070"/>
    <cellStyle name="Обычный 3 2 2 4 2 3" xfId="1476"/>
    <cellStyle name="Обычный 3 2 2 4 3" xfId="436"/>
    <cellStyle name="Обычный 3 2 2 4 3 2" xfId="1030"/>
    <cellStyle name="Обычный 3 2 2 4 3 2 2" xfId="2218"/>
    <cellStyle name="Обычный 3 2 2 4 3 3" xfId="1624"/>
    <cellStyle name="Обычный 3 2 2 4 4" xfId="588"/>
    <cellStyle name="Обычный 3 2 2 4 4 2" xfId="1182"/>
    <cellStyle name="Обычный 3 2 2 4 4 2 2" xfId="2370"/>
    <cellStyle name="Обычный 3 2 2 4 4 3" xfId="1776"/>
    <cellStyle name="Обычный 3 2 2 4 5" xfId="735"/>
    <cellStyle name="Обычный 3 2 2 4 5 2" xfId="1923"/>
    <cellStyle name="Обычный 3 2 2 4 6" xfId="1329"/>
    <cellStyle name="Обычный 3 2 2 5" xfId="171"/>
    <cellStyle name="Обычный 3 2 2 5 2" xfId="318"/>
    <cellStyle name="Обычный 3 2 2 5 2 2" xfId="912"/>
    <cellStyle name="Обычный 3 2 2 5 2 2 2" xfId="2100"/>
    <cellStyle name="Обычный 3 2 2 5 2 3" xfId="1506"/>
    <cellStyle name="Обычный 3 2 2 5 3" xfId="466"/>
    <cellStyle name="Обычный 3 2 2 5 3 2" xfId="1060"/>
    <cellStyle name="Обычный 3 2 2 5 3 2 2" xfId="2248"/>
    <cellStyle name="Обычный 3 2 2 5 3 3" xfId="1654"/>
    <cellStyle name="Обычный 3 2 2 5 4" xfId="618"/>
    <cellStyle name="Обычный 3 2 2 5 4 2" xfId="1212"/>
    <cellStyle name="Обычный 3 2 2 5 4 2 2" xfId="2400"/>
    <cellStyle name="Обычный 3 2 2 5 4 3" xfId="1806"/>
    <cellStyle name="Обычный 3 2 2 5 5" xfId="765"/>
    <cellStyle name="Обычный 3 2 2 5 5 2" xfId="1953"/>
    <cellStyle name="Обычный 3 2 2 5 6" xfId="1359"/>
    <cellStyle name="Обычный 3 2 2 6" xfId="201"/>
    <cellStyle name="Обычный 3 2 2 6 2" xfId="795"/>
    <cellStyle name="Обычный 3 2 2 6 2 2" xfId="1983"/>
    <cellStyle name="Обычный 3 2 2 6 3" xfId="1389"/>
    <cellStyle name="Обычный 3 2 2 7" xfId="348"/>
    <cellStyle name="Обычный 3 2 2 7 2" xfId="942"/>
    <cellStyle name="Обычный 3 2 2 7 2 2" xfId="2130"/>
    <cellStyle name="Обычный 3 2 2 7 3" xfId="1536"/>
    <cellStyle name="Обычный 3 2 2 8" xfId="501"/>
    <cellStyle name="Обычный 3 2 2 8 2" xfId="1095"/>
    <cellStyle name="Обычный 3 2 2 8 2 2" xfId="2283"/>
    <cellStyle name="Обычный 3 2 2 8 3" xfId="1689"/>
    <cellStyle name="Обычный 3 2 2 9" xfId="648"/>
    <cellStyle name="Обычный 3 2 2 9 2" xfId="1836"/>
    <cellStyle name="Обычный 3 2 3" xfId="66"/>
    <cellStyle name="Обычный 3 2 3 2" xfId="230"/>
    <cellStyle name="Обычный 3 2 3 2 2" xfId="824"/>
    <cellStyle name="Обычный 3 2 3 2 2 2" xfId="2012"/>
    <cellStyle name="Обычный 3 2 3 2 3" xfId="1418"/>
    <cellStyle name="Обычный 3 2 3 3" xfId="377"/>
    <cellStyle name="Обычный 3 2 3 3 2" xfId="971"/>
    <cellStyle name="Обычный 3 2 3 3 2 2" xfId="2159"/>
    <cellStyle name="Обычный 3 2 3 3 3" xfId="1565"/>
    <cellStyle name="Обычный 3 2 3 4" xfId="530"/>
    <cellStyle name="Обычный 3 2 3 4 2" xfId="1124"/>
    <cellStyle name="Обычный 3 2 3 4 2 2" xfId="2312"/>
    <cellStyle name="Обычный 3 2 3 4 3" xfId="1718"/>
    <cellStyle name="Обычный 3 2 3 5" xfId="677"/>
    <cellStyle name="Обычный 3 2 3 5 2" xfId="1865"/>
    <cellStyle name="Обычный 3 2 3 6" xfId="1271"/>
    <cellStyle name="Обычный 3 2 4" xfId="106"/>
    <cellStyle name="Обычный 3 2 4 2" xfId="261"/>
    <cellStyle name="Обычный 3 2 4 2 2" xfId="855"/>
    <cellStyle name="Обычный 3 2 4 2 2 2" xfId="2043"/>
    <cellStyle name="Обычный 3 2 4 2 3" xfId="1449"/>
    <cellStyle name="Обычный 3 2 4 3" xfId="408"/>
    <cellStyle name="Обычный 3 2 4 3 2" xfId="1002"/>
    <cellStyle name="Обычный 3 2 4 3 2 2" xfId="2190"/>
    <cellStyle name="Обычный 3 2 4 3 3" xfId="1596"/>
    <cellStyle name="Обычный 3 2 4 4" xfId="561"/>
    <cellStyle name="Обычный 3 2 4 4 2" xfId="1155"/>
    <cellStyle name="Обычный 3 2 4 4 2 2" xfId="2343"/>
    <cellStyle name="Обычный 3 2 4 4 3" xfId="1749"/>
    <cellStyle name="Обычный 3 2 4 5" xfId="708"/>
    <cellStyle name="Обычный 3 2 4 5 2" xfId="1896"/>
    <cellStyle name="Обычный 3 2 4 6" xfId="1302"/>
    <cellStyle name="Обычный 3 2 5" xfId="140"/>
    <cellStyle name="Обычный 3 2 5 2" xfId="287"/>
    <cellStyle name="Обычный 3 2 5 2 2" xfId="881"/>
    <cellStyle name="Обычный 3 2 5 2 2 2" xfId="2069"/>
    <cellStyle name="Обычный 3 2 5 2 3" xfId="1475"/>
    <cellStyle name="Обычный 3 2 5 3" xfId="435"/>
    <cellStyle name="Обычный 3 2 5 3 2" xfId="1029"/>
    <cellStyle name="Обычный 3 2 5 3 2 2" xfId="2217"/>
    <cellStyle name="Обычный 3 2 5 3 3" xfId="1623"/>
    <cellStyle name="Обычный 3 2 5 4" xfId="587"/>
    <cellStyle name="Обычный 3 2 5 4 2" xfId="1181"/>
    <cellStyle name="Обычный 3 2 5 4 2 2" xfId="2369"/>
    <cellStyle name="Обычный 3 2 5 4 3" xfId="1775"/>
    <cellStyle name="Обычный 3 2 5 5" xfId="734"/>
    <cellStyle name="Обычный 3 2 5 5 2" xfId="1922"/>
    <cellStyle name="Обычный 3 2 5 6" xfId="1328"/>
    <cellStyle name="Обычный 3 2 6" xfId="170"/>
    <cellStyle name="Обычный 3 2 6 2" xfId="317"/>
    <cellStyle name="Обычный 3 2 6 2 2" xfId="911"/>
    <cellStyle name="Обычный 3 2 6 2 2 2" xfId="2099"/>
    <cellStyle name="Обычный 3 2 6 2 3" xfId="1505"/>
    <cellStyle name="Обычный 3 2 6 3" xfId="465"/>
    <cellStyle name="Обычный 3 2 6 3 2" xfId="1059"/>
    <cellStyle name="Обычный 3 2 6 3 2 2" xfId="2247"/>
    <cellStyle name="Обычный 3 2 6 3 3" xfId="1653"/>
    <cellStyle name="Обычный 3 2 6 4" xfId="617"/>
    <cellStyle name="Обычный 3 2 6 4 2" xfId="1211"/>
    <cellStyle name="Обычный 3 2 6 4 2 2" xfId="2399"/>
    <cellStyle name="Обычный 3 2 6 4 3" xfId="1805"/>
    <cellStyle name="Обычный 3 2 6 5" xfId="764"/>
    <cellStyle name="Обычный 3 2 6 5 2" xfId="1952"/>
    <cellStyle name="Обычный 3 2 6 6" xfId="1358"/>
    <cellStyle name="Обычный 3 2 7" xfId="200"/>
    <cellStyle name="Обычный 3 2 7 2" xfId="794"/>
    <cellStyle name="Обычный 3 2 7 2 2" xfId="1982"/>
    <cellStyle name="Обычный 3 2 7 3" xfId="1388"/>
    <cellStyle name="Обычный 3 2 8" xfId="347"/>
    <cellStyle name="Обычный 3 2 8 2" xfId="941"/>
    <cellStyle name="Обычный 3 2 8 2 2" xfId="2129"/>
    <cellStyle name="Обычный 3 2 8 3" xfId="1535"/>
    <cellStyle name="Обычный 3 2 9" xfId="500"/>
    <cellStyle name="Обычный 3 2 9 2" xfId="1094"/>
    <cellStyle name="Обычный 3 2 9 2 2" xfId="2282"/>
    <cellStyle name="Обычный 3 2 9 3" xfId="1688"/>
    <cellStyle name="Обычный 3 3" xfId="19"/>
    <cellStyle name="Обычный 3 3 10" xfId="1243"/>
    <cellStyle name="Обычный 3 3 11" xfId="2428"/>
    <cellStyle name="Обычный 3 3 12" xfId="2469"/>
    <cellStyle name="Обычный 3 3 2" xfId="68"/>
    <cellStyle name="Обычный 3 3 2 2" xfId="232"/>
    <cellStyle name="Обычный 3 3 2 2 2" xfId="826"/>
    <cellStyle name="Обычный 3 3 2 2 2 2" xfId="2014"/>
    <cellStyle name="Обычный 3 3 2 2 3" xfId="1420"/>
    <cellStyle name="Обычный 3 3 2 3" xfId="379"/>
    <cellStyle name="Обычный 3 3 2 3 2" xfId="973"/>
    <cellStyle name="Обычный 3 3 2 3 2 2" xfId="2161"/>
    <cellStyle name="Обычный 3 3 2 3 3" xfId="1567"/>
    <cellStyle name="Обычный 3 3 2 4" xfId="532"/>
    <cellStyle name="Обычный 3 3 2 4 2" xfId="1126"/>
    <cellStyle name="Обычный 3 3 2 4 2 2" xfId="2314"/>
    <cellStyle name="Обычный 3 3 2 4 3" xfId="1720"/>
    <cellStyle name="Обычный 3 3 2 5" xfId="679"/>
    <cellStyle name="Обычный 3 3 2 5 2" xfId="1867"/>
    <cellStyle name="Обычный 3 3 2 6" xfId="1273"/>
    <cellStyle name="Обычный 3 3 3" xfId="108"/>
    <cellStyle name="Обычный 3 3 3 2" xfId="263"/>
    <cellStyle name="Обычный 3 3 3 2 2" xfId="857"/>
    <cellStyle name="Обычный 3 3 3 2 2 2" xfId="2045"/>
    <cellStyle name="Обычный 3 3 3 2 3" xfId="1451"/>
    <cellStyle name="Обычный 3 3 3 3" xfId="410"/>
    <cellStyle name="Обычный 3 3 3 3 2" xfId="1004"/>
    <cellStyle name="Обычный 3 3 3 3 2 2" xfId="2192"/>
    <cellStyle name="Обычный 3 3 3 3 3" xfId="1598"/>
    <cellStyle name="Обычный 3 3 3 4" xfId="563"/>
    <cellStyle name="Обычный 3 3 3 4 2" xfId="1157"/>
    <cellStyle name="Обычный 3 3 3 4 2 2" xfId="2345"/>
    <cellStyle name="Обычный 3 3 3 4 3" xfId="1751"/>
    <cellStyle name="Обычный 3 3 3 5" xfId="710"/>
    <cellStyle name="Обычный 3 3 3 5 2" xfId="1898"/>
    <cellStyle name="Обычный 3 3 3 6" xfId="1304"/>
    <cellStyle name="Обычный 3 3 4" xfId="142"/>
    <cellStyle name="Обычный 3 3 4 2" xfId="289"/>
    <cellStyle name="Обычный 3 3 4 2 2" xfId="883"/>
    <cellStyle name="Обычный 3 3 4 2 2 2" xfId="2071"/>
    <cellStyle name="Обычный 3 3 4 2 3" xfId="1477"/>
    <cellStyle name="Обычный 3 3 4 3" xfId="437"/>
    <cellStyle name="Обычный 3 3 4 3 2" xfId="1031"/>
    <cellStyle name="Обычный 3 3 4 3 2 2" xfId="2219"/>
    <cellStyle name="Обычный 3 3 4 3 3" xfId="1625"/>
    <cellStyle name="Обычный 3 3 4 4" xfId="589"/>
    <cellStyle name="Обычный 3 3 4 4 2" xfId="1183"/>
    <cellStyle name="Обычный 3 3 4 4 2 2" xfId="2371"/>
    <cellStyle name="Обычный 3 3 4 4 3" xfId="1777"/>
    <cellStyle name="Обычный 3 3 4 5" xfId="736"/>
    <cellStyle name="Обычный 3 3 4 5 2" xfId="1924"/>
    <cellStyle name="Обычный 3 3 4 6" xfId="1330"/>
    <cellStyle name="Обычный 3 3 5" xfId="172"/>
    <cellStyle name="Обычный 3 3 5 2" xfId="319"/>
    <cellStyle name="Обычный 3 3 5 2 2" xfId="913"/>
    <cellStyle name="Обычный 3 3 5 2 2 2" xfId="2101"/>
    <cellStyle name="Обычный 3 3 5 2 3" xfId="1507"/>
    <cellStyle name="Обычный 3 3 5 3" xfId="467"/>
    <cellStyle name="Обычный 3 3 5 3 2" xfId="1061"/>
    <cellStyle name="Обычный 3 3 5 3 2 2" xfId="2249"/>
    <cellStyle name="Обычный 3 3 5 3 3" xfId="1655"/>
    <cellStyle name="Обычный 3 3 5 4" xfId="619"/>
    <cellStyle name="Обычный 3 3 5 4 2" xfId="1213"/>
    <cellStyle name="Обычный 3 3 5 4 2 2" xfId="2401"/>
    <cellStyle name="Обычный 3 3 5 4 3" xfId="1807"/>
    <cellStyle name="Обычный 3 3 5 5" xfId="766"/>
    <cellStyle name="Обычный 3 3 5 5 2" xfId="1954"/>
    <cellStyle name="Обычный 3 3 5 6" xfId="1360"/>
    <cellStyle name="Обычный 3 3 6" xfId="202"/>
    <cellStyle name="Обычный 3 3 6 2" xfId="796"/>
    <cellStyle name="Обычный 3 3 6 2 2" xfId="1984"/>
    <cellStyle name="Обычный 3 3 6 3" xfId="1390"/>
    <cellStyle name="Обычный 3 3 7" xfId="349"/>
    <cellStyle name="Обычный 3 3 7 2" xfId="943"/>
    <cellStyle name="Обычный 3 3 7 2 2" xfId="2131"/>
    <cellStyle name="Обычный 3 3 7 3" xfId="1537"/>
    <cellStyle name="Обычный 3 3 8" xfId="502"/>
    <cellStyle name="Обычный 3 3 8 2" xfId="1096"/>
    <cellStyle name="Обычный 3 3 8 2 2" xfId="2284"/>
    <cellStyle name="Обычный 3 3 8 3" xfId="1690"/>
    <cellStyle name="Обычный 3 3 9" xfId="649"/>
    <cellStyle name="Обычный 3 3 9 2" xfId="1837"/>
    <cellStyle name="Обычный 3 4" xfId="20"/>
    <cellStyle name="Обычный 3 4 2" xfId="69"/>
    <cellStyle name="Обычный 3 4 3" xfId="109"/>
    <cellStyle name="Обычный 3 5" xfId="21"/>
    <cellStyle name="Обычный 3 5 10" xfId="1244"/>
    <cellStyle name="Обычный 3 5 11" xfId="2446"/>
    <cellStyle name="Обычный 3 5 12" xfId="2493"/>
    <cellStyle name="Обычный 3 5 2" xfId="70"/>
    <cellStyle name="Обычный 3 5 2 2" xfId="233"/>
    <cellStyle name="Обычный 3 5 2 2 2" xfId="827"/>
    <cellStyle name="Обычный 3 5 2 2 2 2" xfId="2015"/>
    <cellStyle name="Обычный 3 5 2 2 3" xfId="1421"/>
    <cellStyle name="Обычный 3 5 2 3" xfId="380"/>
    <cellStyle name="Обычный 3 5 2 3 2" xfId="974"/>
    <cellStyle name="Обычный 3 5 2 3 2 2" xfId="2162"/>
    <cellStyle name="Обычный 3 5 2 3 3" xfId="1568"/>
    <cellStyle name="Обычный 3 5 2 4" xfId="533"/>
    <cellStyle name="Обычный 3 5 2 4 2" xfId="1127"/>
    <cellStyle name="Обычный 3 5 2 4 2 2" xfId="2315"/>
    <cellStyle name="Обычный 3 5 2 4 3" xfId="1721"/>
    <cellStyle name="Обычный 3 5 2 5" xfId="680"/>
    <cellStyle name="Обычный 3 5 2 5 2" xfId="1868"/>
    <cellStyle name="Обычный 3 5 2 6" xfId="1274"/>
    <cellStyle name="Обычный 3 5 3" xfId="110"/>
    <cellStyle name="Обычный 3 5 3 2" xfId="264"/>
    <cellStyle name="Обычный 3 5 3 2 2" xfId="858"/>
    <cellStyle name="Обычный 3 5 3 2 2 2" xfId="2046"/>
    <cellStyle name="Обычный 3 5 3 2 3" xfId="1452"/>
    <cellStyle name="Обычный 3 5 3 3" xfId="411"/>
    <cellStyle name="Обычный 3 5 3 3 2" xfId="1005"/>
    <cellStyle name="Обычный 3 5 3 3 2 2" xfId="2193"/>
    <cellStyle name="Обычный 3 5 3 3 3" xfId="1599"/>
    <cellStyle name="Обычный 3 5 3 4" xfId="564"/>
    <cellStyle name="Обычный 3 5 3 4 2" xfId="1158"/>
    <cellStyle name="Обычный 3 5 3 4 2 2" xfId="2346"/>
    <cellStyle name="Обычный 3 5 3 4 3" xfId="1752"/>
    <cellStyle name="Обычный 3 5 3 5" xfId="711"/>
    <cellStyle name="Обычный 3 5 3 5 2" xfId="1899"/>
    <cellStyle name="Обычный 3 5 3 6" xfId="1305"/>
    <cellStyle name="Обычный 3 5 4" xfId="143"/>
    <cellStyle name="Обычный 3 5 4 2" xfId="290"/>
    <cellStyle name="Обычный 3 5 4 2 2" xfId="884"/>
    <cellStyle name="Обычный 3 5 4 2 2 2" xfId="2072"/>
    <cellStyle name="Обычный 3 5 4 2 3" xfId="1478"/>
    <cellStyle name="Обычный 3 5 4 3" xfId="438"/>
    <cellStyle name="Обычный 3 5 4 3 2" xfId="1032"/>
    <cellStyle name="Обычный 3 5 4 3 2 2" xfId="2220"/>
    <cellStyle name="Обычный 3 5 4 3 3" xfId="1626"/>
    <cellStyle name="Обычный 3 5 4 4" xfId="590"/>
    <cellStyle name="Обычный 3 5 4 4 2" xfId="1184"/>
    <cellStyle name="Обычный 3 5 4 4 2 2" xfId="2372"/>
    <cellStyle name="Обычный 3 5 4 4 3" xfId="1778"/>
    <cellStyle name="Обычный 3 5 4 5" xfId="737"/>
    <cellStyle name="Обычный 3 5 4 5 2" xfId="1925"/>
    <cellStyle name="Обычный 3 5 4 6" xfId="1331"/>
    <cellStyle name="Обычный 3 5 5" xfId="173"/>
    <cellStyle name="Обычный 3 5 5 2" xfId="320"/>
    <cellStyle name="Обычный 3 5 5 2 2" xfId="914"/>
    <cellStyle name="Обычный 3 5 5 2 2 2" xfId="2102"/>
    <cellStyle name="Обычный 3 5 5 2 3" xfId="1508"/>
    <cellStyle name="Обычный 3 5 5 3" xfId="468"/>
    <cellStyle name="Обычный 3 5 5 3 2" xfId="1062"/>
    <cellStyle name="Обычный 3 5 5 3 2 2" xfId="2250"/>
    <cellStyle name="Обычный 3 5 5 3 3" xfId="1656"/>
    <cellStyle name="Обычный 3 5 5 4" xfId="620"/>
    <cellStyle name="Обычный 3 5 5 4 2" xfId="1214"/>
    <cellStyle name="Обычный 3 5 5 4 2 2" xfId="2402"/>
    <cellStyle name="Обычный 3 5 5 4 3" xfId="1808"/>
    <cellStyle name="Обычный 3 5 5 5" xfId="767"/>
    <cellStyle name="Обычный 3 5 5 5 2" xfId="1955"/>
    <cellStyle name="Обычный 3 5 5 6" xfId="1361"/>
    <cellStyle name="Обычный 3 5 6" xfId="203"/>
    <cellStyle name="Обычный 3 5 6 2" xfId="797"/>
    <cellStyle name="Обычный 3 5 6 2 2" xfId="1985"/>
    <cellStyle name="Обычный 3 5 6 3" xfId="1391"/>
    <cellStyle name="Обычный 3 5 7" xfId="350"/>
    <cellStyle name="Обычный 3 5 7 2" xfId="944"/>
    <cellStyle name="Обычный 3 5 7 2 2" xfId="2132"/>
    <cellStyle name="Обычный 3 5 7 3" xfId="1538"/>
    <cellStyle name="Обычный 3 5 8" xfId="503"/>
    <cellStyle name="Обычный 3 5 8 2" xfId="1097"/>
    <cellStyle name="Обычный 3 5 8 2 2" xfId="2285"/>
    <cellStyle name="Обычный 3 5 8 3" xfId="1691"/>
    <cellStyle name="Обычный 3 5 9" xfId="650"/>
    <cellStyle name="Обычный 3 5 9 2" xfId="1838"/>
    <cellStyle name="Обычный 3 6" xfId="53"/>
    <cellStyle name="Обычный 3 6 2" xfId="492"/>
    <cellStyle name="Обычный 3 6 2 2" xfId="1086"/>
    <cellStyle name="Обычный 3 6 2 2 2" xfId="2274"/>
    <cellStyle name="Обычный 3 6 2 3" xfId="1680"/>
    <cellStyle name="Обычный 3 6 3" xfId="2453"/>
    <cellStyle name="Обычный 3 6 4" xfId="2500"/>
    <cellStyle name="Обычный 3 7" xfId="429"/>
    <cellStyle name="Обычный 3 7 2" xfId="1023"/>
    <cellStyle name="Обычный 3 7 2 2" xfId="2211"/>
    <cellStyle name="Обычный 3 7 3" xfId="1617"/>
    <cellStyle name="Обычный 3 7 4" xfId="2458"/>
    <cellStyle name="Обычный 3 7 5" xfId="2505"/>
    <cellStyle name="Обычный 4" xfId="22"/>
    <cellStyle name="Обычный 4 10" xfId="174"/>
    <cellStyle name="Обычный 4 10 2" xfId="321"/>
    <cellStyle name="Обычный 4 10 2 2" xfId="915"/>
    <cellStyle name="Обычный 4 10 2 2 2" xfId="2103"/>
    <cellStyle name="Обычный 4 10 2 3" xfId="1509"/>
    <cellStyle name="Обычный 4 10 3" xfId="469"/>
    <cellStyle name="Обычный 4 10 3 2" xfId="1063"/>
    <cellStyle name="Обычный 4 10 3 2 2" xfId="2251"/>
    <cellStyle name="Обычный 4 10 3 3" xfId="1657"/>
    <cellStyle name="Обычный 4 10 4" xfId="621"/>
    <cellStyle name="Обычный 4 10 4 2" xfId="1215"/>
    <cellStyle name="Обычный 4 10 4 2 2" xfId="2403"/>
    <cellStyle name="Обычный 4 10 4 3" xfId="1809"/>
    <cellStyle name="Обычный 4 10 5" xfId="768"/>
    <cellStyle name="Обычный 4 10 5 2" xfId="1956"/>
    <cellStyle name="Обычный 4 10 6" xfId="1362"/>
    <cellStyle name="Обычный 4 11" xfId="204"/>
    <cellStyle name="Обычный 4 11 2" xfId="798"/>
    <cellStyle name="Обычный 4 11 2 2" xfId="1986"/>
    <cellStyle name="Обычный 4 11 3" xfId="1392"/>
    <cellStyle name="Обычный 4 12" xfId="351"/>
    <cellStyle name="Обычный 4 12 2" xfId="945"/>
    <cellStyle name="Обычный 4 12 2 2" xfId="2133"/>
    <cellStyle name="Обычный 4 12 3" xfId="1539"/>
    <cellStyle name="Обычный 4 13" xfId="504"/>
    <cellStyle name="Обычный 4 13 2" xfId="1098"/>
    <cellStyle name="Обычный 4 13 2 2" xfId="2286"/>
    <cellStyle name="Обычный 4 13 3" xfId="1692"/>
    <cellStyle name="Обычный 4 14" xfId="651"/>
    <cellStyle name="Обычный 4 14 2" xfId="1839"/>
    <cellStyle name="Обычный 4 15" xfId="1245"/>
    <cellStyle name="Обычный 4 16" xfId="2429"/>
    <cellStyle name="Обычный 4 17" xfId="2470"/>
    <cellStyle name="Обычный 4 2" xfId="23"/>
    <cellStyle name="Обычный 4 2 10" xfId="1246"/>
    <cellStyle name="Обычный 4 2 11" xfId="2430"/>
    <cellStyle name="Обычный 4 2 12" xfId="2471"/>
    <cellStyle name="Обычный 4 2 2" xfId="72"/>
    <cellStyle name="Обычный 4 2 2 2" xfId="235"/>
    <cellStyle name="Обычный 4 2 2 2 2" xfId="829"/>
    <cellStyle name="Обычный 4 2 2 2 2 2" xfId="2017"/>
    <cellStyle name="Обычный 4 2 2 2 3" xfId="1423"/>
    <cellStyle name="Обычный 4 2 2 3" xfId="382"/>
    <cellStyle name="Обычный 4 2 2 3 2" xfId="976"/>
    <cellStyle name="Обычный 4 2 2 3 2 2" xfId="2164"/>
    <cellStyle name="Обычный 4 2 2 3 3" xfId="1570"/>
    <cellStyle name="Обычный 4 2 2 4" xfId="535"/>
    <cellStyle name="Обычный 4 2 2 4 2" xfId="1129"/>
    <cellStyle name="Обычный 4 2 2 4 2 2" xfId="2317"/>
    <cellStyle name="Обычный 4 2 2 4 3" xfId="1723"/>
    <cellStyle name="Обычный 4 2 2 5" xfId="682"/>
    <cellStyle name="Обычный 4 2 2 5 2" xfId="1870"/>
    <cellStyle name="Обычный 4 2 2 6" xfId="1276"/>
    <cellStyle name="Обычный 4 2 3" xfId="112"/>
    <cellStyle name="Обычный 4 2 3 2" xfId="266"/>
    <cellStyle name="Обычный 4 2 3 2 2" xfId="860"/>
    <cellStyle name="Обычный 4 2 3 2 2 2" xfId="2048"/>
    <cellStyle name="Обычный 4 2 3 2 3" xfId="1454"/>
    <cellStyle name="Обычный 4 2 3 3" xfId="413"/>
    <cellStyle name="Обычный 4 2 3 3 2" xfId="1007"/>
    <cellStyle name="Обычный 4 2 3 3 2 2" xfId="2195"/>
    <cellStyle name="Обычный 4 2 3 3 3" xfId="1601"/>
    <cellStyle name="Обычный 4 2 3 4" xfId="566"/>
    <cellStyle name="Обычный 4 2 3 4 2" xfId="1160"/>
    <cellStyle name="Обычный 4 2 3 4 2 2" xfId="2348"/>
    <cellStyle name="Обычный 4 2 3 4 3" xfId="1754"/>
    <cellStyle name="Обычный 4 2 3 5" xfId="713"/>
    <cellStyle name="Обычный 4 2 3 5 2" xfId="1901"/>
    <cellStyle name="Обычный 4 2 3 6" xfId="1307"/>
    <cellStyle name="Обычный 4 2 4" xfId="145"/>
    <cellStyle name="Обычный 4 2 4 2" xfId="292"/>
    <cellStyle name="Обычный 4 2 4 2 2" xfId="886"/>
    <cellStyle name="Обычный 4 2 4 2 2 2" xfId="2074"/>
    <cellStyle name="Обычный 4 2 4 2 3" xfId="1480"/>
    <cellStyle name="Обычный 4 2 4 3" xfId="440"/>
    <cellStyle name="Обычный 4 2 4 3 2" xfId="1034"/>
    <cellStyle name="Обычный 4 2 4 3 2 2" xfId="2222"/>
    <cellStyle name="Обычный 4 2 4 3 3" xfId="1628"/>
    <cellStyle name="Обычный 4 2 4 4" xfId="592"/>
    <cellStyle name="Обычный 4 2 4 4 2" xfId="1186"/>
    <cellStyle name="Обычный 4 2 4 4 2 2" xfId="2374"/>
    <cellStyle name="Обычный 4 2 4 4 3" xfId="1780"/>
    <cellStyle name="Обычный 4 2 4 5" xfId="739"/>
    <cellStyle name="Обычный 4 2 4 5 2" xfId="1927"/>
    <cellStyle name="Обычный 4 2 4 6" xfId="1333"/>
    <cellStyle name="Обычный 4 2 5" xfId="175"/>
    <cellStyle name="Обычный 4 2 5 2" xfId="322"/>
    <cellStyle name="Обычный 4 2 5 2 2" xfId="916"/>
    <cellStyle name="Обычный 4 2 5 2 2 2" xfId="2104"/>
    <cellStyle name="Обычный 4 2 5 2 3" xfId="1510"/>
    <cellStyle name="Обычный 4 2 5 3" xfId="470"/>
    <cellStyle name="Обычный 4 2 5 3 2" xfId="1064"/>
    <cellStyle name="Обычный 4 2 5 3 2 2" xfId="2252"/>
    <cellStyle name="Обычный 4 2 5 3 3" xfId="1658"/>
    <cellStyle name="Обычный 4 2 5 4" xfId="622"/>
    <cellStyle name="Обычный 4 2 5 4 2" xfId="1216"/>
    <cellStyle name="Обычный 4 2 5 4 2 2" xfId="2404"/>
    <cellStyle name="Обычный 4 2 5 4 3" xfId="1810"/>
    <cellStyle name="Обычный 4 2 5 5" xfId="769"/>
    <cellStyle name="Обычный 4 2 5 5 2" xfId="1957"/>
    <cellStyle name="Обычный 4 2 5 6" xfId="1363"/>
    <cellStyle name="Обычный 4 2 6" xfId="205"/>
    <cellStyle name="Обычный 4 2 6 2" xfId="799"/>
    <cellStyle name="Обычный 4 2 6 2 2" xfId="1987"/>
    <cellStyle name="Обычный 4 2 6 3" xfId="1393"/>
    <cellStyle name="Обычный 4 2 7" xfId="352"/>
    <cellStyle name="Обычный 4 2 7 2" xfId="946"/>
    <cellStyle name="Обычный 4 2 7 2 2" xfId="2134"/>
    <cellStyle name="Обычный 4 2 7 3" xfId="1540"/>
    <cellStyle name="Обычный 4 2 8" xfId="505"/>
    <cellStyle name="Обычный 4 2 8 2" xfId="1099"/>
    <cellStyle name="Обычный 4 2 8 2 2" xfId="2287"/>
    <cellStyle name="Обычный 4 2 8 3" xfId="1693"/>
    <cellStyle name="Обычный 4 2 9" xfId="652"/>
    <cellStyle name="Обычный 4 2 9 2" xfId="1840"/>
    <cellStyle name="Обычный 4 3" xfId="24"/>
    <cellStyle name="Обычный 4 3 10" xfId="1247"/>
    <cellStyle name="Обычный 4 3 11" xfId="2439"/>
    <cellStyle name="Обычный 4 3 12" xfId="2481"/>
    <cellStyle name="Обычный 4 3 2" xfId="73"/>
    <cellStyle name="Обычный 4 3 2 2" xfId="236"/>
    <cellStyle name="Обычный 4 3 2 2 2" xfId="830"/>
    <cellStyle name="Обычный 4 3 2 2 2 2" xfId="2018"/>
    <cellStyle name="Обычный 4 3 2 2 3" xfId="1424"/>
    <cellStyle name="Обычный 4 3 2 3" xfId="383"/>
    <cellStyle name="Обычный 4 3 2 3 2" xfId="977"/>
    <cellStyle name="Обычный 4 3 2 3 2 2" xfId="2165"/>
    <cellStyle name="Обычный 4 3 2 3 3" xfId="1571"/>
    <cellStyle name="Обычный 4 3 2 4" xfId="536"/>
    <cellStyle name="Обычный 4 3 2 4 2" xfId="1130"/>
    <cellStyle name="Обычный 4 3 2 4 2 2" xfId="2318"/>
    <cellStyle name="Обычный 4 3 2 4 3" xfId="1724"/>
    <cellStyle name="Обычный 4 3 2 5" xfId="683"/>
    <cellStyle name="Обычный 4 3 2 5 2" xfId="1871"/>
    <cellStyle name="Обычный 4 3 2 6" xfId="1277"/>
    <cellStyle name="Обычный 4 3 3" xfId="113"/>
    <cellStyle name="Обычный 4 3 3 2" xfId="267"/>
    <cellStyle name="Обычный 4 3 3 2 2" xfId="861"/>
    <cellStyle name="Обычный 4 3 3 2 2 2" xfId="2049"/>
    <cellStyle name="Обычный 4 3 3 2 3" xfId="1455"/>
    <cellStyle name="Обычный 4 3 3 3" xfId="414"/>
    <cellStyle name="Обычный 4 3 3 3 2" xfId="1008"/>
    <cellStyle name="Обычный 4 3 3 3 2 2" xfId="2196"/>
    <cellStyle name="Обычный 4 3 3 3 3" xfId="1602"/>
    <cellStyle name="Обычный 4 3 3 4" xfId="567"/>
    <cellStyle name="Обычный 4 3 3 4 2" xfId="1161"/>
    <cellStyle name="Обычный 4 3 3 4 2 2" xfId="2349"/>
    <cellStyle name="Обычный 4 3 3 4 3" xfId="1755"/>
    <cellStyle name="Обычный 4 3 3 5" xfId="714"/>
    <cellStyle name="Обычный 4 3 3 5 2" xfId="1902"/>
    <cellStyle name="Обычный 4 3 3 6" xfId="1308"/>
    <cellStyle name="Обычный 4 3 4" xfId="146"/>
    <cellStyle name="Обычный 4 3 4 2" xfId="293"/>
    <cellStyle name="Обычный 4 3 4 2 2" xfId="887"/>
    <cellStyle name="Обычный 4 3 4 2 2 2" xfId="2075"/>
    <cellStyle name="Обычный 4 3 4 2 3" xfId="1481"/>
    <cellStyle name="Обычный 4 3 4 3" xfId="441"/>
    <cellStyle name="Обычный 4 3 4 3 2" xfId="1035"/>
    <cellStyle name="Обычный 4 3 4 3 2 2" xfId="2223"/>
    <cellStyle name="Обычный 4 3 4 3 3" xfId="1629"/>
    <cellStyle name="Обычный 4 3 4 4" xfId="593"/>
    <cellStyle name="Обычный 4 3 4 4 2" xfId="1187"/>
    <cellStyle name="Обычный 4 3 4 4 2 2" xfId="2375"/>
    <cellStyle name="Обычный 4 3 4 4 3" xfId="1781"/>
    <cellStyle name="Обычный 4 3 4 5" xfId="740"/>
    <cellStyle name="Обычный 4 3 4 5 2" xfId="1928"/>
    <cellStyle name="Обычный 4 3 4 6" xfId="1334"/>
    <cellStyle name="Обычный 4 3 5" xfId="176"/>
    <cellStyle name="Обычный 4 3 5 2" xfId="323"/>
    <cellStyle name="Обычный 4 3 5 2 2" xfId="917"/>
    <cellStyle name="Обычный 4 3 5 2 2 2" xfId="2105"/>
    <cellStyle name="Обычный 4 3 5 2 3" xfId="1511"/>
    <cellStyle name="Обычный 4 3 5 3" xfId="471"/>
    <cellStyle name="Обычный 4 3 5 3 2" xfId="1065"/>
    <cellStyle name="Обычный 4 3 5 3 2 2" xfId="2253"/>
    <cellStyle name="Обычный 4 3 5 3 3" xfId="1659"/>
    <cellStyle name="Обычный 4 3 5 4" xfId="623"/>
    <cellStyle name="Обычный 4 3 5 4 2" xfId="1217"/>
    <cellStyle name="Обычный 4 3 5 4 2 2" xfId="2405"/>
    <cellStyle name="Обычный 4 3 5 4 3" xfId="1811"/>
    <cellStyle name="Обычный 4 3 5 5" xfId="770"/>
    <cellStyle name="Обычный 4 3 5 5 2" xfId="1958"/>
    <cellStyle name="Обычный 4 3 5 6" xfId="1364"/>
    <cellStyle name="Обычный 4 3 6" xfId="206"/>
    <cellStyle name="Обычный 4 3 6 2" xfId="800"/>
    <cellStyle name="Обычный 4 3 6 2 2" xfId="1988"/>
    <cellStyle name="Обычный 4 3 6 3" xfId="1394"/>
    <cellStyle name="Обычный 4 3 7" xfId="353"/>
    <cellStyle name="Обычный 4 3 7 2" xfId="947"/>
    <cellStyle name="Обычный 4 3 7 2 2" xfId="2135"/>
    <cellStyle name="Обычный 4 3 7 3" xfId="1541"/>
    <cellStyle name="Обычный 4 3 8" xfId="506"/>
    <cellStyle name="Обычный 4 3 8 2" xfId="1100"/>
    <cellStyle name="Обычный 4 3 8 2 2" xfId="2288"/>
    <cellStyle name="Обычный 4 3 8 3" xfId="1694"/>
    <cellStyle name="Обычный 4 3 9" xfId="653"/>
    <cellStyle name="Обычный 4 3 9 2" xfId="1841"/>
    <cellStyle name="Обычный 4 4" xfId="25"/>
    <cellStyle name="Обычный 4 4 2" xfId="74"/>
    <cellStyle name="Обычный 4 4 3" xfId="114"/>
    <cellStyle name="Обычный 4 5" xfId="26"/>
    <cellStyle name="Обычный 4 5 10" xfId="1248"/>
    <cellStyle name="Обычный 4 5 11" xfId="2447"/>
    <cellStyle name="Обычный 4 5 12" xfId="2494"/>
    <cellStyle name="Обычный 4 5 2" xfId="75"/>
    <cellStyle name="Обычный 4 5 2 2" xfId="237"/>
    <cellStyle name="Обычный 4 5 2 2 2" xfId="831"/>
    <cellStyle name="Обычный 4 5 2 2 2 2" xfId="2019"/>
    <cellStyle name="Обычный 4 5 2 2 3" xfId="1425"/>
    <cellStyle name="Обычный 4 5 2 3" xfId="384"/>
    <cellStyle name="Обычный 4 5 2 3 2" xfId="978"/>
    <cellStyle name="Обычный 4 5 2 3 2 2" xfId="2166"/>
    <cellStyle name="Обычный 4 5 2 3 3" xfId="1572"/>
    <cellStyle name="Обычный 4 5 2 4" xfId="537"/>
    <cellStyle name="Обычный 4 5 2 4 2" xfId="1131"/>
    <cellStyle name="Обычный 4 5 2 4 2 2" xfId="2319"/>
    <cellStyle name="Обычный 4 5 2 4 3" xfId="1725"/>
    <cellStyle name="Обычный 4 5 2 5" xfId="684"/>
    <cellStyle name="Обычный 4 5 2 5 2" xfId="1872"/>
    <cellStyle name="Обычный 4 5 2 6" xfId="1278"/>
    <cellStyle name="Обычный 4 5 3" xfId="115"/>
    <cellStyle name="Обычный 4 5 3 2" xfId="268"/>
    <cellStyle name="Обычный 4 5 3 2 2" xfId="862"/>
    <cellStyle name="Обычный 4 5 3 2 2 2" xfId="2050"/>
    <cellStyle name="Обычный 4 5 3 2 3" xfId="1456"/>
    <cellStyle name="Обычный 4 5 3 3" xfId="415"/>
    <cellStyle name="Обычный 4 5 3 3 2" xfId="1009"/>
    <cellStyle name="Обычный 4 5 3 3 2 2" xfId="2197"/>
    <cellStyle name="Обычный 4 5 3 3 3" xfId="1603"/>
    <cellStyle name="Обычный 4 5 3 4" xfId="568"/>
    <cellStyle name="Обычный 4 5 3 4 2" xfId="1162"/>
    <cellStyle name="Обычный 4 5 3 4 2 2" xfId="2350"/>
    <cellStyle name="Обычный 4 5 3 4 3" xfId="1756"/>
    <cellStyle name="Обычный 4 5 3 5" xfId="715"/>
    <cellStyle name="Обычный 4 5 3 5 2" xfId="1903"/>
    <cellStyle name="Обычный 4 5 3 6" xfId="1309"/>
    <cellStyle name="Обычный 4 5 4" xfId="147"/>
    <cellStyle name="Обычный 4 5 4 2" xfId="294"/>
    <cellStyle name="Обычный 4 5 4 2 2" xfId="888"/>
    <cellStyle name="Обычный 4 5 4 2 2 2" xfId="2076"/>
    <cellStyle name="Обычный 4 5 4 2 3" xfId="1482"/>
    <cellStyle name="Обычный 4 5 4 3" xfId="442"/>
    <cellStyle name="Обычный 4 5 4 3 2" xfId="1036"/>
    <cellStyle name="Обычный 4 5 4 3 2 2" xfId="2224"/>
    <cellStyle name="Обычный 4 5 4 3 3" xfId="1630"/>
    <cellStyle name="Обычный 4 5 4 4" xfId="594"/>
    <cellStyle name="Обычный 4 5 4 4 2" xfId="1188"/>
    <cellStyle name="Обычный 4 5 4 4 2 2" xfId="2376"/>
    <cellStyle name="Обычный 4 5 4 4 3" xfId="1782"/>
    <cellStyle name="Обычный 4 5 4 5" xfId="741"/>
    <cellStyle name="Обычный 4 5 4 5 2" xfId="1929"/>
    <cellStyle name="Обычный 4 5 4 6" xfId="1335"/>
    <cellStyle name="Обычный 4 5 5" xfId="177"/>
    <cellStyle name="Обычный 4 5 5 2" xfId="324"/>
    <cellStyle name="Обычный 4 5 5 2 2" xfId="918"/>
    <cellStyle name="Обычный 4 5 5 2 2 2" xfId="2106"/>
    <cellStyle name="Обычный 4 5 5 2 3" xfId="1512"/>
    <cellStyle name="Обычный 4 5 5 3" xfId="472"/>
    <cellStyle name="Обычный 4 5 5 3 2" xfId="1066"/>
    <cellStyle name="Обычный 4 5 5 3 2 2" xfId="2254"/>
    <cellStyle name="Обычный 4 5 5 3 3" xfId="1660"/>
    <cellStyle name="Обычный 4 5 5 4" xfId="624"/>
    <cellStyle name="Обычный 4 5 5 4 2" xfId="1218"/>
    <cellStyle name="Обычный 4 5 5 4 2 2" xfId="2406"/>
    <cellStyle name="Обычный 4 5 5 4 3" xfId="1812"/>
    <cellStyle name="Обычный 4 5 5 5" xfId="771"/>
    <cellStyle name="Обычный 4 5 5 5 2" xfId="1959"/>
    <cellStyle name="Обычный 4 5 5 6" xfId="1365"/>
    <cellStyle name="Обычный 4 5 6" xfId="207"/>
    <cellStyle name="Обычный 4 5 6 2" xfId="801"/>
    <cellStyle name="Обычный 4 5 6 2 2" xfId="1989"/>
    <cellStyle name="Обычный 4 5 6 3" xfId="1395"/>
    <cellStyle name="Обычный 4 5 7" xfId="354"/>
    <cellStyle name="Обычный 4 5 7 2" xfId="948"/>
    <cellStyle name="Обычный 4 5 7 2 2" xfId="2136"/>
    <cellStyle name="Обычный 4 5 7 3" xfId="1542"/>
    <cellStyle name="Обычный 4 5 8" xfId="507"/>
    <cellStyle name="Обычный 4 5 8 2" xfId="1101"/>
    <cellStyle name="Обычный 4 5 8 2 2" xfId="2289"/>
    <cellStyle name="Обычный 4 5 8 3" xfId="1695"/>
    <cellStyle name="Обычный 4 5 9" xfId="654"/>
    <cellStyle name="Обычный 4 5 9 2" xfId="1842"/>
    <cellStyle name="Обычный 4 6" xfId="51"/>
    <cellStyle name="Обычный 4 6 2" xfId="494"/>
    <cellStyle name="Обычный 4 6 2 2" xfId="1088"/>
    <cellStyle name="Обычный 4 6 2 2 2" xfId="2276"/>
    <cellStyle name="Обычный 4 6 2 3" xfId="1682"/>
    <cellStyle name="Обычный 4 6 3" xfId="2454"/>
    <cellStyle name="Обычный 4 6 4" xfId="2501"/>
    <cellStyle name="Обычный 4 7" xfId="71"/>
    <cellStyle name="Обычный 4 7 2" xfId="234"/>
    <cellStyle name="Обычный 4 7 2 2" xfId="828"/>
    <cellStyle name="Обычный 4 7 2 2 2" xfId="2016"/>
    <cellStyle name="Обычный 4 7 2 3" xfId="1422"/>
    <cellStyle name="Обычный 4 7 3" xfId="381"/>
    <cellStyle name="Обычный 4 7 3 2" xfId="975"/>
    <cellStyle name="Обычный 4 7 3 2 2" xfId="2163"/>
    <cellStyle name="Обычный 4 7 3 3" xfId="1569"/>
    <cellStyle name="Обычный 4 7 4" xfId="534"/>
    <cellStyle name="Обычный 4 7 4 2" xfId="1128"/>
    <cellStyle name="Обычный 4 7 4 2 2" xfId="2316"/>
    <cellStyle name="Обычный 4 7 4 3" xfId="1722"/>
    <cellStyle name="Обычный 4 7 5" xfId="681"/>
    <cellStyle name="Обычный 4 7 5 2" xfId="1869"/>
    <cellStyle name="Обычный 4 7 6" xfId="1275"/>
    <cellStyle name="Обычный 4 7 7" xfId="2459"/>
    <cellStyle name="Обычный 4 7 8" xfId="2506"/>
    <cellStyle name="Обычный 4 8" xfId="111"/>
    <cellStyle name="Обычный 4 8 2" xfId="265"/>
    <cellStyle name="Обычный 4 8 2 2" xfId="859"/>
    <cellStyle name="Обычный 4 8 2 2 2" xfId="2047"/>
    <cellStyle name="Обычный 4 8 2 3" xfId="1453"/>
    <cellStyle name="Обычный 4 8 3" xfId="412"/>
    <cellStyle name="Обычный 4 8 3 2" xfId="1006"/>
    <cellStyle name="Обычный 4 8 3 2 2" xfId="2194"/>
    <cellStyle name="Обычный 4 8 3 3" xfId="1600"/>
    <cellStyle name="Обычный 4 8 4" xfId="565"/>
    <cellStyle name="Обычный 4 8 4 2" xfId="1159"/>
    <cellStyle name="Обычный 4 8 4 2 2" xfId="2347"/>
    <cellStyle name="Обычный 4 8 4 3" xfId="1753"/>
    <cellStyle name="Обычный 4 8 5" xfId="712"/>
    <cellStyle name="Обычный 4 8 5 2" xfId="1900"/>
    <cellStyle name="Обычный 4 8 6" xfId="1306"/>
    <cellStyle name="Обычный 4 9" xfId="144"/>
    <cellStyle name="Обычный 4 9 2" xfId="291"/>
    <cellStyle name="Обычный 4 9 2 2" xfId="885"/>
    <cellStyle name="Обычный 4 9 2 2 2" xfId="2073"/>
    <cellStyle name="Обычный 4 9 2 3" xfId="1479"/>
    <cellStyle name="Обычный 4 9 3" xfId="439"/>
    <cellStyle name="Обычный 4 9 3 2" xfId="1033"/>
    <cellStyle name="Обычный 4 9 3 2 2" xfId="2221"/>
    <cellStyle name="Обычный 4 9 3 3" xfId="1627"/>
    <cellStyle name="Обычный 4 9 4" xfId="591"/>
    <cellStyle name="Обычный 4 9 4 2" xfId="1185"/>
    <cellStyle name="Обычный 4 9 4 2 2" xfId="2373"/>
    <cellStyle name="Обычный 4 9 4 3" xfId="1779"/>
    <cellStyle name="Обычный 4 9 5" xfId="738"/>
    <cellStyle name="Обычный 4 9 5 2" xfId="1926"/>
    <cellStyle name="Обычный 4 9 6" xfId="1332"/>
    <cellStyle name="Обычный 5" xfId="27"/>
    <cellStyle name="Обычный 5 2" xfId="28"/>
    <cellStyle name="Обычный 6" xfId="29"/>
    <cellStyle name="Обычный 6 10" xfId="178"/>
    <cellStyle name="Обычный 6 10 2" xfId="325"/>
    <cellStyle name="Обычный 6 10 2 2" xfId="919"/>
    <cellStyle name="Обычный 6 10 2 2 2" xfId="2107"/>
    <cellStyle name="Обычный 6 10 2 3" xfId="1513"/>
    <cellStyle name="Обычный 6 10 3" xfId="473"/>
    <cellStyle name="Обычный 6 10 3 2" xfId="1067"/>
    <cellStyle name="Обычный 6 10 3 2 2" xfId="2255"/>
    <cellStyle name="Обычный 6 10 3 3" xfId="1661"/>
    <cellStyle name="Обычный 6 10 4" xfId="625"/>
    <cellStyle name="Обычный 6 10 4 2" xfId="1219"/>
    <cellStyle name="Обычный 6 10 4 2 2" xfId="2407"/>
    <cellStyle name="Обычный 6 10 4 3" xfId="1813"/>
    <cellStyle name="Обычный 6 10 5" xfId="772"/>
    <cellStyle name="Обычный 6 10 5 2" xfId="1960"/>
    <cellStyle name="Обычный 6 10 6" xfId="1366"/>
    <cellStyle name="Обычный 6 11" xfId="208"/>
    <cellStyle name="Обычный 6 11 2" xfId="802"/>
    <cellStyle name="Обычный 6 11 2 2" xfId="1990"/>
    <cellStyle name="Обычный 6 11 3" xfId="1396"/>
    <cellStyle name="Обычный 6 12" xfId="355"/>
    <cellStyle name="Обычный 6 12 2" xfId="949"/>
    <cellStyle name="Обычный 6 12 2 2" xfId="2137"/>
    <cellStyle name="Обычный 6 12 3" xfId="1543"/>
    <cellStyle name="Обычный 6 13" xfId="508"/>
    <cellStyle name="Обычный 6 13 2" xfId="1102"/>
    <cellStyle name="Обычный 6 13 2 2" xfId="2290"/>
    <cellStyle name="Обычный 6 13 3" xfId="1696"/>
    <cellStyle name="Обычный 6 14" xfId="655"/>
    <cellStyle name="Обычный 6 14 2" xfId="1843"/>
    <cellStyle name="Обычный 6 15" xfId="1249"/>
    <cellStyle name="Обычный 6 16" xfId="2431"/>
    <cellStyle name="Обычный 6 17" xfId="2473"/>
    <cellStyle name="Обычный 6 2" xfId="30"/>
    <cellStyle name="Обычный 6 2 10" xfId="1250"/>
    <cellStyle name="Обычный 6 2 11" xfId="2432"/>
    <cellStyle name="Обычный 6 2 12" xfId="2474"/>
    <cellStyle name="Обычный 6 2 2" xfId="77"/>
    <cellStyle name="Обычный 6 2 2 2" xfId="239"/>
    <cellStyle name="Обычный 6 2 2 2 2" xfId="833"/>
    <cellStyle name="Обычный 6 2 2 2 2 2" xfId="2021"/>
    <cellStyle name="Обычный 6 2 2 2 3" xfId="1427"/>
    <cellStyle name="Обычный 6 2 2 3" xfId="386"/>
    <cellStyle name="Обычный 6 2 2 3 2" xfId="980"/>
    <cellStyle name="Обычный 6 2 2 3 2 2" xfId="2168"/>
    <cellStyle name="Обычный 6 2 2 3 3" xfId="1574"/>
    <cellStyle name="Обычный 6 2 2 4" xfId="539"/>
    <cellStyle name="Обычный 6 2 2 4 2" xfId="1133"/>
    <cellStyle name="Обычный 6 2 2 4 2 2" xfId="2321"/>
    <cellStyle name="Обычный 6 2 2 4 3" xfId="1727"/>
    <cellStyle name="Обычный 6 2 2 5" xfId="686"/>
    <cellStyle name="Обычный 6 2 2 5 2" xfId="1874"/>
    <cellStyle name="Обычный 6 2 2 6" xfId="1280"/>
    <cellStyle name="Обычный 6 2 3" xfId="117"/>
    <cellStyle name="Обычный 6 2 3 2" xfId="270"/>
    <cellStyle name="Обычный 6 2 3 2 2" xfId="864"/>
    <cellStyle name="Обычный 6 2 3 2 2 2" xfId="2052"/>
    <cellStyle name="Обычный 6 2 3 2 3" xfId="1458"/>
    <cellStyle name="Обычный 6 2 3 3" xfId="417"/>
    <cellStyle name="Обычный 6 2 3 3 2" xfId="1011"/>
    <cellStyle name="Обычный 6 2 3 3 2 2" xfId="2199"/>
    <cellStyle name="Обычный 6 2 3 3 3" xfId="1605"/>
    <cellStyle name="Обычный 6 2 3 4" xfId="570"/>
    <cellStyle name="Обычный 6 2 3 4 2" xfId="1164"/>
    <cellStyle name="Обычный 6 2 3 4 2 2" xfId="2352"/>
    <cellStyle name="Обычный 6 2 3 4 3" xfId="1758"/>
    <cellStyle name="Обычный 6 2 3 5" xfId="717"/>
    <cellStyle name="Обычный 6 2 3 5 2" xfId="1905"/>
    <cellStyle name="Обычный 6 2 3 6" xfId="1311"/>
    <cellStyle name="Обычный 6 2 4" xfId="149"/>
    <cellStyle name="Обычный 6 2 4 2" xfId="296"/>
    <cellStyle name="Обычный 6 2 4 2 2" xfId="890"/>
    <cellStyle name="Обычный 6 2 4 2 2 2" xfId="2078"/>
    <cellStyle name="Обычный 6 2 4 2 3" xfId="1484"/>
    <cellStyle name="Обычный 6 2 4 3" xfId="444"/>
    <cellStyle name="Обычный 6 2 4 3 2" xfId="1038"/>
    <cellStyle name="Обычный 6 2 4 3 2 2" xfId="2226"/>
    <cellStyle name="Обычный 6 2 4 3 3" xfId="1632"/>
    <cellStyle name="Обычный 6 2 4 4" xfId="596"/>
    <cellStyle name="Обычный 6 2 4 4 2" xfId="1190"/>
    <cellStyle name="Обычный 6 2 4 4 2 2" xfId="2378"/>
    <cellStyle name="Обычный 6 2 4 4 3" xfId="1784"/>
    <cellStyle name="Обычный 6 2 4 5" xfId="743"/>
    <cellStyle name="Обычный 6 2 4 5 2" xfId="1931"/>
    <cellStyle name="Обычный 6 2 4 6" xfId="1337"/>
    <cellStyle name="Обычный 6 2 5" xfId="179"/>
    <cellStyle name="Обычный 6 2 5 2" xfId="326"/>
    <cellStyle name="Обычный 6 2 5 2 2" xfId="920"/>
    <cellStyle name="Обычный 6 2 5 2 2 2" xfId="2108"/>
    <cellStyle name="Обычный 6 2 5 2 3" xfId="1514"/>
    <cellStyle name="Обычный 6 2 5 3" xfId="474"/>
    <cellStyle name="Обычный 6 2 5 3 2" xfId="1068"/>
    <cellStyle name="Обычный 6 2 5 3 2 2" xfId="2256"/>
    <cellStyle name="Обычный 6 2 5 3 3" xfId="1662"/>
    <cellStyle name="Обычный 6 2 5 4" xfId="626"/>
    <cellStyle name="Обычный 6 2 5 4 2" xfId="1220"/>
    <cellStyle name="Обычный 6 2 5 4 2 2" xfId="2408"/>
    <cellStyle name="Обычный 6 2 5 4 3" xfId="1814"/>
    <cellStyle name="Обычный 6 2 5 5" xfId="773"/>
    <cellStyle name="Обычный 6 2 5 5 2" xfId="1961"/>
    <cellStyle name="Обычный 6 2 5 6" xfId="1367"/>
    <cellStyle name="Обычный 6 2 6" xfId="209"/>
    <cellStyle name="Обычный 6 2 6 2" xfId="803"/>
    <cellStyle name="Обычный 6 2 6 2 2" xfId="1991"/>
    <cellStyle name="Обычный 6 2 6 3" xfId="1397"/>
    <cellStyle name="Обычный 6 2 7" xfId="356"/>
    <cellStyle name="Обычный 6 2 7 2" xfId="950"/>
    <cellStyle name="Обычный 6 2 7 2 2" xfId="2138"/>
    <cellStyle name="Обычный 6 2 7 3" xfId="1544"/>
    <cellStyle name="Обычный 6 2 8" xfId="509"/>
    <cellStyle name="Обычный 6 2 8 2" xfId="1103"/>
    <cellStyle name="Обычный 6 2 8 2 2" xfId="2291"/>
    <cellStyle name="Обычный 6 2 8 3" xfId="1697"/>
    <cellStyle name="Обычный 6 2 9" xfId="656"/>
    <cellStyle name="Обычный 6 2 9 2" xfId="1844"/>
    <cellStyle name="Обычный 6 3" xfId="31"/>
    <cellStyle name="Обычный 6 3 10" xfId="1251"/>
    <cellStyle name="Обычный 6 3 11" xfId="2440"/>
    <cellStyle name="Обычный 6 3 12" xfId="2482"/>
    <cellStyle name="Обычный 6 3 2" xfId="78"/>
    <cellStyle name="Обычный 6 3 2 2" xfId="240"/>
    <cellStyle name="Обычный 6 3 2 2 2" xfId="834"/>
    <cellStyle name="Обычный 6 3 2 2 2 2" xfId="2022"/>
    <cellStyle name="Обычный 6 3 2 2 3" xfId="1428"/>
    <cellStyle name="Обычный 6 3 2 3" xfId="387"/>
    <cellStyle name="Обычный 6 3 2 3 2" xfId="981"/>
    <cellStyle name="Обычный 6 3 2 3 2 2" xfId="2169"/>
    <cellStyle name="Обычный 6 3 2 3 3" xfId="1575"/>
    <cellStyle name="Обычный 6 3 2 4" xfId="540"/>
    <cellStyle name="Обычный 6 3 2 4 2" xfId="1134"/>
    <cellStyle name="Обычный 6 3 2 4 2 2" xfId="2322"/>
    <cellStyle name="Обычный 6 3 2 4 3" xfId="1728"/>
    <cellStyle name="Обычный 6 3 2 5" xfId="687"/>
    <cellStyle name="Обычный 6 3 2 5 2" xfId="1875"/>
    <cellStyle name="Обычный 6 3 2 6" xfId="1281"/>
    <cellStyle name="Обычный 6 3 3" xfId="118"/>
    <cellStyle name="Обычный 6 3 3 2" xfId="271"/>
    <cellStyle name="Обычный 6 3 3 2 2" xfId="865"/>
    <cellStyle name="Обычный 6 3 3 2 2 2" xfId="2053"/>
    <cellStyle name="Обычный 6 3 3 2 3" xfId="1459"/>
    <cellStyle name="Обычный 6 3 3 3" xfId="418"/>
    <cellStyle name="Обычный 6 3 3 3 2" xfId="1012"/>
    <cellStyle name="Обычный 6 3 3 3 2 2" xfId="2200"/>
    <cellStyle name="Обычный 6 3 3 3 3" xfId="1606"/>
    <cellStyle name="Обычный 6 3 3 4" xfId="571"/>
    <cellStyle name="Обычный 6 3 3 4 2" xfId="1165"/>
    <cellStyle name="Обычный 6 3 3 4 2 2" xfId="2353"/>
    <cellStyle name="Обычный 6 3 3 4 3" xfId="1759"/>
    <cellStyle name="Обычный 6 3 3 5" xfId="718"/>
    <cellStyle name="Обычный 6 3 3 5 2" xfId="1906"/>
    <cellStyle name="Обычный 6 3 3 6" xfId="1312"/>
    <cellStyle name="Обычный 6 3 4" xfId="150"/>
    <cellStyle name="Обычный 6 3 4 2" xfId="297"/>
    <cellStyle name="Обычный 6 3 4 2 2" xfId="891"/>
    <cellStyle name="Обычный 6 3 4 2 2 2" xfId="2079"/>
    <cellStyle name="Обычный 6 3 4 2 3" xfId="1485"/>
    <cellStyle name="Обычный 6 3 4 3" xfId="445"/>
    <cellStyle name="Обычный 6 3 4 3 2" xfId="1039"/>
    <cellStyle name="Обычный 6 3 4 3 2 2" xfId="2227"/>
    <cellStyle name="Обычный 6 3 4 3 3" xfId="1633"/>
    <cellStyle name="Обычный 6 3 4 4" xfId="597"/>
    <cellStyle name="Обычный 6 3 4 4 2" xfId="1191"/>
    <cellStyle name="Обычный 6 3 4 4 2 2" xfId="2379"/>
    <cellStyle name="Обычный 6 3 4 4 3" xfId="1785"/>
    <cellStyle name="Обычный 6 3 4 5" xfId="744"/>
    <cellStyle name="Обычный 6 3 4 5 2" xfId="1932"/>
    <cellStyle name="Обычный 6 3 4 6" xfId="1338"/>
    <cellStyle name="Обычный 6 3 5" xfId="180"/>
    <cellStyle name="Обычный 6 3 5 2" xfId="327"/>
    <cellStyle name="Обычный 6 3 5 2 2" xfId="921"/>
    <cellStyle name="Обычный 6 3 5 2 2 2" xfId="2109"/>
    <cellStyle name="Обычный 6 3 5 2 3" xfId="1515"/>
    <cellStyle name="Обычный 6 3 5 3" xfId="475"/>
    <cellStyle name="Обычный 6 3 5 3 2" xfId="1069"/>
    <cellStyle name="Обычный 6 3 5 3 2 2" xfId="2257"/>
    <cellStyle name="Обычный 6 3 5 3 3" xfId="1663"/>
    <cellStyle name="Обычный 6 3 5 4" xfId="627"/>
    <cellStyle name="Обычный 6 3 5 4 2" xfId="1221"/>
    <cellStyle name="Обычный 6 3 5 4 2 2" xfId="2409"/>
    <cellStyle name="Обычный 6 3 5 4 3" xfId="1815"/>
    <cellStyle name="Обычный 6 3 5 5" xfId="774"/>
    <cellStyle name="Обычный 6 3 5 5 2" xfId="1962"/>
    <cellStyle name="Обычный 6 3 5 6" xfId="1368"/>
    <cellStyle name="Обычный 6 3 6" xfId="210"/>
    <cellStyle name="Обычный 6 3 6 2" xfId="804"/>
    <cellStyle name="Обычный 6 3 6 2 2" xfId="1992"/>
    <cellStyle name="Обычный 6 3 6 3" xfId="1398"/>
    <cellStyle name="Обычный 6 3 7" xfId="357"/>
    <cellStyle name="Обычный 6 3 7 2" xfId="951"/>
    <cellStyle name="Обычный 6 3 7 2 2" xfId="2139"/>
    <cellStyle name="Обычный 6 3 7 3" xfId="1545"/>
    <cellStyle name="Обычный 6 3 8" xfId="510"/>
    <cellStyle name="Обычный 6 3 8 2" xfId="1104"/>
    <cellStyle name="Обычный 6 3 8 2 2" xfId="2292"/>
    <cellStyle name="Обычный 6 3 8 3" xfId="1698"/>
    <cellStyle name="Обычный 6 3 9" xfId="657"/>
    <cellStyle name="Обычный 6 3 9 2" xfId="1845"/>
    <cellStyle name="Обычный 6 4" xfId="32"/>
    <cellStyle name="Обычный 6 4 2" xfId="79"/>
    <cellStyle name="Обычный 6 4 3" xfId="119"/>
    <cellStyle name="Обычный 6 5" xfId="33"/>
    <cellStyle name="Обычный 6 5 10" xfId="1252"/>
    <cellStyle name="Обычный 6 5 11" xfId="2448"/>
    <cellStyle name="Обычный 6 5 12" xfId="2495"/>
    <cellStyle name="Обычный 6 5 2" xfId="80"/>
    <cellStyle name="Обычный 6 5 2 2" xfId="241"/>
    <cellStyle name="Обычный 6 5 2 2 2" xfId="835"/>
    <cellStyle name="Обычный 6 5 2 2 2 2" xfId="2023"/>
    <cellStyle name="Обычный 6 5 2 2 3" xfId="1429"/>
    <cellStyle name="Обычный 6 5 2 3" xfId="388"/>
    <cellStyle name="Обычный 6 5 2 3 2" xfId="982"/>
    <cellStyle name="Обычный 6 5 2 3 2 2" xfId="2170"/>
    <cellStyle name="Обычный 6 5 2 3 3" xfId="1576"/>
    <cellStyle name="Обычный 6 5 2 4" xfId="541"/>
    <cellStyle name="Обычный 6 5 2 4 2" xfId="1135"/>
    <cellStyle name="Обычный 6 5 2 4 2 2" xfId="2323"/>
    <cellStyle name="Обычный 6 5 2 4 3" xfId="1729"/>
    <cellStyle name="Обычный 6 5 2 5" xfId="688"/>
    <cellStyle name="Обычный 6 5 2 5 2" xfId="1876"/>
    <cellStyle name="Обычный 6 5 2 6" xfId="1282"/>
    <cellStyle name="Обычный 6 5 3" xfId="120"/>
    <cellStyle name="Обычный 6 5 3 2" xfId="272"/>
    <cellStyle name="Обычный 6 5 3 2 2" xfId="866"/>
    <cellStyle name="Обычный 6 5 3 2 2 2" xfId="2054"/>
    <cellStyle name="Обычный 6 5 3 2 3" xfId="1460"/>
    <cellStyle name="Обычный 6 5 3 3" xfId="419"/>
    <cellStyle name="Обычный 6 5 3 3 2" xfId="1013"/>
    <cellStyle name="Обычный 6 5 3 3 2 2" xfId="2201"/>
    <cellStyle name="Обычный 6 5 3 3 3" xfId="1607"/>
    <cellStyle name="Обычный 6 5 3 4" xfId="572"/>
    <cellStyle name="Обычный 6 5 3 4 2" xfId="1166"/>
    <cellStyle name="Обычный 6 5 3 4 2 2" xfId="2354"/>
    <cellStyle name="Обычный 6 5 3 4 3" xfId="1760"/>
    <cellStyle name="Обычный 6 5 3 5" xfId="719"/>
    <cellStyle name="Обычный 6 5 3 5 2" xfId="1907"/>
    <cellStyle name="Обычный 6 5 3 6" xfId="1313"/>
    <cellStyle name="Обычный 6 5 4" xfId="151"/>
    <cellStyle name="Обычный 6 5 4 2" xfId="298"/>
    <cellStyle name="Обычный 6 5 4 2 2" xfId="892"/>
    <cellStyle name="Обычный 6 5 4 2 2 2" xfId="2080"/>
    <cellStyle name="Обычный 6 5 4 2 3" xfId="1486"/>
    <cellStyle name="Обычный 6 5 4 3" xfId="446"/>
    <cellStyle name="Обычный 6 5 4 3 2" xfId="1040"/>
    <cellStyle name="Обычный 6 5 4 3 2 2" xfId="2228"/>
    <cellStyle name="Обычный 6 5 4 3 3" xfId="1634"/>
    <cellStyle name="Обычный 6 5 4 4" xfId="598"/>
    <cellStyle name="Обычный 6 5 4 4 2" xfId="1192"/>
    <cellStyle name="Обычный 6 5 4 4 2 2" xfId="2380"/>
    <cellStyle name="Обычный 6 5 4 4 3" xfId="1786"/>
    <cellStyle name="Обычный 6 5 4 5" xfId="745"/>
    <cellStyle name="Обычный 6 5 4 5 2" xfId="1933"/>
    <cellStyle name="Обычный 6 5 4 6" xfId="1339"/>
    <cellStyle name="Обычный 6 5 5" xfId="181"/>
    <cellStyle name="Обычный 6 5 5 2" xfId="328"/>
    <cellStyle name="Обычный 6 5 5 2 2" xfId="922"/>
    <cellStyle name="Обычный 6 5 5 2 2 2" xfId="2110"/>
    <cellStyle name="Обычный 6 5 5 2 3" xfId="1516"/>
    <cellStyle name="Обычный 6 5 5 3" xfId="476"/>
    <cellStyle name="Обычный 6 5 5 3 2" xfId="1070"/>
    <cellStyle name="Обычный 6 5 5 3 2 2" xfId="2258"/>
    <cellStyle name="Обычный 6 5 5 3 3" xfId="1664"/>
    <cellStyle name="Обычный 6 5 5 4" xfId="628"/>
    <cellStyle name="Обычный 6 5 5 4 2" xfId="1222"/>
    <cellStyle name="Обычный 6 5 5 4 2 2" xfId="2410"/>
    <cellStyle name="Обычный 6 5 5 4 3" xfId="1816"/>
    <cellStyle name="Обычный 6 5 5 5" xfId="775"/>
    <cellStyle name="Обычный 6 5 5 5 2" xfId="1963"/>
    <cellStyle name="Обычный 6 5 5 6" xfId="1369"/>
    <cellStyle name="Обычный 6 5 6" xfId="211"/>
    <cellStyle name="Обычный 6 5 6 2" xfId="805"/>
    <cellStyle name="Обычный 6 5 6 2 2" xfId="1993"/>
    <cellStyle name="Обычный 6 5 6 3" xfId="1399"/>
    <cellStyle name="Обычный 6 5 7" xfId="358"/>
    <cellStyle name="Обычный 6 5 7 2" xfId="952"/>
    <cellStyle name="Обычный 6 5 7 2 2" xfId="2140"/>
    <cellStyle name="Обычный 6 5 7 3" xfId="1546"/>
    <cellStyle name="Обычный 6 5 8" xfId="511"/>
    <cellStyle name="Обычный 6 5 8 2" xfId="1105"/>
    <cellStyle name="Обычный 6 5 8 2 2" xfId="2293"/>
    <cellStyle name="Обычный 6 5 8 3" xfId="1699"/>
    <cellStyle name="Обычный 6 5 9" xfId="658"/>
    <cellStyle name="Обычный 6 5 9 2" xfId="1846"/>
    <cellStyle name="Обычный 6 6" xfId="50"/>
    <cellStyle name="Обычный 6 6 2" xfId="493"/>
    <cellStyle name="Обычный 6 6 2 2" xfId="1087"/>
    <cellStyle name="Обычный 6 6 2 2 2" xfId="2275"/>
    <cellStyle name="Обычный 6 6 2 3" xfId="1681"/>
    <cellStyle name="Обычный 6 6 3" xfId="2455"/>
    <cellStyle name="Обычный 6 6 4" xfId="2502"/>
    <cellStyle name="Обычный 6 7" xfId="76"/>
    <cellStyle name="Обычный 6 7 2" xfId="238"/>
    <cellStyle name="Обычный 6 7 2 2" xfId="832"/>
    <cellStyle name="Обычный 6 7 2 2 2" xfId="2020"/>
    <cellStyle name="Обычный 6 7 2 3" xfId="1426"/>
    <cellStyle name="Обычный 6 7 3" xfId="385"/>
    <cellStyle name="Обычный 6 7 3 2" xfId="979"/>
    <cellStyle name="Обычный 6 7 3 2 2" xfId="2167"/>
    <cellStyle name="Обычный 6 7 3 3" xfId="1573"/>
    <cellStyle name="Обычный 6 7 4" xfId="538"/>
    <cellStyle name="Обычный 6 7 4 2" xfId="1132"/>
    <cellStyle name="Обычный 6 7 4 2 2" xfId="2320"/>
    <cellStyle name="Обычный 6 7 4 3" xfId="1726"/>
    <cellStyle name="Обычный 6 7 5" xfId="685"/>
    <cellStyle name="Обычный 6 7 5 2" xfId="1873"/>
    <cellStyle name="Обычный 6 7 6" xfId="1279"/>
    <cellStyle name="Обычный 6 7 7" xfId="2460"/>
    <cellStyle name="Обычный 6 7 8" xfId="2507"/>
    <cellStyle name="Обычный 6 8" xfId="116"/>
    <cellStyle name="Обычный 6 8 2" xfId="269"/>
    <cellStyle name="Обычный 6 8 2 2" xfId="863"/>
    <cellStyle name="Обычный 6 8 2 2 2" xfId="2051"/>
    <cellStyle name="Обычный 6 8 2 3" xfId="1457"/>
    <cellStyle name="Обычный 6 8 3" xfId="416"/>
    <cellStyle name="Обычный 6 8 3 2" xfId="1010"/>
    <cellStyle name="Обычный 6 8 3 2 2" xfId="2198"/>
    <cellStyle name="Обычный 6 8 3 3" xfId="1604"/>
    <cellStyle name="Обычный 6 8 4" xfId="569"/>
    <cellStyle name="Обычный 6 8 4 2" xfId="1163"/>
    <cellStyle name="Обычный 6 8 4 2 2" xfId="2351"/>
    <cellStyle name="Обычный 6 8 4 3" xfId="1757"/>
    <cellStyle name="Обычный 6 8 5" xfId="716"/>
    <cellStyle name="Обычный 6 8 5 2" xfId="1904"/>
    <cellStyle name="Обычный 6 8 6" xfId="1310"/>
    <cellStyle name="Обычный 6 9" xfId="148"/>
    <cellStyle name="Обычный 6 9 2" xfId="295"/>
    <cellStyle name="Обычный 6 9 2 2" xfId="889"/>
    <cellStyle name="Обычный 6 9 2 2 2" xfId="2077"/>
    <cellStyle name="Обычный 6 9 2 3" xfId="1483"/>
    <cellStyle name="Обычный 6 9 3" xfId="443"/>
    <cellStyle name="Обычный 6 9 3 2" xfId="1037"/>
    <cellStyle name="Обычный 6 9 3 2 2" xfId="2225"/>
    <cellStyle name="Обычный 6 9 3 3" xfId="1631"/>
    <cellStyle name="Обычный 6 9 4" xfId="595"/>
    <cellStyle name="Обычный 6 9 4 2" xfId="1189"/>
    <cellStyle name="Обычный 6 9 4 2 2" xfId="2377"/>
    <cellStyle name="Обычный 6 9 4 3" xfId="1783"/>
    <cellStyle name="Обычный 6 9 5" xfId="742"/>
    <cellStyle name="Обычный 6 9 5 2" xfId="1930"/>
    <cellStyle name="Обычный 6 9 6" xfId="1336"/>
    <cellStyle name="Обычный 7" xfId="34"/>
    <cellStyle name="Обычный 7 10" xfId="212"/>
    <cellStyle name="Обычный 7 10 2" xfId="806"/>
    <cellStyle name="Обычный 7 10 2 2" xfId="1994"/>
    <cellStyle name="Обычный 7 10 3" xfId="1400"/>
    <cellStyle name="Обычный 7 11" xfId="359"/>
    <cellStyle name="Обычный 7 11 2" xfId="953"/>
    <cellStyle name="Обычный 7 11 2 2" xfId="2141"/>
    <cellStyle name="Обычный 7 11 3" xfId="1547"/>
    <cellStyle name="Обычный 7 12" xfId="512"/>
    <cellStyle name="Обычный 7 12 2" xfId="1106"/>
    <cellStyle name="Обычный 7 12 2 2" xfId="2294"/>
    <cellStyle name="Обычный 7 12 3" xfId="1700"/>
    <cellStyle name="Обычный 7 13" xfId="659"/>
    <cellStyle name="Обычный 7 13 2" xfId="1847"/>
    <cellStyle name="Обычный 7 14" xfId="1253"/>
    <cellStyle name="Обычный 7 15" xfId="2433"/>
    <cellStyle name="Обычный 7 16" xfId="2475"/>
    <cellStyle name="Обычный 7 2" xfId="35"/>
    <cellStyle name="Обычный 7 2 10" xfId="1254"/>
    <cellStyle name="Обычный 7 2 11" xfId="2434"/>
    <cellStyle name="Обычный 7 2 12" xfId="2476"/>
    <cellStyle name="Обычный 7 2 2" xfId="82"/>
    <cellStyle name="Обычный 7 2 2 2" xfId="243"/>
    <cellStyle name="Обычный 7 2 2 2 2" xfId="837"/>
    <cellStyle name="Обычный 7 2 2 2 2 2" xfId="2025"/>
    <cellStyle name="Обычный 7 2 2 2 3" xfId="1431"/>
    <cellStyle name="Обычный 7 2 2 3" xfId="390"/>
    <cellStyle name="Обычный 7 2 2 3 2" xfId="984"/>
    <cellStyle name="Обычный 7 2 2 3 2 2" xfId="2172"/>
    <cellStyle name="Обычный 7 2 2 3 3" xfId="1578"/>
    <cellStyle name="Обычный 7 2 2 4" xfId="543"/>
    <cellStyle name="Обычный 7 2 2 4 2" xfId="1137"/>
    <cellStyle name="Обычный 7 2 2 4 2 2" xfId="2325"/>
    <cellStyle name="Обычный 7 2 2 4 3" xfId="1731"/>
    <cellStyle name="Обычный 7 2 2 5" xfId="690"/>
    <cellStyle name="Обычный 7 2 2 5 2" xfId="1878"/>
    <cellStyle name="Обычный 7 2 2 6" xfId="1284"/>
    <cellStyle name="Обычный 7 2 3" xfId="122"/>
    <cellStyle name="Обычный 7 2 3 2" xfId="274"/>
    <cellStyle name="Обычный 7 2 3 2 2" xfId="868"/>
    <cellStyle name="Обычный 7 2 3 2 2 2" xfId="2056"/>
    <cellStyle name="Обычный 7 2 3 2 3" xfId="1462"/>
    <cellStyle name="Обычный 7 2 3 3" xfId="421"/>
    <cellStyle name="Обычный 7 2 3 3 2" xfId="1015"/>
    <cellStyle name="Обычный 7 2 3 3 2 2" xfId="2203"/>
    <cellStyle name="Обычный 7 2 3 3 3" xfId="1609"/>
    <cellStyle name="Обычный 7 2 3 4" xfId="574"/>
    <cellStyle name="Обычный 7 2 3 4 2" xfId="1168"/>
    <cellStyle name="Обычный 7 2 3 4 2 2" xfId="2356"/>
    <cellStyle name="Обычный 7 2 3 4 3" xfId="1762"/>
    <cellStyle name="Обычный 7 2 3 5" xfId="721"/>
    <cellStyle name="Обычный 7 2 3 5 2" xfId="1909"/>
    <cellStyle name="Обычный 7 2 3 6" xfId="1315"/>
    <cellStyle name="Обычный 7 2 4" xfId="153"/>
    <cellStyle name="Обычный 7 2 4 2" xfId="300"/>
    <cellStyle name="Обычный 7 2 4 2 2" xfId="894"/>
    <cellStyle name="Обычный 7 2 4 2 2 2" xfId="2082"/>
    <cellStyle name="Обычный 7 2 4 2 3" xfId="1488"/>
    <cellStyle name="Обычный 7 2 4 3" xfId="448"/>
    <cellStyle name="Обычный 7 2 4 3 2" xfId="1042"/>
    <cellStyle name="Обычный 7 2 4 3 2 2" xfId="2230"/>
    <cellStyle name="Обычный 7 2 4 3 3" xfId="1636"/>
    <cellStyle name="Обычный 7 2 4 4" xfId="600"/>
    <cellStyle name="Обычный 7 2 4 4 2" xfId="1194"/>
    <cellStyle name="Обычный 7 2 4 4 2 2" xfId="2382"/>
    <cellStyle name="Обычный 7 2 4 4 3" xfId="1788"/>
    <cellStyle name="Обычный 7 2 4 5" xfId="747"/>
    <cellStyle name="Обычный 7 2 4 5 2" xfId="1935"/>
    <cellStyle name="Обычный 7 2 4 6" xfId="1341"/>
    <cellStyle name="Обычный 7 2 5" xfId="183"/>
    <cellStyle name="Обычный 7 2 5 2" xfId="330"/>
    <cellStyle name="Обычный 7 2 5 2 2" xfId="924"/>
    <cellStyle name="Обычный 7 2 5 2 2 2" xfId="2112"/>
    <cellStyle name="Обычный 7 2 5 2 3" xfId="1518"/>
    <cellStyle name="Обычный 7 2 5 3" xfId="478"/>
    <cellStyle name="Обычный 7 2 5 3 2" xfId="1072"/>
    <cellStyle name="Обычный 7 2 5 3 2 2" xfId="2260"/>
    <cellStyle name="Обычный 7 2 5 3 3" xfId="1666"/>
    <cellStyle name="Обычный 7 2 5 4" xfId="630"/>
    <cellStyle name="Обычный 7 2 5 4 2" xfId="1224"/>
    <cellStyle name="Обычный 7 2 5 4 2 2" xfId="2412"/>
    <cellStyle name="Обычный 7 2 5 4 3" xfId="1818"/>
    <cellStyle name="Обычный 7 2 5 5" xfId="777"/>
    <cellStyle name="Обычный 7 2 5 5 2" xfId="1965"/>
    <cellStyle name="Обычный 7 2 5 6" xfId="1371"/>
    <cellStyle name="Обычный 7 2 6" xfId="213"/>
    <cellStyle name="Обычный 7 2 6 2" xfId="807"/>
    <cellStyle name="Обычный 7 2 6 2 2" xfId="1995"/>
    <cellStyle name="Обычный 7 2 6 3" xfId="1401"/>
    <cellStyle name="Обычный 7 2 7" xfId="360"/>
    <cellStyle name="Обычный 7 2 7 2" xfId="954"/>
    <cellStyle name="Обычный 7 2 7 2 2" xfId="2142"/>
    <cellStyle name="Обычный 7 2 7 3" xfId="1548"/>
    <cellStyle name="Обычный 7 2 8" xfId="513"/>
    <cellStyle name="Обычный 7 2 8 2" xfId="1107"/>
    <cellStyle name="Обычный 7 2 8 2 2" xfId="2295"/>
    <cellStyle name="Обычный 7 2 8 3" xfId="1701"/>
    <cellStyle name="Обычный 7 2 9" xfId="660"/>
    <cellStyle name="Обычный 7 2 9 2" xfId="1848"/>
    <cellStyle name="Обычный 7 3" xfId="36"/>
    <cellStyle name="Обычный 7 3 10" xfId="1255"/>
    <cellStyle name="Обычный 7 3 11" xfId="2441"/>
    <cellStyle name="Обычный 7 3 12" xfId="2483"/>
    <cellStyle name="Обычный 7 3 2" xfId="83"/>
    <cellStyle name="Обычный 7 3 2 2" xfId="244"/>
    <cellStyle name="Обычный 7 3 2 2 2" xfId="838"/>
    <cellStyle name="Обычный 7 3 2 2 2 2" xfId="2026"/>
    <cellStyle name="Обычный 7 3 2 2 3" xfId="1432"/>
    <cellStyle name="Обычный 7 3 2 3" xfId="391"/>
    <cellStyle name="Обычный 7 3 2 3 2" xfId="985"/>
    <cellStyle name="Обычный 7 3 2 3 2 2" xfId="2173"/>
    <cellStyle name="Обычный 7 3 2 3 3" xfId="1579"/>
    <cellStyle name="Обычный 7 3 2 4" xfId="544"/>
    <cellStyle name="Обычный 7 3 2 4 2" xfId="1138"/>
    <cellStyle name="Обычный 7 3 2 4 2 2" xfId="2326"/>
    <cellStyle name="Обычный 7 3 2 4 3" xfId="1732"/>
    <cellStyle name="Обычный 7 3 2 5" xfId="691"/>
    <cellStyle name="Обычный 7 3 2 5 2" xfId="1879"/>
    <cellStyle name="Обычный 7 3 2 6" xfId="1285"/>
    <cellStyle name="Обычный 7 3 3" xfId="123"/>
    <cellStyle name="Обычный 7 3 3 2" xfId="275"/>
    <cellStyle name="Обычный 7 3 3 2 2" xfId="869"/>
    <cellStyle name="Обычный 7 3 3 2 2 2" xfId="2057"/>
    <cellStyle name="Обычный 7 3 3 2 3" xfId="1463"/>
    <cellStyle name="Обычный 7 3 3 3" xfId="422"/>
    <cellStyle name="Обычный 7 3 3 3 2" xfId="1016"/>
    <cellStyle name="Обычный 7 3 3 3 2 2" xfId="2204"/>
    <cellStyle name="Обычный 7 3 3 3 3" xfId="1610"/>
    <cellStyle name="Обычный 7 3 3 4" xfId="575"/>
    <cellStyle name="Обычный 7 3 3 4 2" xfId="1169"/>
    <cellStyle name="Обычный 7 3 3 4 2 2" xfId="2357"/>
    <cellStyle name="Обычный 7 3 3 4 3" xfId="1763"/>
    <cellStyle name="Обычный 7 3 3 5" xfId="722"/>
    <cellStyle name="Обычный 7 3 3 5 2" xfId="1910"/>
    <cellStyle name="Обычный 7 3 3 6" xfId="1316"/>
    <cellStyle name="Обычный 7 3 4" xfId="154"/>
    <cellStyle name="Обычный 7 3 4 2" xfId="301"/>
    <cellStyle name="Обычный 7 3 4 2 2" xfId="895"/>
    <cellStyle name="Обычный 7 3 4 2 2 2" xfId="2083"/>
    <cellStyle name="Обычный 7 3 4 2 3" xfId="1489"/>
    <cellStyle name="Обычный 7 3 4 3" xfId="449"/>
    <cellStyle name="Обычный 7 3 4 3 2" xfId="1043"/>
    <cellStyle name="Обычный 7 3 4 3 2 2" xfId="2231"/>
    <cellStyle name="Обычный 7 3 4 3 3" xfId="1637"/>
    <cellStyle name="Обычный 7 3 4 4" xfId="601"/>
    <cellStyle name="Обычный 7 3 4 4 2" xfId="1195"/>
    <cellStyle name="Обычный 7 3 4 4 2 2" xfId="2383"/>
    <cellStyle name="Обычный 7 3 4 4 3" xfId="1789"/>
    <cellStyle name="Обычный 7 3 4 5" xfId="748"/>
    <cellStyle name="Обычный 7 3 4 5 2" xfId="1936"/>
    <cellStyle name="Обычный 7 3 4 6" xfId="1342"/>
    <cellStyle name="Обычный 7 3 5" xfId="184"/>
    <cellStyle name="Обычный 7 3 5 2" xfId="331"/>
    <cellStyle name="Обычный 7 3 5 2 2" xfId="925"/>
    <cellStyle name="Обычный 7 3 5 2 2 2" xfId="2113"/>
    <cellStyle name="Обычный 7 3 5 2 3" xfId="1519"/>
    <cellStyle name="Обычный 7 3 5 3" xfId="479"/>
    <cellStyle name="Обычный 7 3 5 3 2" xfId="1073"/>
    <cellStyle name="Обычный 7 3 5 3 2 2" xfId="2261"/>
    <cellStyle name="Обычный 7 3 5 3 3" xfId="1667"/>
    <cellStyle name="Обычный 7 3 5 4" xfId="631"/>
    <cellStyle name="Обычный 7 3 5 4 2" xfId="1225"/>
    <cellStyle name="Обычный 7 3 5 4 2 2" xfId="2413"/>
    <cellStyle name="Обычный 7 3 5 4 3" xfId="1819"/>
    <cellStyle name="Обычный 7 3 5 5" xfId="778"/>
    <cellStyle name="Обычный 7 3 5 5 2" xfId="1966"/>
    <cellStyle name="Обычный 7 3 5 6" xfId="1372"/>
    <cellStyle name="Обычный 7 3 6" xfId="214"/>
    <cellStyle name="Обычный 7 3 6 2" xfId="808"/>
    <cellStyle name="Обычный 7 3 6 2 2" xfId="1996"/>
    <cellStyle name="Обычный 7 3 6 3" xfId="1402"/>
    <cellStyle name="Обычный 7 3 7" xfId="361"/>
    <cellStyle name="Обычный 7 3 7 2" xfId="955"/>
    <cellStyle name="Обычный 7 3 7 2 2" xfId="2143"/>
    <cellStyle name="Обычный 7 3 7 3" xfId="1549"/>
    <cellStyle name="Обычный 7 3 8" xfId="514"/>
    <cellStyle name="Обычный 7 3 8 2" xfId="1108"/>
    <cellStyle name="Обычный 7 3 8 2 2" xfId="2296"/>
    <cellStyle name="Обычный 7 3 8 3" xfId="1702"/>
    <cellStyle name="Обычный 7 3 9" xfId="661"/>
    <cellStyle name="Обычный 7 3 9 2" xfId="1849"/>
    <cellStyle name="Обычный 7 4" xfId="37"/>
    <cellStyle name="Обычный 7 4 2" xfId="84"/>
    <cellStyle name="Обычный 7 4 3" xfId="124"/>
    <cellStyle name="Обычный 7 5" xfId="38"/>
    <cellStyle name="Обычный 7 5 10" xfId="1256"/>
    <cellStyle name="Обычный 7 5 11" xfId="2449"/>
    <cellStyle name="Обычный 7 5 12" xfId="2496"/>
    <cellStyle name="Обычный 7 5 2" xfId="85"/>
    <cellStyle name="Обычный 7 5 2 2" xfId="245"/>
    <cellStyle name="Обычный 7 5 2 2 2" xfId="839"/>
    <cellStyle name="Обычный 7 5 2 2 2 2" xfId="2027"/>
    <cellStyle name="Обычный 7 5 2 2 3" xfId="1433"/>
    <cellStyle name="Обычный 7 5 2 3" xfId="392"/>
    <cellStyle name="Обычный 7 5 2 3 2" xfId="986"/>
    <cellStyle name="Обычный 7 5 2 3 2 2" xfId="2174"/>
    <cellStyle name="Обычный 7 5 2 3 3" xfId="1580"/>
    <cellStyle name="Обычный 7 5 2 4" xfId="545"/>
    <cellStyle name="Обычный 7 5 2 4 2" xfId="1139"/>
    <cellStyle name="Обычный 7 5 2 4 2 2" xfId="2327"/>
    <cellStyle name="Обычный 7 5 2 4 3" xfId="1733"/>
    <cellStyle name="Обычный 7 5 2 5" xfId="692"/>
    <cellStyle name="Обычный 7 5 2 5 2" xfId="1880"/>
    <cellStyle name="Обычный 7 5 2 6" xfId="1286"/>
    <cellStyle name="Обычный 7 5 3" xfId="125"/>
    <cellStyle name="Обычный 7 5 3 2" xfId="276"/>
    <cellStyle name="Обычный 7 5 3 2 2" xfId="870"/>
    <cellStyle name="Обычный 7 5 3 2 2 2" xfId="2058"/>
    <cellStyle name="Обычный 7 5 3 2 3" xfId="1464"/>
    <cellStyle name="Обычный 7 5 3 3" xfId="423"/>
    <cellStyle name="Обычный 7 5 3 3 2" xfId="1017"/>
    <cellStyle name="Обычный 7 5 3 3 2 2" xfId="2205"/>
    <cellStyle name="Обычный 7 5 3 3 3" xfId="1611"/>
    <cellStyle name="Обычный 7 5 3 4" xfId="576"/>
    <cellStyle name="Обычный 7 5 3 4 2" xfId="1170"/>
    <cellStyle name="Обычный 7 5 3 4 2 2" xfId="2358"/>
    <cellStyle name="Обычный 7 5 3 4 3" xfId="1764"/>
    <cellStyle name="Обычный 7 5 3 5" xfId="723"/>
    <cellStyle name="Обычный 7 5 3 5 2" xfId="1911"/>
    <cellStyle name="Обычный 7 5 3 6" xfId="1317"/>
    <cellStyle name="Обычный 7 5 4" xfId="155"/>
    <cellStyle name="Обычный 7 5 4 2" xfId="302"/>
    <cellStyle name="Обычный 7 5 4 2 2" xfId="896"/>
    <cellStyle name="Обычный 7 5 4 2 2 2" xfId="2084"/>
    <cellStyle name="Обычный 7 5 4 2 3" xfId="1490"/>
    <cellStyle name="Обычный 7 5 4 3" xfId="450"/>
    <cellStyle name="Обычный 7 5 4 3 2" xfId="1044"/>
    <cellStyle name="Обычный 7 5 4 3 2 2" xfId="2232"/>
    <cellStyle name="Обычный 7 5 4 3 3" xfId="1638"/>
    <cellStyle name="Обычный 7 5 4 4" xfId="602"/>
    <cellStyle name="Обычный 7 5 4 4 2" xfId="1196"/>
    <cellStyle name="Обычный 7 5 4 4 2 2" xfId="2384"/>
    <cellStyle name="Обычный 7 5 4 4 3" xfId="1790"/>
    <cellStyle name="Обычный 7 5 4 5" xfId="749"/>
    <cellStyle name="Обычный 7 5 4 5 2" xfId="1937"/>
    <cellStyle name="Обычный 7 5 4 6" xfId="1343"/>
    <cellStyle name="Обычный 7 5 5" xfId="185"/>
    <cellStyle name="Обычный 7 5 5 2" xfId="332"/>
    <cellStyle name="Обычный 7 5 5 2 2" xfId="926"/>
    <cellStyle name="Обычный 7 5 5 2 2 2" xfId="2114"/>
    <cellStyle name="Обычный 7 5 5 2 3" xfId="1520"/>
    <cellStyle name="Обычный 7 5 5 3" xfId="480"/>
    <cellStyle name="Обычный 7 5 5 3 2" xfId="1074"/>
    <cellStyle name="Обычный 7 5 5 3 2 2" xfId="2262"/>
    <cellStyle name="Обычный 7 5 5 3 3" xfId="1668"/>
    <cellStyle name="Обычный 7 5 5 4" xfId="632"/>
    <cellStyle name="Обычный 7 5 5 4 2" xfId="1226"/>
    <cellStyle name="Обычный 7 5 5 4 2 2" xfId="2414"/>
    <cellStyle name="Обычный 7 5 5 4 3" xfId="1820"/>
    <cellStyle name="Обычный 7 5 5 5" xfId="779"/>
    <cellStyle name="Обычный 7 5 5 5 2" xfId="1967"/>
    <cellStyle name="Обычный 7 5 5 6" xfId="1373"/>
    <cellStyle name="Обычный 7 5 6" xfId="215"/>
    <cellStyle name="Обычный 7 5 6 2" xfId="809"/>
    <cellStyle name="Обычный 7 5 6 2 2" xfId="1997"/>
    <cellStyle name="Обычный 7 5 6 3" xfId="1403"/>
    <cellStyle name="Обычный 7 5 7" xfId="362"/>
    <cellStyle name="Обычный 7 5 7 2" xfId="956"/>
    <cellStyle name="Обычный 7 5 7 2 2" xfId="2144"/>
    <cellStyle name="Обычный 7 5 7 3" xfId="1550"/>
    <cellStyle name="Обычный 7 5 8" xfId="515"/>
    <cellStyle name="Обычный 7 5 8 2" xfId="1109"/>
    <cellStyle name="Обычный 7 5 8 2 2" xfId="2297"/>
    <cellStyle name="Обычный 7 5 8 3" xfId="1703"/>
    <cellStyle name="Обычный 7 5 9" xfId="662"/>
    <cellStyle name="Обычный 7 5 9 2" xfId="1850"/>
    <cellStyle name="Обычный 7 6" xfId="81"/>
    <cellStyle name="Обычный 7 6 2" xfId="242"/>
    <cellStyle name="Обычный 7 6 2 2" xfId="836"/>
    <cellStyle name="Обычный 7 6 2 2 2" xfId="2024"/>
    <cellStyle name="Обычный 7 6 2 3" xfId="1430"/>
    <cellStyle name="Обычный 7 6 3" xfId="389"/>
    <cellStyle name="Обычный 7 6 3 2" xfId="983"/>
    <cellStyle name="Обычный 7 6 3 2 2" xfId="2171"/>
    <cellStyle name="Обычный 7 6 3 3" xfId="1577"/>
    <cellStyle name="Обычный 7 6 4" xfId="542"/>
    <cellStyle name="Обычный 7 6 4 2" xfId="1136"/>
    <cellStyle name="Обычный 7 6 4 2 2" xfId="2324"/>
    <cellStyle name="Обычный 7 6 4 3" xfId="1730"/>
    <cellStyle name="Обычный 7 6 5" xfId="689"/>
    <cellStyle name="Обычный 7 6 5 2" xfId="1877"/>
    <cellStyle name="Обычный 7 6 6" xfId="1283"/>
    <cellStyle name="Обычный 7 6 7" xfId="2456"/>
    <cellStyle name="Обычный 7 6 8" xfId="2503"/>
    <cellStyle name="Обычный 7 7" xfId="121"/>
    <cellStyle name="Обычный 7 7 2" xfId="273"/>
    <cellStyle name="Обычный 7 7 2 2" xfId="867"/>
    <cellStyle name="Обычный 7 7 2 2 2" xfId="2055"/>
    <cellStyle name="Обычный 7 7 2 3" xfId="1461"/>
    <cellStyle name="Обычный 7 7 3" xfId="420"/>
    <cellStyle name="Обычный 7 7 3 2" xfId="1014"/>
    <cellStyle name="Обычный 7 7 3 2 2" xfId="2202"/>
    <cellStyle name="Обычный 7 7 3 3" xfId="1608"/>
    <cellStyle name="Обычный 7 7 4" xfId="573"/>
    <cellStyle name="Обычный 7 7 4 2" xfId="1167"/>
    <cellStyle name="Обычный 7 7 4 2 2" xfId="2355"/>
    <cellStyle name="Обычный 7 7 4 3" xfId="1761"/>
    <cellStyle name="Обычный 7 7 5" xfId="720"/>
    <cellStyle name="Обычный 7 7 5 2" xfId="1908"/>
    <cellStyle name="Обычный 7 7 6" xfId="1314"/>
    <cellStyle name="Обычный 7 7 7" xfId="2461"/>
    <cellStyle name="Обычный 7 7 8" xfId="2508"/>
    <cellStyle name="Обычный 7 8" xfId="152"/>
    <cellStyle name="Обычный 7 8 2" xfId="299"/>
    <cellStyle name="Обычный 7 8 2 2" xfId="893"/>
    <cellStyle name="Обычный 7 8 2 2 2" xfId="2081"/>
    <cellStyle name="Обычный 7 8 2 3" xfId="1487"/>
    <cellStyle name="Обычный 7 8 3" xfId="447"/>
    <cellStyle name="Обычный 7 8 3 2" xfId="1041"/>
    <cellStyle name="Обычный 7 8 3 2 2" xfId="2229"/>
    <cellStyle name="Обычный 7 8 3 3" xfId="1635"/>
    <cellStyle name="Обычный 7 8 4" xfId="599"/>
    <cellStyle name="Обычный 7 8 4 2" xfId="1193"/>
    <cellStyle name="Обычный 7 8 4 2 2" xfId="2381"/>
    <cellStyle name="Обычный 7 8 4 3" xfId="1787"/>
    <cellStyle name="Обычный 7 8 5" xfId="746"/>
    <cellStyle name="Обычный 7 8 5 2" xfId="1934"/>
    <cellStyle name="Обычный 7 8 6" xfId="1340"/>
    <cellStyle name="Обычный 7 9" xfId="182"/>
    <cellStyle name="Обычный 7 9 2" xfId="329"/>
    <cellStyle name="Обычный 7 9 2 2" xfId="923"/>
    <cellStyle name="Обычный 7 9 2 2 2" xfId="2111"/>
    <cellStyle name="Обычный 7 9 2 3" xfId="1517"/>
    <cellStyle name="Обычный 7 9 3" xfId="477"/>
    <cellStyle name="Обычный 7 9 3 2" xfId="1071"/>
    <cellStyle name="Обычный 7 9 3 2 2" xfId="2259"/>
    <cellStyle name="Обычный 7 9 3 3" xfId="1665"/>
    <cellStyle name="Обычный 7 9 4" xfId="629"/>
    <cellStyle name="Обычный 7 9 4 2" xfId="1223"/>
    <cellStyle name="Обычный 7 9 4 2 2" xfId="2411"/>
    <cellStyle name="Обычный 7 9 4 3" xfId="1817"/>
    <cellStyle name="Обычный 7 9 5" xfId="776"/>
    <cellStyle name="Обычный 7 9 5 2" xfId="1964"/>
    <cellStyle name="Обычный 7 9 6" xfId="1370"/>
    <cellStyle name="Обычный 8" xfId="39"/>
    <cellStyle name="Обычный 8 10" xfId="663"/>
    <cellStyle name="Обычный 8 10 2" xfId="1851"/>
    <cellStyle name="Обычный 8 11" xfId="1257"/>
    <cellStyle name="Обычный 8 12" xfId="2435"/>
    <cellStyle name="Обычный 8 13" xfId="2477"/>
    <cellStyle name="Обычный 8 2" xfId="40"/>
    <cellStyle name="Обычный 8 2 10" xfId="1258"/>
    <cellStyle name="Обычный 8 2 11" xfId="2442"/>
    <cellStyle name="Обычный 8 2 12" xfId="2484"/>
    <cellStyle name="Обычный 8 2 2" xfId="87"/>
    <cellStyle name="Обычный 8 2 2 2" xfId="247"/>
    <cellStyle name="Обычный 8 2 2 2 2" xfId="841"/>
    <cellStyle name="Обычный 8 2 2 2 2 2" xfId="2029"/>
    <cellStyle name="Обычный 8 2 2 2 3" xfId="1435"/>
    <cellStyle name="Обычный 8 2 2 3" xfId="394"/>
    <cellStyle name="Обычный 8 2 2 3 2" xfId="988"/>
    <cellStyle name="Обычный 8 2 2 3 2 2" xfId="2176"/>
    <cellStyle name="Обычный 8 2 2 3 3" xfId="1582"/>
    <cellStyle name="Обычный 8 2 2 4" xfId="547"/>
    <cellStyle name="Обычный 8 2 2 4 2" xfId="1141"/>
    <cellStyle name="Обычный 8 2 2 4 2 2" xfId="2329"/>
    <cellStyle name="Обычный 8 2 2 4 3" xfId="1735"/>
    <cellStyle name="Обычный 8 2 2 5" xfId="694"/>
    <cellStyle name="Обычный 8 2 2 5 2" xfId="1882"/>
    <cellStyle name="Обычный 8 2 2 6" xfId="1288"/>
    <cellStyle name="Обычный 8 2 3" xfId="127"/>
    <cellStyle name="Обычный 8 2 3 2" xfId="278"/>
    <cellStyle name="Обычный 8 2 3 2 2" xfId="872"/>
    <cellStyle name="Обычный 8 2 3 2 2 2" xfId="2060"/>
    <cellStyle name="Обычный 8 2 3 2 3" xfId="1466"/>
    <cellStyle name="Обычный 8 2 3 3" xfId="425"/>
    <cellStyle name="Обычный 8 2 3 3 2" xfId="1019"/>
    <cellStyle name="Обычный 8 2 3 3 2 2" xfId="2207"/>
    <cellStyle name="Обычный 8 2 3 3 3" xfId="1613"/>
    <cellStyle name="Обычный 8 2 3 4" xfId="578"/>
    <cellStyle name="Обычный 8 2 3 4 2" xfId="1172"/>
    <cellStyle name="Обычный 8 2 3 4 2 2" xfId="2360"/>
    <cellStyle name="Обычный 8 2 3 4 3" xfId="1766"/>
    <cellStyle name="Обычный 8 2 3 5" xfId="725"/>
    <cellStyle name="Обычный 8 2 3 5 2" xfId="1913"/>
    <cellStyle name="Обычный 8 2 3 6" xfId="1319"/>
    <cellStyle name="Обычный 8 2 4" xfId="157"/>
    <cellStyle name="Обычный 8 2 4 2" xfId="304"/>
    <cellStyle name="Обычный 8 2 4 2 2" xfId="898"/>
    <cellStyle name="Обычный 8 2 4 2 2 2" xfId="2086"/>
    <cellStyle name="Обычный 8 2 4 2 3" xfId="1492"/>
    <cellStyle name="Обычный 8 2 4 3" xfId="452"/>
    <cellStyle name="Обычный 8 2 4 3 2" xfId="1046"/>
    <cellStyle name="Обычный 8 2 4 3 2 2" xfId="2234"/>
    <cellStyle name="Обычный 8 2 4 3 3" xfId="1640"/>
    <cellStyle name="Обычный 8 2 4 4" xfId="604"/>
    <cellStyle name="Обычный 8 2 4 4 2" xfId="1198"/>
    <cellStyle name="Обычный 8 2 4 4 2 2" xfId="2386"/>
    <cellStyle name="Обычный 8 2 4 4 3" xfId="1792"/>
    <cellStyle name="Обычный 8 2 4 5" xfId="751"/>
    <cellStyle name="Обычный 8 2 4 5 2" xfId="1939"/>
    <cellStyle name="Обычный 8 2 4 6" xfId="1345"/>
    <cellStyle name="Обычный 8 2 5" xfId="187"/>
    <cellStyle name="Обычный 8 2 5 2" xfId="334"/>
    <cellStyle name="Обычный 8 2 5 2 2" xfId="928"/>
    <cellStyle name="Обычный 8 2 5 2 2 2" xfId="2116"/>
    <cellStyle name="Обычный 8 2 5 2 3" xfId="1522"/>
    <cellStyle name="Обычный 8 2 5 3" xfId="482"/>
    <cellStyle name="Обычный 8 2 5 3 2" xfId="1076"/>
    <cellStyle name="Обычный 8 2 5 3 2 2" xfId="2264"/>
    <cellStyle name="Обычный 8 2 5 3 3" xfId="1670"/>
    <cellStyle name="Обычный 8 2 5 4" xfId="634"/>
    <cellStyle name="Обычный 8 2 5 4 2" xfId="1228"/>
    <cellStyle name="Обычный 8 2 5 4 2 2" xfId="2416"/>
    <cellStyle name="Обычный 8 2 5 4 3" xfId="1822"/>
    <cellStyle name="Обычный 8 2 5 5" xfId="781"/>
    <cellStyle name="Обычный 8 2 5 5 2" xfId="1969"/>
    <cellStyle name="Обычный 8 2 5 6" xfId="1375"/>
    <cellStyle name="Обычный 8 2 6" xfId="217"/>
    <cellStyle name="Обычный 8 2 6 2" xfId="811"/>
    <cellStyle name="Обычный 8 2 6 2 2" xfId="1999"/>
    <cellStyle name="Обычный 8 2 6 3" xfId="1405"/>
    <cellStyle name="Обычный 8 2 7" xfId="364"/>
    <cellStyle name="Обычный 8 2 7 2" xfId="958"/>
    <cellStyle name="Обычный 8 2 7 2 2" xfId="2146"/>
    <cellStyle name="Обычный 8 2 7 3" xfId="1552"/>
    <cellStyle name="Обычный 8 2 8" xfId="517"/>
    <cellStyle name="Обычный 8 2 8 2" xfId="1111"/>
    <cellStyle name="Обычный 8 2 8 2 2" xfId="2299"/>
    <cellStyle name="Обычный 8 2 8 3" xfId="1705"/>
    <cellStyle name="Обычный 8 2 9" xfId="664"/>
    <cellStyle name="Обычный 8 2 9 2" xfId="1852"/>
    <cellStyle name="Обычный 8 3" xfId="86"/>
    <cellStyle name="Обычный 8 3 2" xfId="246"/>
    <cellStyle name="Обычный 8 3 2 2" xfId="840"/>
    <cellStyle name="Обычный 8 3 2 2 2" xfId="2028"/>
    <cellStyle name="Обычный 8 3 2 3" xfId="1434"/>
    <cellStyle name="Обычный 8 3 3" xfId="393"/>
    <cellStyle name="Обычный 8 3 3 2" xfId="987"/>
    <cellStyle name="Обычный 8 3 3 2 2" xfId="2175"/>
    <cellStyle name="Обычный 8 3 3 3" xfId="1581"/>
    <cellStyle name="Обычный 8 3 4" xfId="546"/>
    <cellStyle name="Обычный 8 3 4 2" xfId="1140"/>
    <cellStyle name="Обычный 8 3 4 2 2" xfId="2328"/>
    <cellStyle name="Обычный 8 3 4 3" xfId="1734"/>
    <cellStyle name="Обычный 8 3 5" xfId="693"/>
    <cellStyle name="Обычный 8 3 5 2" xfId="1881"/>
    <cellStyle name="Обычный 8 3 6" xfId="1287"/>
    <cellStyle name="Обычный 8 4" xfId="126"/>
    <cellStyle name="Обычный 8 4 2" xfId="277"/>
    <cellStyle name="Обычный 8 4 2 2" xfId="871"/>
    <cellStyle name="Обычный 8 4 2 2 2" xfId="2059"/>
    <cellStyle name="Обычный 8 4 2 3" xfId="1465"/>
    <cellStyle name="Обычный 8 4 3" xfId="424"/>
    <cellStyle name="Обычный 8 4 3 2" xfId="1018"/>
    <cellStyle name="Обычный 8 4 3 2 2" xfId="2206"/>
    <cellStyle name="Обычный 8 4 3 3" xfId="1612"/>
    <cellStyle name="Обычный 8 4 4" xfId="577"/>
    <cellStyle name="Обычный 8 4 4 2" xfId="1171"/>
    <cellStyle name="Обычный 8 4 4 2 2" xfId="2359"/>
    <cellStyle name="Обычный 8 4 4 3" xfId="1765"/>
    <cellStyle name="Обычный 8 4 5" xfId="724"/>
    <cellStyle name="Обычный 8 4 5 2" xfId="1912"/>
    <cellStyle name="Обычный 8 4 6" xfId="1318"/>
    <cellStyle name="Обычный 8 5" xfId="156"/>
    <cellStyle name="Обычный 8 5 2" xfId="303"/>
    <cellStyle name="Обычный 8 5 2 2" xfId="897"/>
    <cellStyle name="Обычный 8 5 2 2 2" xfId="2085"/>
    <cellStyle name="Обычный 8 5 2 3" xfId="1491"/>
    <cellStyle name="Обычный 8 5 3" xfId="451"/>
    <cellStyle name="Обычный 8 5 3 2" xfId="1045"/>
    <cellStyle name="Обычный 8 5 3 2 2" xfId="2233"/>
    <cellStyle name="Обычный 8 5 3 3" xfId="1639"/>
    <cellStyle name="Обычный 8 5 4" xfId="603"/>
    <cellStyle name="Обычный 8 5 4 2" xfId="1197"/>
    <cellStyle name="Обычный 8 5 4 2 2" xfId="2385"/>
    <cellStyle name="Обычный 8 5 4 3" xfId="1791"/>
    <cellStyle name="Обычный 8 5 5" xfId="750"/>
    <cellStyle name="Обычный 8 5 5 2" xfId="1938"/>
    <cellStyle name="Обычный 8 5 6" xfId="1344"/>
    <cellStyle name="Обычный 8 6" xfId="186"/>
    <cellStyle name="Обычный 8 6 2" xfId="333"/>
    <cellStyle name="Обычный 8 6 2 2" xfId="927"/>
    <cellStyle name="Обычный 8 6 2 2 2" xfId="2115"/>
    <cellStyle name="Обычный 8 6 2 3" xfId="1521"/>
    <cellStyle name="Обычный 8 6 3" xfId="481"/>
    <cellStyle name="Обычный 8 6 3 2" xfId="1075"/>
    <cellStyle name="Обычный 8 6 3 2 2" xfId="2263"/>
    <cellStyle name="Обычный 8 6 3 3" xfId="1669"/>
    <cellStyle name="Обычный 8 6 4" xfId="633"/>
    <cellStyle name="Обычный 8 6 4 2" xfId="1227"/>
    <cellStyle name="Обычный 8 6 4 2 2" xfId="2415"/>
    <cellStyle name="Обычный 8 6 4 3" xfId="1821"/>
    <cellStyle name="Обычный 8 6 5" xfId="780"/>
    <cellStyle name="Обычный 8 6 5 2" xfId="1968"/>
    <cellStyle name="Обычный 8 6 6" xfId="1374"/>
    <cellStyle name="Обычный 8 7" xfId="216"/>
    <cellStyle name="Обычный 8 7 2" xfId="810"/>
    <cellStyle name="Обычный 8 7 2 2" xfId="1998"/>
    <cellStyle name="Обычный 8 7 3" xfId="1404"/>
    <cellStyle name="Обычный 8 8" xfId="363"/>
    <cellStyle name="Обычный 8 8 2" xfId="957"/>
    <cellStyle name="Обычный 8 8 2 2" xfId="2145"/>
    <cellStyle name="Обычный 8 8 3" xfId="1551"/>
    <cellStyle name="Обычный 8 9" xfId="516"/>
    <cellStyle name="Обычный 8 9 2" xfId="1110"/>
    <cellStyle name="Обычный 8 9 2 2" xfId="2298"/>
    <cellStyle name="Обычный 8 9 3" xfId="1704"/>
    <cellStyle name="Обычный 9" xfId="41"/>
    <cellStyle name="Обычный 9 10" xfId="518"/>
    <cellStyle name="Обычный 9 10 2" xfId="1112"/>
    <cellStyle name="Обычный 9 10 2 2" xfId="2300"/>
    <cellStyle name="Обычный 9 10 3" xfId="1706"/>
    <cellStyle name="Обычный 9 11" xfId="665"/>
    <cellStyle name="Обычный 9 11 2" xfId="1853"/>
    <cellStyle name="Обычный 9 12" xfId="1259"/>
    <cellStyle name="Обычный 9 13" xfId="2436"/>
    <cellStyle name="Обычный 9 14" xfId="2478"/>
    <cellStyle name="Обычный 9 2" xfId="42"/>
    <cellStyle name="Обычный 9 2 10" xfId="1260"/>
    <cellStyle name="Обычный 9 2 11" xfId="2443"/>
    <cellStyle name="Обычный 9 2 12" xfId="2485"/>
    <cellStyle name="Обычный 9 2 2" xfId="89"/>
    <cellStyle name="Обычный 9 2 2 2" xfId="249"/>
    <cellStyle name="Обычный 9 2 2 2 2" xfId="843"/>
    <cellStyle name="Обычный 9 2 2 2 2 2" xfId="2031"/>
    <cellStyle name="Обычный 9 2 2 2 3" xfId="1437"/>
    <cellStyle name="Обычный 9 2 2 3" xfId="396"/>
    <cellStyle name="Обычный 9 2 2 3 2" xfId="990"/>
    <cellStyle name="Обычный 9 2 2 3 2 2" xfId="2178"/>
    <cellStyle name="Обычный 9 2 2 3 3" xfId="1584"/>
    <cellStyle name="Обычный 9 2 2 4" xfId="549"/>
    <cellStyle name="Обычный 9 2 2 4 2" xfId="1143"/>
    <cellStyle name="Обычный 9 2 2 4 2 2" xfId="2331"/>
    <cellStyle name="Обычный 9 2 2 4 3" xfId="1737"/>
    <cellStyle name="Обычный 9 2 2 5" xfId="696"/>
    <cellStyle name="Обычный 9 2 2 5 2" xfId="1884"/>
    <cellStyle name="Обычный 9 2 2 6" xfId="1290"/>
    <cellStyle name="Обычный 9 2 3" xfId="129"/>
    <cellStyle name="Обычный 9 2 3 2" xfId="280"/>
    <cellStyle name="Обычный 9 2 3 2 2" xfId="874"/>
    <cellStyle name="Обычный 9 2 3 2 2 2" xfId="2062"/>
    <cellStyle name="Обычный 9 2 3 2 3" xfId="1468"/>
    <cellStyle name="Обычный 9 2 3 3" xfId="427"/>
    <cellStyle name="Обычный 9 2 3 3 2" xfId="1021"/>
    <cellStyle name="Обычный 9 2 3 3 2 2" xfId="2209"/>
    <cellStyle name="Обычный 9 2 3 3 3" xfId="1615"/>
    <cellStyle name="Обычный 9 2 3 4" xfId="580"/>
    <cellStyle name="Обычный 9 2 3 4 2" xfId="1174"/>
    <cellStyle name="Обычный 9 2 3 4 2 2" xfId="2362"/>
    <cellStyle name="Обычный 9 2 3 4 3" xfId="1768"/>
    <cellStyle name="Обычный 9 2 3 5" xfId="727"/>
    <cellStyle name="Обычный 9 2 3 5 2" xfId="1915"/>
    <cellStyle name="Обычный 9 2 3 6" xfId="1321"/>
    <cellStyle name="Обычный 9 2 4" xfId="159"/>
    <cellStyle name="Обычный 9 2 4 2" xfId="306"/>
    <cellStyle name="Обычный 9 2 4 2 2" xfId="900"/>
    <cellStyle name="Обычный 9 2 4 2 2 2" xfId="2088"/>
    <cellStyle name="Обычный 9 2 4 2 3" xfId="1494"/>
    <cellStyle name="Обычный 9 2 4 3" xfId="454"/>
    <cellStyle name="Обычный 9 2 4 3 2" xfId="1048"/>
    <cellStyle name="Обычный 9 2 4 3 2 2" xfId="2236"/>
    <cellStyle name="Обычный 9 2 4 3 3" xfId="1642"/>
    <cellStyle name="Обычный 9 2 4 4" xfId="606"/>
    <cellStyle name="Обычный 9 2 4 4 2" xfId="1200"/>
    <cellStyle name="Обычный 9 2 4 4 2 2" xfId="2388"/>
    <cellStyle name="Обычный 9 2 4 4 3" xfId="1794"/>
    <cellStyle name="Обычный 9 2 4 5" xfId="753"/>
    <cellStyle name="Обычный 9 2 4 5 2" xfId="1941"/>
    <cellStyle name="Обычный 9 2 4 6" xfId="1347"/>
    <cellStyle name="Обычный 9 2 5" xfId="189"/>
    <cellStyle name="Обычный 9 2 5 2" xfId="336"/>
    <cellStyle name="Обычный 9 2 5 2 2" xfId="930"/>
    <cellStyle name="Обычный 9 2 5 2 2 2" xfId="2118"/>
    <cellStyle name="Обычный 9 2 5 2 3" xfId="1524"/>
    <cellStyle name="Обычный 9 2 5 3" xfId="484"/>
    <cellStyle name="Обычный 9 2 5 3 2" xfId="1078"/>
    <cellStyle name="Обычный 9 2 5 3 2 2" xfId="2266"/>
    <cellStyle name="Обычный 9 2 5 3 3" xfId="1672"/>
    <cellStyle name="Обычный 9 2 5 4" xfId="636"/>
    <cellStyle name="Обычный 9 2 5 4 2" xfId="1230"/>
    <cellStyle name="Обычный 9 2 5 4 2 2" xfId="2418"/>
    <cellStyle name="Обычный 9 2 5 4 3" xfId="1824"/>
    <cellStyle name="Обычный 9 2 5 5" xfId="783"/>
    <cellStyle name="Обычный 9 2 5 5 2" xfId="1971"/>
    <cellStyle name="Обычный 9 2 5 6" xfId="1377"/>
    <cellStyle name="Обычный 9 2 6" xfId="219"/>
    <cellStyle name="Обычный 9 2 6 2" xfId="813"/>
    <cellStyle name="Обычный 9 2 6 2 2" xfId="2001"/>
    <cellStyle name="Обычный 9 2 6 3" xfId="1407"/>
    <cellStyle name="Обычный 9 2 7" xfId="366"/>
    <cellStyle name="Обычный 9 2 7 2" xfId="960"/>
    <cellStyle name="Обычный 9 2 7 2 2" xfId="2148"/>
    <cellStyle name="Обычный 9 2 7 3" xfId="1554"/>
    <cellStyle name="Обычный 9 2 8" xfId="519"/>
    <cellStyle name="Обычный 9 2 8 2" xfId="1113"/>
    <cellStyle name="Обычный 9 2 8 2 2" xfId="2301"/>
    <cellStyle name="Обычный 9 2 8 3" xfId="1707"/>
    <cellStyle name="Обычный 9 2 9" xfId="666"/>
    <cellStyle name="Обычный 9 2 9 2" xfId="1854"/>
    <cellStyle name="Обычный 9 3" xfId="43"/>
    <cellStyle name="Обычный 9 3 10" xfId="1261"/>
    <cellStyle name="Обычный 9 3 11" xfId="2444"/>
    <cellStyle name="Обычный 9 3 12" xfId="2486"/>
    <cellStyle name="Обычный 9 3 2" xfId="90"/>
    <cellStyle name="Обычный 9 3 2 2" xfId="250"/>
    <cellStyle name="Обычный 9 3 2 2 2" xfId="844"/>
    <cellStyle name="Обычный 9 3 2 2 2 2" xfId="2032"/>
    <cellStyle name="Обычный 9 3 2 2 3" xfId="1438"/>
    <cellStyle name="Обычный 9 3 2 3" xfId="397"/>
    <cellStyle name="Обычный 9 3 2 3 2" xfId="991"/>
    <cellStyle name="Обычный 9 3 2 3 2 2" xfId="2179"/>
    <cellStyle name="Обычный 9 3 2 3 3" xfId="1585"/>
    <cellStyle name="Обычный 9 3 2 4" xfId="550"/>
    <cellStyle name="Обычный 9 3 2 4 2" xfId="1144"/>
    <cellStyle name="Обычный 9 3 2 4 2 2" xfId="2332"/>
    <cellStyle name="Обычный 9 3 2 4 3" xfId="1738"/>
    <cellStyle name="Обычный 9 3 2 5" xfId="697"/>
    <cellStyle name="Обычный 9 3 2 5 2" xfId="1885"/>
    <cellStyle name="Обычный 9 3 2 6" xfId="1291"/>
    <cellStyle name="Обычный 9 3 3" xfId="130"/>
    <cellStyle name="Обычный 9 3 3 2" xfId="281"/>
    <cellStyle name="Обычный 9 3 3 2 2" xfId="875"/>
    <cellStyle name="Обычный 9 3 3 2 2 2" xfId="2063"/>
    <cellStyle name="Обычный 9 3 3 2 3" xfId="1469"/>
    <cellStyle name="Обычный 9 3 3 3" xfId="428"/>
    <cellStyle name="Обычный 9 3 3 3 2" xfId="1022"/>
    <cellStyle name="Обычный 9 3 3 3 2 2" xfId="2210"/>
    <cellStyle name="Обычный 9 3 3 3 3" xfId="1616"/>
    <cellStyle name="Обычный 9 3 3 4" xfId="581"/>
    <cellStyle name="Обычный 9 3 3 4 2" xfId="1175"/>
    <cellStyle name="Обычный 9 3 3 4 2 2" xfId="2363"/>
    <cellStyle name="Обычный 9 3 3 4 3" xfId="1769"/>
    <cellStyle name="Обычный 9 3 3 5" xfId="728"/>
    <cellStyle name="Обычный 9 3 3 5 2" xfId="1916"/>
    <cellStyle name="Обычный 9 3 3 6" xfId="1322"/>
    <cellStyle name="Обычный 9 3 4" xfId="160"/>
    <cellStyle name="Обычный 9 3 4 2" xfId="307"/>
    <cellStyle name="Обычный 9 3 4 2 2" xfId="901"/>
    <cellStyle name="Обычный 9 3 4 2 2 2" xfId="2089"/>
    <cellStyle name="Обычный 9 3 4 2 3" xfId="1495"/>
    <cellStyle name="Обычный 9 3 4 3" xfId="455"/>
    <cellStyle name="Обычный 9 3 4 3 2" xfId="1049"/>
    <cellStyle name="Обычный 9 3 4 3 2 2" xfId="2237"/>
    <cellStyle name="Обычный 9 3 4 3 3" xfId="1643"/>
    <cellStyle name="Обычный 9 3 4 4" xfId="607"/>
    <cellStyle name="Обычный 9 3 4 4 2" xfId="1201"/>
    <cellStyle name="Обычный 9 3 4 4 2 2" xfId="2389"/>
    <cellStyle name="Обычный 9 3 4 4 3" xfId="1795"/>
    <cellStyle name="Обычный 9 3 4 5" xfId="754"/>
    <cellStyle name="Обычный 9 3 4 5 2" xfId="1942"/>
    <cellStyle name="Обычный 9 3 4 6" xfId="1348"/>
    <cellStyle name="Обычный 9 3 5" xfId="190"/>
    <cellStyle name="Обычный 9 3 5 2" xfId="337"/>
    <cellStyle name="Обычный 9 3 5 2 2" xfId="931"/>
    <cellStyle name="Обычный 9 3 5 2 2 2" xfId="2119"/>
    <cellStyle name="Обычный 9 3 5 2 3" xfId="1525"/>
    <cellStyle name="Обычный 9 3 5 3" xfId="485"/>
    <cellStyle name="Обычный 9 3 5 3 2" xfId="1079"/>
    <cellStyle name="Обычный 9 3 5 3 2 2" xfId="2267"/>
    <cellStyle name="Обычный 9 3 5 3 3" xfId="1673"/>
    <cellStyle name="Обычный 9 3 5 4" xfId="637"/>
    <cellStyle name="Обычный 9 3 5 4 2" xfId="1231"/>
    <cellStyle name="Обычный 9 3 5 4 2 2" xfId="2419"/>
    <cellStyle name="Обычный 9 3 5 4 3" xfId="1825"/>
    <cellStyle name="Обычный 9 3 5 5" xfId="784"/>
    <cellStyle name="Обычный 9 3 5 5 2" xfId="1972"/>
    <cellStyle name="Обычный 9 3 5 6" xfId="1378"/>
    <cellStyle name="Обычный 9 3 6" xfId="220"/>
    <cellStyle name="Обычный 9 3 6 2" xfId="814"/>
    <cellStyle name="Обычный 9 3 6 2 2" xfId="2002"/>
    <cellStyle name="Обычный 9 3 6 3" xfId="1408"/>
    <cellStyle name="Обычный 9 3 7" xfId="367"/>
    <cellStyle name="Обычный 9 3 7 2" xfId="961"/>
    <cellStyle name="Обычный 9 3 7 2 2" xfId="2149"/>
    <cellStyle name="Обычный 9 3 7 3" xfId="1555"/>
    <cellStyle name="Обычный 9 3 8" xfId="520"/>
    <cellStyle name="Обычный 9 3 8 2" xfId="1114"/>
    <cellStyle name="Обычный 9 3 8 2 2" xfId="2302"/>
    <cellStyle name="Обычный 9 3 8 3" xfId="1708"/>
    <cellStyle name="Обычный 9 3 9" xfId="667"/>
    <cellStyle name="Обычный 9 3 9 2" xfId="1855"/>
    <cellStyle name="Обычный 9 4" xfId="88"/>
    <cellStyle name="Обычный 9 4 2" xfId="248"/>
    <cellStyle name="Обычный 9 4 2 2" xfId="842"/>
    <cellStyle name="Обычный 9 4 2 2 2" xfId="2030"/>
    <cellStyle name="Обычный 9 4 2 3" xfId="1436"/>
    <cellStyle name="Обычный 9 4 3" xfId="395"/>
    <cellStyle name="Обычный 9 4 3 2" xfId="989"/>
    <cellStyle name="Обычный 9 4 3 2 2" xfId="2177"/>
    <cellStyle name="Обычный 9 4 3 3" xfId="1583"/>
    <cellStyle name="Обычный 9 4 4" xfId="548"/>
    <cellStyle name="Обычный 9 4 4 2" xfId="1142"/>
    <cellStyle name="Обычный 9 4 4 2 2" xfId="2330"/>
    <cellStyle name="Обычный 9 4 4 3" xfId="1736"/>
    <cellStyle name="Обычный 9 4 5" xfId="695"/>
    <cellStyle name="Обычный 9 4 5 2" xfId="1883"/>
    <cellStyle name="Обычный 9 4 6" xfId="1289"/>
    <cellStyle name="Обычный 9 5" xfId="128"/>
    <cellStyle name="Обычный 9 5 2" xfId="279"/>
    <cellStyle name="Обычный 9 5 2 2" xfId="873"/>
    <cellStyle name="Обычный 9 5 2 2 2" xfId="2061"/>
    <cellStyle name="Обычный 9 5 2 3" xfId="1467"/>
    <cellStyle name="Обычный 9 5 3" xfId="426"/>
    <cellStyle name="Обычный 9 5 3 2" xfId="1020"/>
    <cellStyle name="Обычный 9 5 3 2 2" xfId="2208"/>
    <cellStyle name="Обычный 9 5 3 3" xfId="1614"/>
    <cellStyle name="Обычный 9 5 4" xfId="579"/>
    <cellStyle name="Обычный 9 5 4 2" xfId="1173"/>
    <cellStyle name="Обычный 9 5 4 2 2" xfId="2361"/>
    <cellStyle name="Обычный 9 5 4 3" xfId="1767"/>
    <cellStyle name="Обычный 9 5 5" xfId="726"/>
    <cellStyle name="Обычный 9 5 5 2" xfId="1914"/>
    <cellStyle name="Обычный 9 5 6" xfId="1320"/>
    <cellStyle name="Обычный 9 6" xfId="158"/>
    <cellStyle name="Обычный 9 6 2" xfId="305"/>
    <cellStyle name="Обычный 9 6 2 2" xfId="899"/>
    <cellStyle name="Обычный 9 6 2 2 2" xfId="2087"/>
    <cellStyle name="Обычный 9 6 2 3" xfId="1493"/>
    <cellStyle name="Обычный 9 6 3" xfId="453"/>
    <cellStyle name="Обычный 9 6 3 2" xfId="1047"/>
    <cellStyle name="Обычный 9 6 3 2 2" xfId="2235"/>
    <cellStyle name="Обычный 9 6 3 3" xfId="1641"/>
    <cellStyle name="Обычный 9 6 4" xfId="605"/>
    <cellStyle name="Обычный 9 6 4 2" xfId="1199"/>
    <cellStyle name="Обычный 9 6 4 2 2" xfId="2387"/>
    <cellStyle name="Обычный 9 6 4 3" xfId="1793"/>
    <cellStyle name="Обычный 9 6 5" xfId="752"/>
    <cellStyle name="Обычный 9 6 5 2" xfId="1940"/>
    <cellStyle name="Обычный 9 6 6" xfId="1346"/>
    <cellStyle name="Обычный 9 7" xfId="188"/>
    <cellStyle name="Обычный 9 7 2" xfId="335"/>
    <cellStyle name="Обычный 9 7 2 2" xfId="929"/>
    <cellStyle name="Обычный 9 7 2 2 2" xfId="2117"/>
    <cellStyle name="Обычный 9 7 2 3" xfId="1523"/>
    <cellStyle name="Обычный 9 7 3" xfId="483"/>
    <cellStyle name="Обычный 9 7 3 2" xfId="1077"/>
    <cellStyle name="Обычный 9 7 3 2 2" xfId="2265"/>
    <cellStyle name="Обычный 9 7 3 3" xfId="1671"/>
    <cellStyle name="Обычный 9 7 4" xfId="635"/>
    <cellStyle name="Обычный 9 7 4 2" xfId="1229"/>
    <cellStyle name="Обычный 9 7 4 2 2" xfId="2417"/>
    <cellStyle name="Обычный 9 7 4 3" xfId="1823"/>
    <cellStyle name="Обычный 9 7 5" xfId="782"/>
    <cellStyle name="Обычный 9 7 5 2" xfId="1970"/>
    <cellStyle name="Обычный 9 7 6" xfId="1376"/>
    <cellStyle name="Обычный 9 8" xfId="218"/>
    <cellStyle name="Обычный 9 8 2" xfId="812"/>
    <cellStyle name="Обычный 9 8 2 2" xfId="2000"/>
    <cellStyle name="Обычный 9 8 3" xfId="1406"/>
    <cellStyle name="Обычный 9 9" xfId="365"/>
    <cellStyle name="Обычный 9 9 2" xfId="959"/>
    <cellStyle name="Обычный 9 9 2 2" xfId="2147"/>
    <cellStyle name="Обычный 9 9 3" xfId="1553"/>
    <cellStyle name="Обычный_Лист1" xfId="46"/>
    <cellStyle name="Плохой 2" xfId="2521"/>
    <cellStyle name="Пояснение" xfId="49" builtinId="53"/>
    <cellStyle name="Пояснение 2" xfId="2522"/>
    <cellStyle name="Примечание 2" xfId="2523"/>
    <cellStyle name="Связанная ячейка 2" xfId="2524"/>
    <cellStyle name="Текст предупреждения 2" xfId="2525"/>
    <cellStyle name="Титул" xfId="2526"/>
    <cellStyle name="Финансовый 2" xfId="44"/>
    <cellStyle name="Финансовый 2 2" xfId="132"/>
    <cellStyle name="Финансовый 2 3" xfId="131"/>
    <cellStyle name="Финансовый 3" xfId="45"/>
    <cellStyle name="Финансовый 3 2" xfId="55"/>
    <cellStyle name="Финансовый 3 2 2" xfId="134"/>
    <cellStyle name="Финансовый 3 3" xfId="133"/>
    <cellStyle name="Финансовый 3 3 2" xfId="282"/>
    <cellStyle name="Финансовый 3 3 2 2" xfId="876"/>
    <cellStyle name="Финансовый 3 3 2 2 2" xfId="2064"/>
    <cellStyle name="Финансовый 3 3 2 3" xfId="1470"/>
    <cellStyle name="Финансовый 3 3 3" xfId="430"/>
    <cellStyle name="Финансовый 3 3 3 2" xfId="1024"/>
    <cellStyle name="Финансовый 3 3 3 2 2" xfId="2212"/>
    <cellStyle name="Финансовый 3 3 3 3" xfId="1618"/>
    <cellStyle name="Финансовый 3 3 4" xfId="582"/>
    <cellStyle name="Финансовый 3 3 4 2" xfId="1176"/>
    <cellStyle name="Финансовый 3 3 4 2 2" xfId="2364"/>
    <cellStyle name="Финансовый 3 3 4 3" xfId="1770"/>
    <cellStyle name="Финансовый 3 3 5" xfId="729"/>
    <cellStyle name="Финансовый 3 3 5 2" xfId="1917"/>
    <cellStyle name="Финансовый 3 3 6" xfId="1323"/>
    <cellStyle name="Финансовый 3 4" xfId="2450"/>
    <cellStyle name="Финансовый 3 5" xfId="2497"/>
    <cellStyle name="Финансовый 4" xfId="135"/>
    <cellStyle name="Хороший 2" xfId="2527"/>
  </cellStyles>
  <dxfs count="0"/>
  <tableStyles count="0" defaultTableStyle="TableStyleMedium2" defaultPivotStyle="PivotStyleMedium9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639"/>
  <sheetViews>
    <sheetView tabSelected="1" view="pageBreakPreview" zoomScale="70" zoomScaleNormal="100" zoomScaleSheetLayoutView="70" workbookViewId="0">
      <pane xSplit="12" ySplit="9" topLeftCell="S597" activePane="bottomRight" state="frozen"/>
      <selection pane="topRight" activeCell="M1" sqref="M1"/>
      <selection pane="bottomLeft" activeCell="A8" sqref="A8"/>
      <selection pane="bottomRight" activeCell="U1" sqref="U1:Z1048576"/>
    </sheetView>
  </sheetViews>
  <sheetFormatPr defaultColWidth="8.88671875" defaultRowHeight="15.6" customHeight="1" x14ac:dyDescent="0.25"/>
  <cols>
    <col min="1" max="1" width="8.6640625" style="75" customWidth="1"/>
    <col min="2" max="2" width="50.44140625" style="76" customWidth="1"/>
    <col min="3" max="3" width="10.5546875" style="79" customWidth="1"/>
    <col min="4" max="4" width="9.44140625" style="318" customWidth="1"/>
    <col min="5" max="5" width="9.33203125" style="318" customWidth="1"/>
    <col min="6" max="7" width="9.44140625" style="75" customWidth="1"/>
    <col min="8" max="8" width="13.109375" style="318" customWidth="1"/>
    <col min="9" max="9" width="14.44140625" style="318" customWidth="1"/>
    <col min="10" max="10" width="14.109375" style="318" customWidth="1"/>
    <col min="11" max="11" width="11.44140625" style="79" customWidth="1"/>
    <col min="12" max="12" width="17.5546875" style="63" customWidth="1"/>
    <col min="13" max="13" width="12.88671875" style="318" customWidth="1"/>
    <col min="14" max="14" width="12" style="318" customWidth="1"/>
    <col min="15" max="15" width="11.88671875" style="318" customWidth="1"/>
    <col min="16" max="16" width="16.6640625" style="318" customWidth="1"/>
    <col min="17" max="17" width="12.6640625" style="97" hidden="1" customWidth="1"/>
    <col min="18" max="18" width="12.44140625" style="318" hidden="1" customWidth="1"/>
    <col min="19" max="19" width="11.44140625" style="318" customWidth="1"/>
    <col min="20" max="20" width="10.5546875" style="318" customWidth="1"/>
    <col min="21" max="21" width="18" style="61" hidden="1" customWidth="1"/>
    <col min="22" max="22" width="15.44140625" style="61" hidden="1" customWidth="1"/>
    <col min="23" max="23" width="15" style="61" hidden="1" customWidth="1"/>
    <col min="24" max="26" width="8.88671875" style="61" hidden="1" customWidth="1"/>
    <col min="27" max="30" width="8.88671875" style="61" customWidth="1"/>
    <col min="31" max="16384" width="8.88671875" style="61"/>
  </cols>
  <sheetData>
    <row r="4" spans="1:23" s="69" customFormat="1" ht="13.8" x14ac:dyDescent="0.25">
      <c r="A4" s="156"/>
      <c r="B4" s="490" t="s">
        <v>857</v>
      </c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</row>
    <row r="5" spans="1:23" s="69" customFormat="1" ht="13.2" x14ac:dyDescent="0.25">
      <c r="A5" s="318"/>
      <c r="B5" s="76"/>
      <c r="C5" s="79"/>
      <c r="D5" s="422" t="s">
        <v>858</v>
      </c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318"/>
      <c r="S5" s="318"/>
      <c r="T5" s="318"/>
    </row>
    <row r="6" spans="1:23" ht="15.6" customHeight="1" x14ac:dyDescent="0.25">
      <c r="A6" s="423" t="s">
        <v>0</v>
      </c>
      <c r="B6" s="423" t="s">
        <v>1</v>
      </c>
      <c r="C6" s="454" t="s">
        <v>99</v>
      </c>
      <c r="D6" s="454"/>
      <c r="E6" s="476" t="s">
        <v>100</v>
      </c>
      <c r="F6" s="477" t="s">
        <v>101</v>
      </c>
      <c r="G6" s="477" t="s">
        <v>102</v>
      </c>
      <c r="H6" s="470" t="s">
        <v>103</v>
      </c>
      <c r="I6" s="464" t="s">
        <v>104</v>
      </c>
      <c r="J6" s="464"/>
      <c r="K6" s="468" t="s">
        <v>105</v>
      </c>
      <c r="L6" s="464" t="s">
        <v>106</v>
      </c>
      <c r="M6" s="464"/>
      <c r="N6" s="464"/>
      <c r="O6" s="464"/>
      <c r="P6" s="464"/>
      <c r="Q6" s="469" t="s">
        <v>107</v>
      </c>
      <c r="R6" s="471" t="s">
        <v>108</v>
      </c>
      <c r="S6" s="470" t="s">
        <v>109</v>
      </c>
      <c r="T6" s="470" t="s">
        <v>110</v>
      </c>
    </row>
    <row r="7" spans="1:23" ht="15.6" customHeight="1" x14ac:dyDescent="0.25">
      <c r="A7" s="423"/>
      <c r="B7" s="423"/>
      <c r="C7" s="468" t="s">
        <v>111</v>
      </c>
      <c r="D7" s="470" t="s">
        <v>112</v>
      </c>
      <c r="E7" s="476"/>
      <c r="F7" s="477"/>
      <c r="G7" s="477"/>
      <c r="H7" s="470"/>
      <c r="I7" s="470" t="s">
        <v>113</v>
      </c>
      <c r="J7" s="470" t="s">
        <v>114</v>
      </c>
      <c r="K7" s="468"/>
      <c r="L7" s="467" t="s">
        <v>113</v>
      </c>
      <c r="M7" s="369"/>
      <c r="N7" s="369"/>
      <c r="O7" s="371"/>
      <c r="P7" s="371"/>
      <c r="Q7" s="469"/>
      <c r="R7" s="471"/>
      <c r="S7" s="470"/>
      <c r="T7" s="470"/>
    </row>
    <row r="8" spans="1:23" ht="58.5" customHeight="1" x14ac:dyDescent="0.25">
      <c r="A8" s="423"/>
      <c r="B8" s="423"/>
      <c r="C8" s="468"/>
      <c r="D8" s="470"/>
      <c r="E8" s="476"/>
      <c r="F8" s="477"/>
      <c r="G8" s="477"/>
      <c r="H8" s="470"/>
      <c r="I8" s="470"/>
      <c r="J8" s="470"/>
      <c r="K8" s="468"/>
      <c r="L8" s="467"/>
      <c r="M8" s="369" t="s">
        <v>115</v>
      </c>
      <c r="N8" s="369" t="s">
        <v>116</v>
      </c>
      <c r="O8" s="369" t="s">
        <v>117</v>
      </c>
      <c r="P8" s="369" t="s">
        <v>118</v>
      </c>
      <c r="Q8" s="469"/>
      <c r="R8" s="471"/>
      <c r="S8" s="470"/>
      <c r="T8" s="470"/>
    </row>
    <row r="9" spans="1:23" ht="13.5" customHeight="1" x14ac:dyDescent="0.25">
      <c r="A9" s="375"/>
      <c r="B9" s="77"/>
      <c r="C9" s="468"/>
      <c r="D9" s="470"/>
      <c r="E9" s="476"/>
      <c r="F9" s="477"/>
      <c r="G9" s="477"/>
      <c r="H9" s="371" t="s">
        <v>119</v>
      </c>
      <c r="I9" s="371" t="s">
        <v>119</v>
      </c>
      <c r="J9" s="371" t="s">
        <v>119</v>
      </c>
      <c r="K9" s="350" t="s">
        <v>120</v>
      </c>
      <c r="L9" s="373" t="s">
        <v>10</v>
      </c>
      <c r="M9" s="371"/>
      <c r="N9" s="371"/>
      <c r="O9" s="371" t="s">
        <v>10</v>
      </c>
      <c r="P9" s="371" t="s">
        <v>10</v>
      </c>
      <c r="Q9" s="96" t="s">
        <v>121</v>
      </c>
      <c r="R9" s="64" t="s">
        <v>121</v>
      </c>
      <c r="S9" s="470"/>
      <c r="T9" s="470"/>
    </row>
    <row r="10" spans="1:23" ht="15.6" customHeight="1" x14ac:dyDescent="0.25">
      <c r="A10" s="307">
        <v>1</v>
      </c>
      <c r="B10" s="119">
        <v>2</v>
      </c>
      <c r="C10" s="331">
        <v>3</v>
      </c>
      <c r="D10" s="364">
        <v>4</v>
      </c>
      <c r="E10" s="364">
        <v>5</v>
      </c>
      <c r="F10" s="307">
        <v>6</v>
      </c>
      <c r="G10" s="307">
        <v>7</v>
      </c>
      <c r="H10" s="364">
        <v>8</v>
      </c>
      <c r="I10" s="364">
        <v>9</v>
      </c>
      <c r="J10" s="364">
        <v>10</v>
      </c>
      <c r="K10" s="331">
        <v>11</v>
      </c>
      <c r="L10" s="307">
        <v>12</v>
      </c>
      <c r="M10" s="364">
        <v>13</v>
      </c>
      <c r="N10" s="364">
        <v>14</v>
      </c>
      <c r="O10" s="364">
        <v>15</v>
      </c>
      <c r="P10" s="364">
        <v>16</v>
      </c>
      <c r="Q10" s="307">
        <v>17</v>
      </c>
      <c r="R10" s="364">
        <v>18</v>
      </c>
      <c r="S10" s="364">
        <v>17</v>
      </c>
      <c r="T10" s="371">
        <v>18</v>
      </c>
    </row>
    <row r="11" spans="1:23" ht="15.6" customHeight="1" x14ac:dyDescent="0.25">
      <c r="A11" s="456" t="s">
        <v>59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457"/>
      <c r="T11" s="458"/>
    </row>
    <row r="12" spans="1:23" ht="15.6" customHeight="1" x14ac:dyDescent="0.25">
      <c r="A12" s="428" t="s">
        <v>60</v>
      </c>
      <c r="B12" s="429"/>
      <c r="C12" s="80"/>
      <c r="D12" s="60"/>
      <c r="E12" s="60"/>
      <c r="F12" s="17"/>
      <c r="G12" s="17"/>
      <c r="H12" s="60"/>
      <c r="I12" s="60"/>
      <c r="J12" s="60"/>
      <c r="K12" s="80"/>
      <c r="L12" s="243"/>
      <c r="M12" s="60"/>
      <c r="N12" s="60"/>
      <c r="O12" s="60"/>
      <c r="P12" s="60"/>
      <c r="Q12" s="233"/>
      <c r="R12" s="60"/>
      <c r="S12" s="60"/>
      <c r="T12" s="60"/>
    </row>
    <row r="13" spans="1:23" ht="15.6" customHeight="1" x14ac:dyDescent="0.25">
      <c r="A13" s="375">
        <v>1</v>
      </c>
      <c r="B13" s="362" t="s">
        <v>536</v>
      </c>
      <c r="C13" s="81" t="s">
        <v>427</v>
      </c>
      <c r="D13" s="364"/>
      <c r="E13" s="371" t="s">
        <v>181</v>
      </c>
      <c r="F13" s="102">
        <v>4</v>
      </c>
      <c r="G13" s="102">
        <v>4</v>
      </c>
      <c r="H13" s="372">
        <v>3804.92</v>
      </c>
      <c r="I13" s="184">
        <v>2543.52</v>
      </c>
      <c r="J13" s="121">
        <v>1862.37</v>
      </c>
      <c r="K13" s="81">
        <v>93</v>
      </c>
      <c r="L13" s="354">
        <f>'раздел 2'!C12</f>
        <v>8683635.4500000011</v>
      </c>
      <c r="M13" s="354">
        <v>0</v>
      </c>
      <c r="N13" s="354">
        <v>0</v>
      </c>
      <c r="O13" s="354">
        <v>0</v>
      </c>
      <c r="P13" s="354">
        <f t="shared" ref="P13:P36" si="0">L13</f>
        <v>8683635.4500000011</v>
      </c>
      <c r="Q13" s="321">
        <f t="shared" ref="Q13:Q36" si="1">L13/H13</f>
        <v>2282.2123592611674</v>
      </c>
      <c r="R13" s="364">
        <v>24445</v>
      </c>
      <c r="S13" s="303" t="s">
        <v>149</v>
      </c>
      <c r="T13" s="371" t="s">
        <v>130</v>
      </c>
      <c r="U13" s="31">
        <f>L13-'раздел 2'!C12</f>
        <v>0</v>
      </c>
      <c r="V13" s="120">
        <f t="shared" ref="V13:V36" si="2">L13-P13</f>
        <v>0</v>
      </c>
      <c r="W13" s="120">
        <f t="shared" ref="W13:W74" si="3">R13-Q13</f>
        <v>22162.787640738832</v>
      </c>
    </row>
    <row r="14" spans="1:23" ht="15.6" customHeight="1" x14ac:dyDescent="0.25">
      <c r="A14" s="375">
        <f t="shared" ref="A14:A37" si="4">A13+1</f>
        <v>2</v>
      </c>
      <c r="B14" s="362" t="s">
        <v>537</v>
      </c>
      <c r="C14" s="350">
        <v>1954</v>
      </c>
      <c r="D14" s="371"/>
      <c r="E14" s="371" t="s">
        <v>426</v>
      </c>
      <c r="F14" s="375">
        <v>3</v>
      </c>
      <c r="G14" s="375">
        <v>7</v>
      </c>
      <c r="H14" s="373">
        <v>8066.74</v>
      </c>
      <c r="I14" s="373">
        <v>5274.6</v>
      </c>
      <c r="J14" s="371">
        <v>3996.78</v>
      </c>
      <c r="K14" s="350">
        <v>185</v>
      </c>
      <c r="L14" s="354">
        <f>'раздел 2'!C13</f>
        <v>15636000</v>
      </c>
      <c r="M14" s="373">
        <v>0</v>
      </c>
      <c r="N14" s="373">
        <v>0</v>
      </c>
      <c r="O14" s="373">
        <v>0</v>
      </c>
      <c r="P14" s="354">
        <f t="shared" si="0"/>
        <v>15636000</v>
      </c>
      <c r="Q14" s="370">
        <f t="shared" si="1"/>
        <v>1938.3294862608689</v>
      </c>
      <c r="R14" s="364">
        <v>24445</v>
      </c>
      <c r="S14" s="303" t="s">
        <v>149</v>
      </c>
      <c r="T14" s="371" t="s">
        <v>130</v>
      </c>
      <c r="U14" s="31">
        <f>L14-'раздел 2'!C13</f>
        <v>0</v>
      </c>
      <c r="V14" s="120">
        <f t="shared" si="2"/>
        <v>0</v>
      </c>
      <c r="W14" s="120">
        <f t="shared" si="3"/>
        <v>22506.670513739133</v>
      </c>
    </row>
    <row r="15" spans="1:23" ht="15.6" customHeight="1" x14ac:dyDescent="0.25">
      <c r="A15" s="375">
        <f t="shared" si="4"/>
        <v>3</v>
      </c>
      <c r="B15" s="362" t="s">
        <v>538</v>
      </c>
      <c r="C15" s="350">
        <v>1959</v>
      </c>
      <c r="D15" s="371"/>
      <c r="E15" s="371" t="s">
        <v>123</v>
      </c>
      <c r="F15" s="375">
        <v>4</v>
      </c>
      <c r="G15" s="375">
        <v>6</v>
      </c>
      <c r="H15" s="373">
        <v>4251.54</v>
      </c>
      <c r="I15" s="373">
        <v>2752.08</v>
      </c>
      <c r="J15" s="371">
        <v>2609.96</v>
      </c>
      <c r="K15" s="350">
        <v>100</v>
      </c>
      <c r="L15" s="354">
        <f>'раздел 2'!C14</f>
        <v>12868322.889999999</v>
      </c>
      <c r="M15" s="373">
        <v>0</v>
      </c>
      <c r="N15" s="373">
        <v>0</v>
      </c>
      <c r="O15" s="373">
        <v>0</v>
      </c>
      <c r="P15" s="354">
        <f t="shared" si="0"/>
        <v>12868322.889999999</v>
      </c>
      <c r="Q15" s="370">
        <f t="shared" si="1"/>
        <v>3026.7439304346185</v>
      </c>
      <c r="R15" s="364">
        <v>24445</v>
      </c>
      <c r="S15" s="303" t="s">
        <v>149</v>
      </c>
      <c r="T15" s="371" t="s">
        <v>130</v>
      </c>
      <c r="U15" s="31">
        <f>L15-'раздел 2'!C14</f>
        <v>0</v>
      </c>
      <c r="V15" s="120">
        <f t="shared" si="2"/>
        <v>0</v>
      </c>
      <c r="W15" s="120">
        <f t="shared" si="3"/>
        <v>21418.256069565381</v>
      </c>
    </row>
    <row r="16" spans="1:23" ht="15.6" customHeight="1" x14ac:dyDescent="0.25">
      <c r="A16" s="375">
        <f t="shared" si="4"/>
        <v>4</v>
      </c>
      <c r="B16" s="362" t="s">
        <v>539</v>
      </c>
      <c r="C16" s="350">
        <v>1956</v>
      </c>
      <c r="D16" s="371"/>
      <c r="E16" s="371" t="s">
        <v>426</v>
      </c>
      <c r="F16" s="375">
        <v>3</v>
      </c>
      <c r="G16" s="375">
        <v>4</v>
      </c>
      <c r="H16" s="373">
        <v>5842</v>
      </c>
      <c r="I16" s="373">
        <v>3765.18</v>
      </c>
      <c r="J16" s="371">
        <v>2080.67</v>
      </c>
      <c r="K16" s="350">
        <v>63</v>
      </c>
      <c r="L16" s="354">
        <f>'раздел 2'!C15</f>
        <v>5672127.6600000001</v>
      </c>
      <c r="M16" s="373">
        <v>0</v>
      </c>
      <c r="N16" s="373">
        <v>0</v>
      </c>
      <c r="O16" s="373">
        <v>0</v>
      </c>
      <c r="P16" s="354">
        <f t="shared" si="0"/>
        <v>5672127.6600000001</v>
      </c>
      <c r="Q16" s="370">
        <f t="shared" si="1"/>
        <v>970.92222868880526</v>
      </c>
      <c r="R16" s="364">
        <v>24445</v>
      </c>
      <c r="S16" s="303" t="s">
        <v>149</v>
      </c>
      <c r="T16" s="371" t="s">
        <v>130</v>
      </c>
      <c r="U16" s="31">
        <f>L16-'раздел 2'!C15</f>
        <v>0</v>
      </c>
      <c r="V16" s="120">
        <f t="shared" si="2"/>
        <v>0</v>
      </c>
      <c r="W16" s="120">
        <f t="shared" si="3"/>
        <v>23474.077771311197</v>
      </c>
    </row>
    <row r="17" spans="1:23" ht="15.6" customHeight="1" x14ac:dyDescent="0.25">
      <c r="A17" s="375">
        <f t="shared" si="4"/>
        <v>5</v>
      </c>
      <c r="B17" s="323" t="s">
        <v>541</v>
      </c>
      <c r="C17" s="81">
        <v>1955</v>
      </c>
      <c r="D17" s="364"/>
      <c r="E17" s="371" t="s">
        <v>123</v>
      </c>
      <c r="F17" s="102">
        <v>4</v>
      </c>
      <c r="G17" s="102">
        <v>4</v>
      </c>
      <c r="H17" s="372">
        <v>3593.8</v>
      </c>
      <c r="I17" s="184">
        <v>3232.18</v>
      </c>
      <c r="J17" s="121">
        <v>2894.56</v>
      </c>
      <c r="K17" s="81">
        <v>105</v>
      </c>
      <c r="L17" s="354">
        <f>'раздел 2'!C16</f>
        <v>20476596.09</v>
      </c>
      <c r="M17" s="373">
        <v>0</v>
      </c>
      <c r="N17" s="373">
        <v>0</v>
      </c>
      <c r="O17" s="373">
        <v>0</v>
      </c>
      <c r="P17" s="354">
        <f t="shared" si="0"/>
        <v>20476596.09</v>
      </c>
      <c r="Q17" s="370">
        <f t="shared" si="1"/>
        <v>5697.7561606099389</v>
      </c>
      <c r="R17" s="364">
        <v>24445</v>
      </c>
      <c r="S17" s="303" t="s">
        <v>149</v>
      </c>
      <c r="T17" s="371" t="s">
        <v>130</v>
      </c>
      <c r="U17" s="31">
        <f>L17-'раздел 2'!C16</f>
        <v>0</v>
      </c>
      <c r="V17" s="120">
        <f t="shared" si="2"/>
        <v>0</v>
      </c>
      <c r="W17" s="120">
        <f t="shared" si="3"/>
        <v>18747.243839390059</v>
      </c>
    </row>
    <row r="18" spans="1:23" ht="13.2" x14ac:dyDescent="0.25">
      <c r="A18" s="383">
        <f t="shared" si="4"/>
        <v>6</v>
      </c>
      <c r="B18" s="323" t="s">
        <v>542</v>
      </c>
      <c r="C18" s="331">
        <v>1958</v>
      </c>
      <c r="D18" s="364"/>
      <c r="E18" s="371" t="s">
        <v>426</v>
      </c>
      <c r="F18" s="307">
        <v>3</v>
      </c>
      <c r="G18" s="307">
        <v>3</v>
      </c>
      <c r="H18" s="354">
        <v>2633.23</v>
      </c>
      <c r="I18" s="354">
        <v>1634.1</v>
      </c>
      <c r="J18" s="354">
        <v>1634.1</v>
      </c>
      <c r="K18" s="331">
        <v>44</v>
      </c>
      <c r="L18" s="354">
        <f>'раздел 2'!C17</f>
        <v>5927016.9199999999</v>
      </c>
      <c r="M18" s="373">
        <v>0</v>
      </c>
      <c r="N18" s="373">
        <v>0</v>
      </c>
      <c r="O18" s="373">
        <v>0</v>
      </c>
      <c r="P18" s="354">
        <f t="shared" si="0"/>
        <v>5927016.9199999999</v>
      </c>
      <c r="Q18" s="370">
        <f t="shared" si="1"/>
        <v>2250.8542436475354</v>
      </c>
      <c r="R18" s="364">
        <v>24445</v>
      </c>
      <c r="S18" s="303" t="s">
        <v>149</v>
      </c>
      <c r="T18" s="371" t="s">
        <v>130</v>
      </c>
      <c r="U18" s="31">
        <f>L18-'раздел 2'!C17</f>
        <v>0</v>
      </c>
      <c r="V18" s="120">
        <f t="shared" si="2"/>
        <v>0</v>
      </c>
      <c r="W18" s="120">
        <f t="shared" si="3"/>
        <v>22194.145756352464</v>
      </c>
    </row>
    <row r="19" spans="1:23" ht="15.6" customHeight="1" x14ac:dyDescent="0.25">
      <c r="A19" s="383">
        <f t="shared" si="4"/>
        <v>7</v>
      </c>
      <c r="B19" s="323" t="s">
        <v>546</v>
      </c>
      <c r="C19" s="331">
        <v>1956</v>
      </c>
      <c r="D19" s="364"/>
      <c r="E19" s="371" t="s">
        <v>426</v>
      </c>
      <c r="F19" s="307">
        <v>3</v>
      </c>
      <c r="G19" s="307">
        <v>3</v>
      </c>
      <c r="H19" s="70">
        <v>1746.65</v>
      </c>
      <c r="I19" s="354">
        <v>1234.75</v>
      </c>
      <c r="J19" s="354">
        <v>1144.24</v>
      </c>
      <c r="K19" s="331">
        <v>64</v>
      </c>
      <c r="L19" s="354">
        <f>'раздел 2'!C18</f>
        <v>6623241.5899999999</v>
      </c>
      <c r="M19" s="373">
        <v>0</v>
      </c>
      <c r="N19" s="373">
        <v>0</v>
      </c>
      <c r="O19" s="373">
        <v>0</v>
      </c>
      <c r="P19" s="354">
        <f t="shared" si="0"/>
        <v>6623241.5899999999</v>
      </c>
      <c r="Q19" s="370">
        <f t="shared" si="1"/>
        <v>3791.9683909197606</v>
      </c>
      <c r="R19" s="364">
        <v>24445</v>
      </c>
      <c r="S19" s="303" t="s">
        <v>149</v>
      </c>
      <c r="T19" s="371" t="s">
        <v>130</v>
      </c>
      <c r="U19" s="31">
        <f>L19-'раздел 2'!C18</f>
        <v>0</v>
      </c>
      <c r="V19" s="120">
        <f t="shared" si="2"/>
        <v>0</v>
      </c>
      <c r="W19" s="120">
        <f t="shared" si="3"/>
        <v>20653.031609080241</v>
      </c>
    </row>
    <row r="20" spans="1:23" ht="15.6" customHeight="1" x14ac:dyDescent="0.25">
      <c r="A20" s="383">
        <f t="shared" si="4"/>
        <v>8</v>
      </c>
      <c r="B20" s="323" t="s">
        <v>547</v>
      </c>
      <c r="C20" s="331">
        <v>1957</v>
      </c>
      <c r="D20" s="364"/>
      <c r="E20" s="371" t="s">
        <v>426</v>
      </c>
      <c r="F20" s="307" t="s">
        <v>846</v>
      </c>
      <c r="G20" s="307">
        <v>10</v>
      </c>
      <c r="H20" s="372">
        <v>10126.51</v>
      </c>
      <c r="I20" s="354">
        <v>7288.27</v>
      </c>
      <c r="J20" s="354">
        <v>7037.27</v>
      </c>
      <c r="K20" s="331">
        <v>184</v>
      </c>
      <c r="L20" s="354">
        <f>'раздел 2'!C19</f>
        <v>32177492.09</v>
      </c>
      <c r="M20" s="373">
        <v>0</v>
      </c>
      <c r="N20" s="373">
        <v>0</v>
      </c>
      <c r="O20" s="373">
        <v>0</v>
      </c>
      <c r="P20" s="354">
        <f t="shared" si="0"/>
        <v>32177492.09</v>
      </c>
      <c r="Q20" s="370">
        <f t="shared" si="1"/>
        <v>3177.5500236507937</v>
      </c>
      <c r="R20" s="364">
        <v>24445</v>
      </c>
      <c r="S20" s="303" t="s">
        <v>149</v>
      </c>
      <c r="T20" s="371" t="s">
        <v>130</v>
      </c>
      <c r="U20" s="31">
        <f>L20-'раздел 2'!C19</f>
        <v>0</v>
      </c>
      <c r="V20" s="120">
        <f t="shared" si="2"/>
        <v>0</v>
      </c>
      <c r="W20" s="120">
        <f t="shared" si="3"/>
        <v>21267.449976349206</v>
      </c>
    </row>
    <row r="21" spans="1:23" ht="15.6" customHeight="1" x14ac:dyDescent="0.25">
      <c r="A21" s="383">
        <f t="shared" si="4"/>
        <v>9</v>
      </c>
      <c r="B21" s="323" t="s">
        <v>548</v>
      </c>
      <c r="C21" s="331">
        <v>1956</v>
      </c>
      <c r="D21" s="364"/>
      <c r="E21" s="371" t="s">
        <v>426</v>
      </c>
      <c r="F21" s="307">
        <v>2</v>
      </c>
      <c r="G21" s="307">
        <v>2</v>
      </c>
      <c r="H21" s="372">
        <v>705.07</v>
      </c>
      <c r="I21" s="354">
        <v>637.07000000000005</v>
      </c>
      <c r="J21" s="354">
        <v>590.21</v>
      </c>
      <c r="K21" s="331">
        <v>24</v>
      </c>
      <c r="L21" s="354">
        <f>'раздел 2'!C20</f>
        <v>4458000.78</v>
      </c>
      <c r="M21" s="373">
        <v>0</v>
      </c>
      <c r="N21" s="373">
        <v>0</v>
      </c>
      <c r="O21" s="373">
        <v>0</v>
      </c>
      <c r="P21" s="354">
        <f t="shared" si="0"/>
        <v>4458000.78</v>
      </c>
      <c r="Q21" s="370">
        <f t="shared" si="1"/>
        <v>6322.7775681847188</v>
      </c>
      <c r="R21" s="364">
        <v>24445</v>
      </c>
      <c r="S21" s="303" t="s">
        <v>149</v>
      </c>
      <c r="T21" s="371" t="s">
        <v>130</v>
      </c>
      <c r="U21" s="31">
        <f>L21-'раздел 2'!C20</f>
        <v>0</v>
      </c>
      <c r="V21" s="120">
        <f t="shared" si="2"/>
        <v>0</v>
      </c>
      <c r="W21" s="120">
        <f t="shared" si="3"/>
        <v>18122.22243181528</v>
      </c>
    </row>
    <row r="22" spans="1:23" ht="15.6" customHeight="1" x14ac:dyDescent="0.25">
      <c r="A22" s="383">
        <f t="shared" si="4"/>
        <v>10</v>
      </c>
      <c r="B22" s="362" t="s">
        <v>549</v>
      </c>
      <c r="C22" s="331">
        <v>1956</v>
      </c>
      <c r="D22" s="364"/>
      <c r="E22" s="371" t="s">
        <v>426</v>
      </c>
      <c r="F22" s="307" t="s">
        <v>846</v>
      </c>
      <c r="G22" s="307">
        <v>4</v>
      </c>
      <c r="H22" s="354">
        <v>4443.6400000000003</v>
      </c>
      <c r="I22" s="354">
        <v>3764.36</v>
      </c>
      <c r="J22" s="354">
        <v>3680.36</v>
      </c>
      <c r="K22" s="331">
        <v>67</v>
      </c>
      <c r="L22" s="354">
        <f>'раздел 2'!C21</f>
        <v>21743403.48</v>
      </c>
      <c r="M22" s="373">
        <v>0</v>
      </c>
      <c r="N22" s="373">
        <v>0</v>
      </c>
      <c r="O22" s="373">
        <v>0</v>
      </c>
      <c r="P22" s="354">
        <f t="shared" si="0"/>
        <v>21743403.48</v>
      </c>
      <c r="Q22" s="370">
        <f t="shared" si="1"/>
        <v>4893.1514434112569</v>
      </c>
      <c r="R22" s="364">
        <v>24445</v>
      </c>
      <c r="S22" s="303" t="s">
        <v>149</v>
      </c>
      <c r="T22" s="371" t="s">
        <v>130</v>
      </c>
      <c r="U22" s="31">
        <f>L22-'раздел 2'!C21</f>
        <v>0</v>
      </c>
      <c r="V22" s="120">
        <f t="shared" si="2"/>
        <v>0</v>
      </c>
      <c r="W22" s="120">
        <f t="shared" si="3"/>
        <v>19551.848556588742</v>
      </c>
    </row>
    <row r="23" spans="1:23" ht="15.6" customHeight="1" x14ac:dyDescent="0.25">
      <c r="A23" s="383">
        <f t="shared" si="4"/>
        <v>11</v>
      </c>
      <c r="B23" s="362" t="s">
        <v>550</v>
      </c>
      <c r="C23" s="46">
        <v>1955</v>
      </c>
      <c r="D23" s="364"/>
      <c r="E23" s="371" t="s">
        <v>426</v>
      </c>
      <c r="F23" s="307">
        <v>2</v>
      </c>
      <c r="G23" s="307">
        <v>2</v>
      </c>
      <c r="H23" s="372">
        <v>1122.92</v>
      </c>
      <c r="I23" s="354">
        <v>618.91999999999996</v>
      </c>
      <c r="J23" s="354">
        <v>618.91999999999996</v>
      </c>
      <c r="K23" s="331">
        <v>25</v>
      </c>
      <c r="L23" s="354">
        <f>'раздел 2'!C22</f>
        <v>3791157.88</v>
      </c>
      <c r="M23" s="373">
        <v>0</v>
      </c>
      <c r="N23" s="373">
        <v>0</v>
      </c>
      <c r="O23" s="373">
        <v>0</v>
      </c>
      <c r="P23" s="354">
        <f t="shared" si="0"/>
        <v>3791157.88</v>
      </c>
      <c r="Q23" s="370">
        <f t="shared" si="1"/>
        <v>3376.1602607487616</v>
      </c>
      <c r="R23" s="364">
        <v>24445</v>
      </c>
      <c r="S23" s="303" t="s">
        <v>149</v>
      </c>
      <c r="T23" s="371" t="s">
        <v>130</v>
      </c>
      <c r="U23" s="31">
        <f>L23-'раздел 2'!C22</f>
        <v>0</v>
      </c>
      <c r="V23" s="120">
        <f t="shared" si="2"/>
        <v>0</v>
      </c>
      <c r="W23" s="120">
        <f t="shared" si="3"/>
        <v>21068.839739251238</v>
      </c>
    </row>
    <row r="24" spans="1:23" ht="15.6" customHeight="1" x14ac:dyDescent="0.25">
      <c r="A24" s="383">
        <f t="shared" si="4"/>
        <v>12</v>
      </c>
      <c r="B24" s="362" t="s">
        <v>558</v>
      </c>
      <c r="C24" s="331">
        <v>1964</v>
      </c>
      <c r="D24" s="364"/>
      <c r="E24" s="371" t="s">
        <v>181</v>
      </c>
      <c r="F24" s="307">
        <v>5</v>
      </c>
      <c r="G24" s="307">
        <v>3</v>
      </c>
      <c r="H24" s="372">
        <v>3431.73</v>
      </c>
      <c r="I24" s="354">
        <v>2523.83</v>
      </c>
      <c r="J24" s="354">
        <v>2295.8200000000002</v>
      </c>
      <c r="K24" s="331">
        <v>99</v>
      </c>
      <c r="L24" s="354">
        <f>'раздел 2'!C23</f>
        <v>13472823.27</v>
      </c>
      <c r="M24" s="373">
        <v>0</v>
      </c>
      <c r="N24" s="373">
        <v>0</v>
      </c>
      <c r="O24" s="373">
        <v>0</v>
      </c>
      <c r="P24" s="354">
        <f t="shared" si="0"/>
        <v>13472823.27</v>
      </c>
      <c r="Q24" s="370">
        <f t="shared" si="1"/>
        <v>3925.9566661712897</v>
      </c>
      <c r="R24" s="364">
        <v>24445</v>
      </c>
      <c r="S24" s="303" t="s">
        <v>149</v>
      </c>
      <c r="T24" s="371" t="s">
        <v>130</v>
      </c>
      <c r="U24" s="31">
        <f>L24-'раздел 2'!C23</f>
        <v>0</v>
      </c>
      <c r="V24" s="120">
        <f t="shared" si="2"/>
        <v>0</v>
      </c>
      <c r="W24" s="120">
        <f t="shared" si="3"/>
        <v>20519.043333828711</v>
      </c>
    </row>
    <row r="25" spans="1:23" ht="15.6" customHeight="1" x14ac:dyDescent="0.25">
      <c r="A25" s="383">
        <f t="shared" si="4"/>
        <v>13</v>
      </c>
      <c r="B25" s="73" t="s">
        <v>98</v>
      </c>
      <c r="C25" s="331">
        <v>1957</v>
      </c>
      <c r="D25" s="364"/>
      <c r="E25" s="371" t="s">
        <v>123</v>
      </c>
      <c r="F25" s="307">
        <v>3</v>
      </c>
      <c r="G25" s="307">
        <v>5</v>
      </c>
      <c r="H25" s="354">
        <v>4667.03</v>
      </c>
      <c r="I25" s="354">
        <v>3425.11</v>
      </c>
      <c r="J25" s="354">
        <v>3201.3</v>
      </c>
      <c r="K25" s="331">
        <v>103</v>
      </c>
      <c r="L25" s="354">
        <f>'раздел 2'!C24</f>
        <v>16330204.129999999</v>
      </c>
      <c r="M25" s="373">
        <v>0</v>
      </c>
      <c r="N25" s="373">
        <v>0</v>
      </c>
      <c r="O25" s="373">
        <v>0</v>
      </c>
      <c r="P25" s="354">
        <f t="shared" si="0"/>
        <v>16330204.129999999</v>
      </c>
      <c r="Q25" s="370">
        <f t="shared" si="1"/>
        <v>3499.0570298455336</v>
      </c>
      <c r="R25" s="364">
        <v>24445</v>
      </c>
      <c r="S25" s="303" t="s">
        <v>149</v>
      </c>
      <c r="T25" s="371" t="s">
        <v>130</v>
      </c>
      <c r="U25" s="31">
        <f>L25-'раздел 2'!C24</f>
        <v>0</v>
      </c>
      <c r="V25" s="120">
        <f t="shared" si="2"/>
        <v>0</v>
      </c>
      <c r="W25" s="120">
        <f t="shared" si="3"/>
        <v>20945.942970154465</v>
      </c>
    </row>
    <row r="26" spans="1:23" ht="15.6" customHeight="1" x14ac:dyDescent="0.25">
      <c r="A26" s="383">
        <f t="shared" si="4"/>
        <v>14</v>
      </c>
      <c r="B26" s="362" t="s">
        <v>559</v>
      </c>
      <c r="C26" s="331">
        <v>1963</v>
      </c>
      <c r="D26" s="364"/>
      <c r="E26" s="371" t="s">
        <v>181</v>
      </c>
      <c r="F26" s="307">
        <v>5</v>
      </c>
      <c r="G26" s="307">
        <v>3</v>
      </c>
      <c r="H26" s="354">
        <v>3573.42</v>
      </c>
      <c r="I26" s="354">
        <v>2492.52</v>
      </c>
      <c r="J26" s="354">
        <v>2080.66</v>
      </c>
      <c r="K26" s="331">
        <v>100</v>
      </c>
      <c r="L26" s="354">
        <f>'раздел 2'!C25</f>
        <v>945845.46</v>
      </c>
      <c r="M26" s="373">
        <v>0</v>
      </c>
      <c r="N26" s="373">
        <v>0</v>
      </c>
      <c r="O26" s="373">
        <v>0</v>
      </c>
      <c r="P26" s="354">
        <f t="shared" si="0"/>
        <v>945845.46</v>
      </c>
      <c r="Q26" s="370">
        <f t="shared" si="1"/>
        <v>264.68913813657502</v>
      </c>
      <c r="R26" s="364">
        <v>24445</v>
      </c>
      <c r="S26" s="303" t="s">
        <v>149</v>
      </c>
      <c r="T26" s="371" t="s">
        <v>130</v>
      </c>
      <c r="U26" s="31">
        <f>L26-'раздел 2'!C25</f>
        <v>0</v>
      </c>
      <c r="V26" s="120">
        <f t="shared" si="2"/>
        <v>0</v>
      </c>
      <c r="W26" s="120">
        <f t="shared" si="3"/>
        <v>24180.310861863425</v>
      </c>
    </row>
    <row r="27" spans="1:23" ht="15.6" customHeight="1" x14ac:dyDescent="0.25">
      <c r="A27" s="383">
        <f t="shared" si="4"/>
        <v>15</v>
      </c>
      <c r="B27" s="362" t="s">
        <v>560</v>
      </c>
      <c r="C27" s="331">
        <v>1956</v>
      </c>
      <c r="D27" s="364"/>
      <c r="E27" s="371" t="s">
        <v>426</v>
      </c>
      <c r="F27" s="307">
        <v>3</v>
      </c>
      <c r="G27" s="307">
        <v>3</v>
      </c>
      <c r="H27" s="354">
        <v>1632.24</v>
      </c>
      <c r="I27" s="354">
        <v>1317.1</v>
      </c>
      <c r="J27" s="354">
        <v>1115.4100000000001</v>
      </c>
      <c r="K27" s="331">
        <v>44</v>
      </c>
      <c r="L27" s="354">
        <f>'раздел 2'!C26</f>
        <v>6159421.0999999996</v>
      </c>
      <c r="M27" s="373">
        <v>0</v>
      </c>
      <c r="N27" s="373">
        <v>0</v>
      </c>
      <c r="O27" s="373">
        <v>0</v>
      </c>
      <c r="P27" s="354">
        <f t="shared" si="0"/>
        <v>6159421.0999999996</v>
      </c>
      <c r="Q27" s="370">
        <f t="shared" si="1"/>
        <v>3773.60014458658</v>
      </c>
      <c r="R27" s="364">
        <v>24445</v>
      </c>
      <c r="S27" s="303" t="s">
        <v>149</v>
      </c>
      <c r="T27" s="371" t="s">
        <v>130</v>
      </c>
      <c r="U27" s="31">
        <f>L27-'раздел 2'!C26</f>
        <v>0</v>
      </c>
      <c r="V27" s="120">
        <f t="shared" si="2"/>
        <v>0</v>
      </c>
      <c r="W27" s="120">
        <f t="shared" si="3"/>
        <v>20671.39985541342</v>
      </c>
    </row>
    <row r="28" spans="1:23" ht="15.6" customHeight="1" x14ac:dyDescent="0.25">
      <c r="A28" s="383">
        <f t="shared" si="4"/>
        <v>16</v>
      </c>
      <c r="B28" s="362" t="s">
        <v>564</v>
      </c>
      <c r="C28" s="331">
        <v>1961</v>
      </c>
      <c r="D28" s="364"/>
      <c r="E28" s="371" t="s">
        <v>124</v>
      </c>
      <c r="F28" s="307">
        <v>5</v>
      </c>
      <c r="G28" s="307">
        <v>3</v>
      </c>
      <c r="H28" s="354">
        <v>3441.91</v>
      </c>
      <c r="I28" s="354">
        <v>2478.13</v>
      </c>
      <c r="J28" s="354">
        <v>2119.9699999999998</v>
      </c>
      <c r="K28" s="331">
        <v>86</v>
      </c>
      <c r="L28" s="354">
        <f>'раздел 2'!C27</f>
        <v>644894.43999999994</v>
      </c>
      <c r="M28" s="373">
        <v>0</v>
      </c>
      <c r="N28" s="373">
        <v>0</v>
      </c>
      <c r="O28" s="373">
        <v>0</v>
      </c>
      <c r="P28" s="354">
        <f t="shared" si="0"/>
        <v>644894.43999999994</v>
      </c>
      <c r="Q28" s="370">
        <f t="shared" si="1"/>
        <v>187.36528264829701</v>
      </c>
      <c r="R28" s="364">
        <v>24445</v>
      </c>
      <c r="S28" s="303" t="s">
        <v>149</v>
      </c>
      <c r="T28" s="371" t="s">
        <v>130</v>
      </c>
      <c r="U28" s="31">
        <f>L28-'раздел 2'!C27</f>
        <v>0</v>
      </c>
      <c r="V28" s="120">
        <f t="shared" si="2"/>
        <v>0</v>
      </c>
      <c r="W28" s="120">
        <f t="shared" si="3"/>
        <v>24257.634717351702</v>
      </c>
    </row>
    <row r="29" spans="1:23" ht="15.6" customHeight="1" x14ac:dyDescent="0.25">
      <c r="A29" s="383">
        <f t="shared" si="4"/>
        <v>17</v>
      </c>
      <c r="B29" s="323" t="s">
        <v>565</v>
      </c>
      <c r="C29" s="331">
        <v>1957</v>
      </c>
      <c r="D29" s="364"/>
      <c r="E29" s="371" t="s">
        <v>123</v>
      </c>
      <c r="F29" s="307">
        <v>3</v>
      </c>
      <c r="G29" s="307">
        <v>5</v>
      </c>
      <c r="H29" s="354">
        <v>4667.03</v>
      </c>
      <c r="I29" s="354">
        <v>3425.11</v>
      </c>
      <c r="J29" s="354">
        <v>3201.3</v>
      </c>
      <c r="K29" s="331">
        <v>103</v>
      </c>
      <c r="L29" s="354">
        <f>'раздел 2'!C28</f>
        <v>1088524.5799999998</v>
      </c>
      <c r="M29" s="373">
        <v>0</v>
      </c>
      <c r="N29" s="373">
        <v>0</v>
      </c>
      <c r="O29" s="373">
        <v>0</v>
      </c>
      <c r="P29" s="354">
        <f t="shared" si="0"/>
        <v>1088524.5799999998</v>
      </c>
      <c r="Q29" s="370">
        <f t="shared" si="1"/>
        <v>233.23710796802246</v>
      </c>
      <c r="R29" s="364">
        <v>24445</v>
      </c>
      <c r="S29" s="303" t="s">
        <v>149</v>
      </c>
      <c r="T29" s="371" t="s">
        <v>130</v>
      </c>
      <c r="U29" s="31">
        <f>L29-'раздел 2'!C28</f>
        <v>0</v>
      </c>
      <c r="V29" s="120">
        <f t="shared" si="2"/>
        <v>0</v>
      </c>
      <c r="W29" s="120">
        <f t="shared" si="3"/>
        <v>24211.762892031977</v>
      </c>
    </row>
    <row r="30" spans="1:23" ht="15.6" customHeight="1" x14ac:dyDescent="0.25">
      <c r="A30" s="383">
        <f t="shared" si="4"/>
        <v>18</v>
      </c>
      <c r="B30" s="323" t="s">
        <v>566</v>
      </c>
      <c r="C30" s="331">
        <v>1956</v>
      </c>
      <c r="D30" s="364"/>
      <c r="E30" s="371" t="s">
        <v>123</v>
      </c>
      <c r="F30" s="307">
        <v>3</v>
      </c>
      <c r="G30" s="307">
        <v>4</v>
      </c>
      <c r="H30" s="354">
        <v>2697.82</v>
      </c>
      <c r="I30" s="354">
        <v>1793</v>
      </c>
      <c r="J30" s="354">
        <v>1609.11</v>
      </c>
      <c r="K30" s="331">
        <v>57</v>
      </c>
      <c r="L30" s="354">
        <f>'раздел 2'!C29</f>
        <v>1600369.23</v>
      </c>
      <c r="M30" s="373">
        <v>0</v>
      </c>
      <c r="N30" s="373">
        <v>0</v>
      </c>
      <c r="O30" s="373">
        <v>0</v>
      </c>
      <c r="P30" s="354">
        <f t="shared" si="0"/>
        <v>1600369.23</v>
      </c>
      <c r="Q30" s="370">
        <f t="shared" si="1"/>
        <v>593.20830522421807</v>
      </c>
      <c r="R30" s="364">
        <v>24445</v>
      </c>
      <c r="S30" s="303" t="s">
        <v>149</v>
      </c>
      <c r="T30" s="371" t="s">
        <v>130</v>
      </c>
      <c r="U30" s="31">
        <f>L30-'раздел 2'!C29</f>
        <v>0</v>
      </c>
      <c r="V30" s="120">
        <f t="shared" si="2"/>
        <v>0</v>
      </c>
      <c r="W30" s="120">
        <f t="shared" si="3"/>
        <v>23851.79169477578</v>
      </c>
    </row>
    <row r="31" spans="1:23" ht="15.6" customHeight="1" x14ac:dyDescent="0.25">
      <c r="A31" s="383">
        <f t="shared" si="4"/>
        <v>19</v>
      </c>
      <c r="B31" s="323" t="s">
        <v>569</v>
      </c>
      <c r="C31" s="331">
        <v>1953</v>
      </c>
      <c r="D31" s="364"/>
      <c r="E31" s="371" t="s">
        <v>426</v>
      </c>
      <c r="F31" s="307">
        <v>2</v>
      </c>
      <c r="G31" s="307">
        <v>2</v>
      </c>
      <c r="H31" s="354">
        <v>906.09</v>
      </c>
      <c r="I31" s="354">
        <v>696.09</v>
      </c>
      <c r="J31" s="354">
        <v>696.09</v>
      </c>
      <c r="K31" s="331">
        <v>31</v>
      </c>
      <c r="L31" s="354">
        <f>'раздел 2'!C30</f>
        <v>3181700.61</v>
      </c>
      <c r="M31" s="373">
        <v>0</v>
      </c>
      <c r="N31" s="373">
        <v>0</v>
      </c>
      <c r="O31" s="373">
        <v>0</v>
      </c>
      <c r="P31" s="354">
        <f t="shared" si="0"/>
        <v>3181700.61</v>
      </c>
      <c r="Q31" s="370">
        <f t="shared" si="1"/>
        <v>3511.4620070853884</v>
      </c>
      <c r="R31" s="364">
        <v>24445</v>
      </c>
      <c r="S31" s="303" t="s">
        <v>149</v>
      </c>
      <c r="T31" s="371" t="s">
        <v>130</v>
      </c>
      <c r="U31" s="31">
        <f>L31-'раздел 2'!C30</f>
        <v>0</v>
      </c>
      <c r="V31" s="120">
        <f t="shared" si="2"/>
        <v>0</v>
      </c>
      <c r="W31" s="120">
        <f t="shared" si="3"/>
        <v>20933.537992914611</v>
      </c>
    </row>
    <row r="32" spans="1:23" ht="15.6" customHeight="1" x14ac:dyDescent="0.25">
      <c r="A32" s="383">
        <f t="shared" si="4"/>
        <v>20</v>
      </c>
      <c r="B32" s="323" t="s">
        <v>572</v>
      </c>
      <c r="C32" s="331">
        <v>1959</v>
      </c>
      <c r="D32" s="364"/>
      <c r="E32" s="371" t="s">
        <v>123</v>
      </c>
      <c r="F32" s="307">
        <v>3</v>
      </c>
      <c r="G32" s="307">
        <v>3</v>
      </c>
      <c r="H32" s="354">
        <v>1960.05</v>
      </c>
      <c r="I32" s="354">
        <v>1494.65</v>
      </c>
      <c r="J32" s="354">
        <v>1286.44</v>
      </c>
      <c r="K32" s="331">
        <v>47</v>
      </c>
      <c r="L32" s="354">
        <f>'раздел 2'!C31</f>
        <v>4027355.54</v>
      </c>
      <c r="M32" s="373">
        <v>0</v>
      </c>
      <c r="N32" s="373">
        <v>0</v>
      </c>
      <c r="O32" s="373">
        <v>0</v>
      </c>
      <c r="P32" s="354">
        <f t="shared" si="0"/>
        <v>4027355.54</v>
      </c>
      <c r="Q32" s="370">
        <f t="shared" si="1"/>
        <v>2054.7208183464709</v>
      </c>
      <c r="R32" s="364">
        <v>24445</v>
      </c>
      <c r="S32" s="303" t="s">
        <v>149</v>
      </c>
      <c r="T32" s="371" t="s">
        <v>130</v>
      </c>
      <c r="U32" s="31">
        <f>L32-'раздел 2'!C31</f>
        <v>0</v>
      </c>
      <c r="V32" s="120">
        <f t="shared" si="2"/>
        <v>0</v>
      </c>
      <c r="W32" s="120">
        <f t="shared" si="3"/>
        <v>22390.279181653528</v>
      </c>
    </row>
    <row r="33" spans="1:27" ht="15.6" customHeight="1" x14ac:dyDescent="0.25">
      <c r="A33" s="383">
        <f t="shared" si="4"/>
        <v>21</v>
      </c>
      <c r="B33" s="362" t="s">
        <v>573</v>
      </c>
      <c r="C33" s="331">
        <v>1953</v>
      </c>
      <c r="D33" s="364"/>
      <c r="E33" s="371" t="s">
        <v>426</v>
      </c>
      <c r="F33" s="307">
        <v>2</v>
      </c>
      <c r="G33" s="307">
        <v>2</v>
      </c>
      <c r="H33" s="354">
        <v>906.09</v>
      </c>
      <c r="I33" s="354">
        <v>696.09</v>
      </c>
      <c r="J33" s="354">
        <v>696.09</v>
      </c>
      <c r="K33" s="331">
        <v>31</v>
      </c>
      <c r="L33" s="354">
        <f>'раздел 2'!C32</f>
        <v>332702.55</v>
      </c>
      <c r="M33" s="373">
        <v>0</v>
      </c>
      <c r="N33" s="373">
        <v>0</v>
      </c>
      <c r="O33" s="373">
        <v>0</v>
      </c>
      <c r="P33" s="354">
        <f t="shared" si="0"/>
        <v>332702.55</v>
      </c>
      <c r="Q33" s="370">
        <f t="shared" si="1"/>
        <v>367.18488229646061</v>
      </c>
      <c r="R33" s="364">
        <v>24445</v>
      </c>
      <c r="S33" s="303" t="s">
        <v>149</v>
      </c>
      <c r="T33" s="371" t="s">
        <v>130</v>
      </c>
      <c r="U33" s="31">
        <f>L33-'раздел 2'!C32</f>
        <v>0</v>
      </c>
      <c r="V33" s="120">
        <f t="shared" si="2"/>
        <v>0</v>
      </c>
      <c r="W33" s="120">
        <f t="shared" si="3"/>
        <v>24077.81511770354</v>
      </c>
    </row>
    <row r="34" spans="1:27" ht="15.6" customHeight="1" x14ac:dyDescent="0.25">
      <c r="A34" s="375">
        <f t="shared" si="4"/>
        <v>22</v>
      </c>
      <c r="B34" s="323" t="s">
        <v>575</v>
      </c>
      <c r="C34" s="331">
        <v>1951</v>
      </c>
      <c r="D34" s="364"/>
      <c r="E34" s="371" t="s">
        <v>426</v>
      </c>
      <c r="F34" s="307">
        <v>2</v>
      </c>
      <c r="G34" s="307">
        <v>3</v>
      </c>
      <c r="H34" s="354">
        <v>2142.88</v>
      </c>
      <c r="I34" s="354">
        <v>1358.08</v>
      </c>
      <c r="J34" s="354">
        <v>1333.4</v>
      </c>
      <c r="K34" s="331">
        <v>46</v>
      </c>
      <c r="L34" s="354">
        <f>'раздел 2'!C33</f>
        <v>6246911.29</v>
      </c>
      <c r="M34" s="373">
        <v>0</v>
      </c>
      <c r="N34" s="373">
        <v>0</v>
      </c>
      <c r="O34" s="373">
        <v>0</v>
      </c>
      <c r="P34" s="354">
        <f t="shared" si="0"/>
        <v>6246911.29</v>
      </c>
      <c r="Q34" s="370">
        <f t="shared" si="1"/>
        <v>2915.1941732621517</v>
      </c>
      <c r="R34" s="364">
        <v>24445</v>
      </c>
      <c r="S34" s="303" t="s">
        <v>149</v>
      </c>
      <c r="T34" s="371" t="s">
        <v>130</v>
      </c>
      <c r="U34" s="31">
        <f>L34-'раздел 2'!C33</f>
        <v>0</v>
      </c>
      <c r="V34" s="120">
        <f t="shared" si="2"/>
        <v>0</v>
      </c>
      <c r="W34" s="120">
        <f t="shared" si="3"/>
        <v>21529.805826737847</v>
      </c>
    </row>
    <row r="35" spans="1:27" ht="15.6" customHeight="1" x14ac:dyDescent="0.25">
      <c r="A35" s="375">
        <f t="shared" si="4"/>
        <v>23</v>
      </c>
      <c r="B35" s="362" t="s">
        <v>576</v>
      </c>
      <c r="C35" s="331" t="s">
        <v>428</v>
      </c>
      <c r="D35" s="364"/>
      <c r="E35" s="371" t="s">
        <v>426</v>
      </c>
      <c r="F35" s="307">
        <v>2</v>
      </c>
      <c r="G35" s="307">
        <v>2</v>
      </c>
      <c r="H35" s="354">
        <v>941.03</v>
      </c>
      <c r="I35" s="354">
        <v>851.34</v>
      </c>
      <c r="J35" s="354">
        <v>851.34</v>
      </c>
      <c r="K35" s="331">
        <v>27</v>
      </c>
      <c r="L35" s="354">
        <f>'раздел 2'!C34</f>
        <v>3661702.1</v>
      </c>
      <c r="M35" s="373">
        <v>0</v>
      </c>
      <c r="N35" s="373">
        <v>0</v>
      </c>
      <c r="O35" s="373">
        <v>0</v>
      </c>
      <c r="P35" s="354">
        <f t="shared" si="0"/>
        <v>3661702.1</v>
      </c>
      <c r="Q35" s="370">
        <f t="shared" si="1"/>
        <v>3891.1640436542939</v>
      </c>
      <c r="R35" s="364">
        <v>24445</v>
      </c>
      <c r="S35" s="303" t="s">
        <v>149</v>
      </c>
      <c r="T35" s="371" t="s">
        <v>130</v>
      </c>
      <c r="U35" s="31">
        <f>L35-'раздел 2'!C34</f>
        <v>0</v>
      </c>
      <c r="V35" s="120">
        <f t="shared" si="2"/>
        <v>0</v>
      </c>
      <c r="W35" s="120">
        <f t="shared" si="3"/>
        <v>20553.835956345705</v>
      </c>
    </row>
    <row r="36" spans="1:27" ht="15.6" customHeight="1" x14ac:dyDescent="0.25">
      <c r="A36" s="375">
        <f t="shared" si="4"/>
        <v>24</v>
      </c>
      <c r="B36" s="362" t="s">
        <v>578</v>
      </c>
      <c r="C36" s="331">
        <v>1952</v>
      </c>
      <c r="D36" s="364"/>
      <c r="E36" s="371" t="s">
        <v>426</v>
      </c>
      <c r="F36" s="307">
        <v>2</v>
      </c>
      <c r="G36" s="307">
        <v>3</v>
      </c>
      <c r="H36" s="354">
        <v>2260.35</v>
      </c>
      <c r="I36" s="354">
        <v>1333</v>
      </c>
      <c r="J36" s="354">
        <v>1198.95</v>
      </c>
      <c r="K36" s="331">
        <v>42</v>
      </c>
      <c r="L36" s="354">
        <f>'раздел 2'!C35</f>
        <v>18638374.010000002</v>
      </c>
      <c r="M36" s="373">
        <v>0</v>
      </c>
      <c r="N36" s="373">
        <v>0</v>
      </c>
      <c r="O36" s="373">
        <v>0</v>
      </c>
      <c r="P36" s="354">
        <f t="shared" si="0"/>
        <v>18638374.010000002</v>
      </c>
      <c r="Q36" s="370">
        <f t="shared" si="1"/>
        <v>8245.7911429645865</v>
      </c>
      <c r="R36" s="364">
        <v>24445</v>
      </c>
      <c r="S36" s="303" t="s">
        <v>149</v>
      </c>
      <c r="T36" s="371" t="s">
        <v>130</v>
      </c>
      <c r="U36" s="31">
        <f>L36-'раздел 2'!C35</f>
        <v>0</v>
      </c>
      <c r="V36" s="120">
        <f t="shared" si="2"/>
        <v>0</v>
      </c>
      <c r="W36" s="120">
        <f t="shared" si="3"/>
        <v>16199.208857035414</v>
      </c>
    </row>
    <row r="37" spans="1:27" ht="15.6" customHeight="1" x14ac:dyDescent="0.25">
      <c r="A37" s="375">
        <f t="shared" si="4"/>
        <v>25</v>
      </c>
      <c r="B37" s="362" t="s">
        <v>63</v>
      </c>
      <c r="C37" s="331">
        <v>1956</v>
      </c>
      <c r="D37" s="364"/>
      <c r="E37" s="371" t="s">
        <v>123</v>
      </c>
      <c r="F37" s="307">
        <v>3</v>
      </c>
      <c r="G37" s="307">
        <v>3</v>
      </c>
      <c r="H37" s="354">
        <v>1853.61</v>
      </c>
      <c r="I37" s="354">
        <v>1326.61</v>
      </c>
      <c r="J37" s="354">
        <v>1308.3499999999999</v>
      </c>
      <c r="K37" s="331">
        <v>33</v>
      </c>
      <c r="L37" s="354">
        <f>'раздел 2'!C36</f>
        <v>5905197.3100000005</v>
      </c>
      <c r="M37" s="373">
        <v>0</v>
      </c>
      <c r="N37" s="373">
        <v>0</v>
      </c>
      <c r="O37" s="373">
        <v>0</v>
      </c>
      <c r="P37" s="354">
        <f t="shared" ref="P37:P54" si="5">L37</f>
        <v>5905197.3100000005</v>
      </c>
      <c r="Q37" s="370">
        <f t="shared" ref="Q37:Q62" si="6">L37/H37</f>
        <v>3185.7819660014788</v>
      </c>
      <c r="R37" s="364">
        <v>24445</v>
      </c>
      <c r="S37" s="303" t="s">
        <v>149</v>
      </c>
      <c r="T37" s="371" t="s">
        <v>130</v>
      </c>
      <c r="U37" s="31">
        <f>L37-'раздел 2'!C36</f>
        <v>0</v>
      </c>
      <c r="V37" s="120">
        <f t="shared" ref="V37:V74" si="7">L37-P37</f>
        <v>0</v>
      </c>
      <c r="W37" s="120">
        <f t="shared" si="3"/>
        <v>21259.218033998521</v>
      </c>
    </row>
    <row r="38" spans="1:27" ht="15.6" customHeight="1" x14ac:dyDescent="0.25">
      <c r="A38" s="375">
        <f t="shared" ref="A38:A61" si="8">A37+1</f>
        <v>26</v>
      </c>
      <c r="B38" s="362" t="s">
        <v>579</v>
      </c>
      <c r="C38" s="331">
        <v>1952</v>
      </c>
      <c r="D38" s="364"/>
      <c r="E38" s="371" t="s">
        <v>426</v>
      </c>
      <c r="F38" s="307">
        <v>2</v>
      </c>
      <c r="G38" s="307">
        <v>3</v>
      </c>
      <c r="H38" s="354">
        <v>2005</v>
      </c>
      <c r="I38" s="354">
        <v>1352.6</v>
      </c>
      <c r="J38" s="354">
        <v>1352.6</v>
      </c>
      <c r="K38" s="331">
        <v>44</v>
      </c>
      <c r="L38" s="354">
        <f>'раздел 2'!C37</f>
        <v>14114017.17</v>
      </c>
      <c r="M38" s="373">
        <v>0</v>
      </c>
      <c r="N38" s="373">
        <v>0</v>
      </c>
      <c r="O38" s="373">
        <v>0</v>
      </c>
      <c r="P38" s="354">
        <f t="shared" si="5"/>
        <v>14114017.17</v>
      </c>
      <c r="Q38" s="370">
        <f t="shared" si="6"/>
        <v>7039.4100598503737</v>
      </c>
      <c r="R38" s="364">
        <v>24445</v>
      </c>
      <c r="S38" s="303" t="s">
        <v>149</v>
      </c>
      <c r="T38" s="371" t="s">
        <v>130</v>
      </c>
      <c r="U38" s="31">
        <f>L38-'раздел 2'!C37</f>
        <v>0</v>
      </c>
      <c r="V38" s="120">
        <f t="shared" si="7"/>
        <v>0</v>
      </c>
      <c r="W38" s="120">
        <f t="shared" si="3"/>
        <v>17405.589940149628</v>
      </c>
    </row>
    <row r="39" spans="1:27" ht="15.6" customHeight="1" x14ac:dyDescent="0.25">
      <c r="A39" s="375">
        <f t="shared" si="8"/>
        <v>27</v>
      </c>
      <c r="B39" s="362" t="s">
        <v>580</v>
      </c>
      <c r="C39" s="331">
        <v>1956</v>
      </c>
      <c r="D39" s="364"/>
      <c r="E39" s="371" t="s">
        <v>426</v>
      </c>
      <c r="F39" s="307">
        <v>3</v>
      </c>
      <c r="G39" s="307">
        <v>3</v>
      </c>
      <c r="H39" s="354">
        <v>2131.9499999999998</v>
      </c>
      <c r="I39" s="354">
        <v>1322.57</v>
      </c>
      <c r="J39" s="354">
        <v>1139.57</v>
      </c>
      <c r="K39" s="331">
        <v>54</v>
      </c>
      <c r="L39" s="354">
        <f>'раздел 2'!C38</f>
        <v>11862550.640000001</v>
      </c>
      <c r="M39" s="373">
        <v>0</v>
      </c>
      <c r="N39" s="373">
        <v>0</v>
      </c>
      <c r="O39" s="373">
        <v>0</v>
      </c>
      <c r="P39" s="354">
        <f t="shared" si="5"/>
        <v>11862550.640000001</v>
      </c>
      <c r="Q39" s="370">
        <f t="shared" si="6"/>
        <v>5564.1786345833634</v>
      </c>
      <c r="R39" s="364">
        <v>24445</v>
      </c>
      <c r="S39" s="303" t="s">
        <v>149</v>
      </c>
      <c r="T39" s="371" t="s">
        <v>130</v>
      </c>
      <c r="U39" s="31">
        <f>L39-'раздел 2'!C38</f>
        <v>0</v>
      </c>
      <c r="V39" s="120">
        <f t="shared" si="7"/>
        <v>0</v>
      </c>
      <c r="W39" s="120">
        <f t="shared" si="3"/>
        <v>18880.821365416636</v>
      </c>
    </row>
    <row r="40" spans="1:27" ht="15.6" customHeight="1" x14ac:dyDescent="0.25">
      <c r="A40" s="375">
        <f t="shared" si="8"/>
        <v>28</v>
      </c>
      <c r="B40" s="73" t="s">
        <v>582</v>
      </c>
      <c r="C40" s="331">
        <v>1956</v>
      </c>
      <c r="D40" s="364"/>
      <c r="E40" s="371" t="s">
        <v>123</v>
      </c>
      <c r="F40" s="307">
        <v>3</v>
      </c>
      <c r="G40" s="307">
        <v>3</v>
      </c>
      <c r="H40" s="354">
        <v>2101.9499999999998</v>
      </c>
      <c r="I40" s="354">
        <v>1322.95</v>
      </c>
      <c r="J40" s="354">
        <v>1011.4</v>
      </c>
      <c r="K40" s="331">
        <v>66</v>
      </c>
      <c r="L40" s="354">
        <f>'раздел 2'!C39</f>
        <v>5833292.8460000008</v>
      </c>
      <c r="M40" s="373">
        <v>0</v>
      </c>
      <c r="N40" s="373">
        <v>0</v>
      </c>
      <c r="O40" s="373">
        <v>0</v>
      </c>
      <c r="P40" s="354">
        <f t="shared" si="5"/>
        <v>5833292.8460000008</v>
      </c>
      <c r="Q40" s="370">
        <f t="shared" si="6"/>
        <v>2775.1815438045633</v>
      </c>
      <c r="R40" s="364">
        <v>24445</v>
      </c>
      <c r="S40" s="303" t="s">
        <v>149</v>
      </c>
      <c r="T40" s="371" t="s">
        <v>130</v>
      </c>
      <c r="U40" s="31">
        <f>L40-'раздел 2'!C39</f>
        <v>0</v>
      </c>
      <c r="V40" s="120">
        <f t="shared" si="7"/>
        <v>0</v>
      </c>
      <c r="W40" s="120">
        <f t="shared" si="3"/>
        <v>21669.818456195437</v>
      </c>
      <c r="AA40" s="321"/>
    </row>
    <row r="41" spans="1:27" ht="15.6" customHeight="1" x14ac:dyDescent="0.25">
      <c r="A41" s="375">
        <f t="shared" si="8"/>
        <v>29</v>
      </c>
      <c r="B41" s="362" t="s">
        <v>583</v>
      </c>
      <c r="C41" s="331">
        <v>1962</v>
      </c>
      <c r="D41" s="364"/>
      <c r="E41" s="371" t="s">
        <v>181</v>
      </c>
      <c r="F41" s="307">
        <v>5</v>
      </c>
      <c r="G41" s="307">
        <v>3</v>
      </c>
      <c r="H41" s="354">
        <v>33285.699999999997</v>
      </c>
      <c r="I41" s="354">
        <v>2494.08</v>
      </c>
      <c r="J41" s="354">
        <v>2285.52</v>
      </c>
      <c r="K41" s="331">
        <v>102</v>
      </c>
      <c r="L41" s="354">
        <f>'раздел 2'!C40</f>
        <v>5871423.3600000003</v>
      </c>
      <c r="M41" s="373">
        <v>0</v>
      </c>
      <c r="N41" s="373">
        <v>0</v>
      </c>
      <c r="O41" s="373">
        <v>0</v>
      </c>
      <c r="P41" s="354">
        <f t="shared" si="5"/>
        <v>5871423.3600000003</v>
      </c>
      <c r="Q41" s="370">
        <f t="shared" si="6"/>
        <v>176.39476892479357</v>
      </c>
      <c r="R41" s="364">
        <v>24445</v>
      </c>
      <c r="S41" s="303" t="s">
        <v>149</v>
      </c>
      <c r="T41" s="371" t="s">
        <v>130</v>
      </c>
      <c r="U41" s="31">
        <f>L41-'раздел 2'!C40</f>
        <v>0</v>
      </c>
      <c r="V41" s="120">
        <f t="shared" si="7"/>
        <v>0</v>
      </c>
      <c r="W41" s="120">
        <f t="shared" si="3"/>
        <v>24268.605231075206</v>
      </c>
    </row>
    <row r="42" spans="1:27" ht="15.6" customHeight="1" x14ac:dyDescent="0.25">
      <c r="A42" s="375">
        <f t="shared" si="8"/>
        <v>30</v>
      </c>
      <c r="B42" s="73" t="s">
        <v>584</v>
      </c>
      <c r="C42" s="331">
        <v>1954</v>
      </c>
      <c r="D42" s="364"/>
      <c r="E42" s="371" t="s">
        <v>123</v>
      </c>
      <c r="F42" s="307">
        <v>3</v>
      </c>
      <c r="G42" s="307">
        <v>5</v>
      </c>
      <c r="H42" s="354">
        <v>2695.02</v>
      </c>
      <c r="I42" s="354">
        <v>1910.42</v>
      </c>
      <c r="J42" s="354">
        <v>1910.42</v>
      </c>
      <c r="K42" s="331">
        <v>53</v>
      </c>
      <c r="L42" s="354">
        <f>'раздел 2'!C41</f>
        <v>11990978.199999999</v>
      </c>
      <c r="M42" s="373">
        <v>0</v>
      </c>
      <c r="N42" s="373">
        <v>0</v>
      </c>
      <c r="O42" s="373">
        <v>0</v>
      </c>
      <c r="P42" s="354">
        <f t="shared" si="5"/>
        <v>11990978.199999999</v>
      </c>
      <c r="Q42" s="370">
        <f t="shared" si="6"/>
        <v>4449.3095413021056</v>
      </c>
      <c r="R42" s="364">
        <v>24445</v>
      </c>
      <c r="S42" s="303" t="s">
        <v>149</v>
      </c>
      <c r="T42" s="371" t="s">
        <v>130</v>
      </c>
      <c r="U42" s="31">
        <f>L42-'раздел 2'!C41</f>
        <v>0</v>
      </c>
      <c r="V42" s="120">
        <f t="shared" si="7"/>
        <v>0</v>
      </c>
      <c r="W42" s="120">
        <f t="shared" si="3"/>
        <v>19995.690458697893</v>
      </c>
    </row>
    <row r="43" spans="1:27" ht="15.6" customHeight="1" x14ac:dyDescent="0.25">
      <c r="A43" s="375">
        <f t="shared" si="8"/>
        <v>31</v>
      </c>
      <c r="B43" s="323" t="s">
        <v>585</v>
      </c>
      <c r="C43" s="331">
        <v>1952</v>
      </c>
      <c r="D43" s="364"/>
      <c r="E43" s="371" t="s">
        <v>426</v>
      </c>
      <c r="F43" s="307">
        <v>2</v>
      </c>
      <c r="G43" s="307">
        <v>1</v>
      </c>
      <c r="H43" s="354">
        <v>932.07</v>
      </c>
      <c r="I43" s="354">
        <v>515.51</v>
      </c>
      <c r="J43" s="354">
        <v>515.51</v>
      </c>
      <c r="K43" s="331">
        <v>18</v>
      </c>
      <c r="L43" s="354">
        <f>'раздел 2'!C42</f>
        <v>268041.01</v>
      </c>
      <c r="M43" s="373">
        <v>0</v>
      </c>
      <c r="N43" s="373">
        <v>0</v>
      </c>
      <c r="O43" s="373">
        <v>0</v>
      </c>
      <c r="P43" s="354">
        <f t="shared" si="5"/>
        <v>268041.01</v>
      </c>
      <c r="Q43" s="370">
        <f t="shared" si="6"/>
        <v>287.57605115495619</v>
      </c>
      <c r="R43" s="364">
        <v>24445</v>
      </c>
      <c r="S43" s="303" t="s">
        <v>149</v>
      </c>
      <c r="T43" s="371" t="s">
        <v>130</v>
      </c>
      <c r="U43" s="31">
        <f>L43-'раздел 2'!C42</f>
        <v>0</v>
      </c>
      <c r="V43" s="120">
        <f t="shared" si="7"/>
        <v>0</v>
      </c>
      <c r="W43" s="120">
        <f t="shared" si="3"/>
        <v>24157.423948845044</v>
      </c>
    </row>
    <row r="44" spans="1:27" ht="14.25" customHeight="1" x14ac:dyDescent="0.25">
      <c r="A44" s="375">
        <f t="shared" si="8"/>
        <v>32</v>
      </c>
      <c r="B44" s="362" t="s">
        <v>590</v>
      </c>
      <c r="C44" s="331">
        <v>1958</v>
      </c>
      <c r="D44" s="364"/>
      <c r="E44" s="371" t="s">
        <v>181</v>
      </c>
      <c r="F44" s="307">
        <v>3</v>
      </c>
      <c r="G44" s="307">
        <v>3</v>
      </c>
      <c r="H44" s="354">
        <v>2285.8200000000002</v>
      </c>
      <c r="I44" s="354">
        <v>1459.82</v>
      </c>
      <c r="J44" s="354">
        <v>1275.04</v>
      </c>
      <c r="K44" s="331">
        <v>59</v>
      </c>
      <c r="L44" s="354">
        <f>'раздел 2'!C43</f>
        <v>3755082.52</v>
      </c>
      <c r="M44" s="373">
        <v>0</v>
      </c>
      <c r="N44" s="373">
        <v>0</v>
      </c>
      <c r="O44" s="373">
        <v>0</v>
      </c>
      <c r="P44" s="354">
        <f t="shared" si="5"/>
        <v>3755082.52</v>
      </c>
      <c r="Q44" s="370">
        <f t="shared" si="6"/>
        <v>1642.7726242661277</v>
      </c>
      <c r="R44" s="364">
        <v>24445</v>
      </c>
      <c r="S44" s="303" t="s">
        <v>149</v>
      </c>
      <c r="T44" s="371" t="s">
        <v>130</v>
      </c>
      <c r="U44" s="31">
        <f>L44-'раздел 2'!C43</f>
        <v>0</v>
      </c>
      <c r="V44" s="120">
        <f t="shared" si="7"/>
        <v>0</v>
      </c>
      <c r="W44" s="120">
        <f t="shared" si="3"/>
        <v>22802.227375733873</v>
      </c>
    </row>
    <row r="45" spans="1:27" ht="15.6" customHeight="1" x14ac:dyDescent="0.25">
      <c r="A45" s="375">
        <f t="shared" si="8"/>
        <v>33</v>
      </c>
      <c r="B45" s="362" t="s">
        <v>591</v>
      </c>
      <c r="C45" s="331">
        <v>1970</v>
      </c>
      <c r="D45" s="364"/>
      <c r="E45" s="371" t="s">
        <v>181</v>
      </c>
      <c r="F45" s="307">
        <v>5</v>
      </c>
      <c r="G45" s="307">
        <v>4</v>
      </c>
      <c r="H45" s="354">
        <v>3999.95</v>
      </c>
      <c r="I45" s="354">
        <v>3020.95</v>
      </c>
      <c r="J45" s="354">
        <v>2701.64</v>
      </c>
      <c r="K45" s="331">
        <v>115</v>
      </c>
      <c r="L45" s="354">
        <f>'раздел 2'!C44</f>
        <v>3299739</v>
      </c>
      <c r="M45" s="373">
        <v>0</v>
      </c>
      <c r="N45" s="373">
        <v>0</v>
      </c>
      <c r="O45" s="373">
        <v>0</v>
      </c>
      <c r="P45" s="354">
        <f t="shared" si="5"/>
        <v>3299739</v>
      </c>
      <c r="Q45" s="370">
        <f t="shared" si="6"/>
        <v>824.94506181327267</v>
      </c>
      <c r="R45" s="364">
        <v>24445</v>
      </c>
      <c r="S45" s="303" t="s">
        <v>149</v>
      </c>
      <c r="T45" s="371" t="s">
        <v>130</v>
      </c>
      <c r="U45" s="31">
        <f>L45-'раздел 2'!C44</f>
        <v>0</v>
      </c>
      <c r="V45" s="120">
        <f t="shared" si="7"/>
        <v>0</v>
      </c>
      <c r="W45" s="120">
        <f t="shared" si="3"/>
        <v>23620.054938186728</v>
      </c>
    </row>
    <row r="46" spans="1:27" ht="15.6" customHeight="1" x14ac:dyDescent="0.25">
      <c r="A46" s="375">
        <f t="shared" si="8"/>
        <v>34</v>
      </c>
      <c r="B46" s="362" t="s">
        <v>592</v>
      </c>
      <c r="C46" s="331">
        <v>1954</v>
      </c>
      <c r="D46" s="364"/>
      <c r="E46" s="371" t="s">
        <v>426</v>
      </c>
      <c r="F46" s="307">
        <v>2</v>
      </c>
      <c r="G46" s="307">
        <v>1</v>
      </c>
      <c r="H46" s="354">
        <v>458.41</v>
      </c>
      <c r="I46" s="354">
        <v>408.41</v>
      </c>
      <c r="J46" s="354">
        <v>349.57</v>
      </c>
      <c r="K46" s="331">
        <v>16</v>
      </c>
      <c r="L46" s="354">
        <f>'раздел 2'!C45</f>
        <v>9376580.2551999986</v>
      </c>
      <c r="M46" s="373">
        <v>0</v>
      </c>
      <c r="N46" s="373">
        <v>0</v>
      </c>
      <c r="O46" s="373">
        <v>0</v>
      </c>
      <c r="P46" s="354">
        <f t="shared" si="5"/>
        <v>9376580.2551999986</v>
      </c>
      <c r="Q46" s="370">
        <f t="shared" si="6"/>
        <v>20454.571792063867</v>
      </c>
      <c r="R46" s="364">
        <v>24445</v>
      </c>
      <c r="S46" s="303" t="s">
        <v>149</v>
      </c>
      <c r="T46" s="371" t="s">
        <v>130</v>
      </c>
      <c r="U46" s="31">
        <f>L46-'раздел 2'!C45</f>
        <v>0</v>
      </c>
      <c r="V46" s="120">
        <f t="shared" si="7"/>
        <v>0</v>
      </c>
      <c r="W46" s="120">
        <f t="shared" si="3"/>
        <v>3990.4282079361328</v>
      </c>
    </row>
    <row r="47" spans="1:27" ht="15.6" customHeight="1" x14ac:dyDescent="0.25">
      <c r="A47" s="375">
        <f t="shared" si="8"/>
        <v>35</v>
      </c>
      <c r="B47" s="362" t="s">
        <v>593</v>
      </c>
      <c r="C47" s="331">
        <v>1970</v>
      </c>
      <c r="D47" s="364"/>
      <c r="E47" s="371" t="s">
        <v>181</v>
      </c>
      <c r="F47" s="307">
        <v>5</v>
      </c>
      <c r="G47" s="307">
        <v>4</v>
      </c>
      <c r="H47" s="354">
        <v>3999.95</v>
      </c>
      <c r="I47" s="354">
        <v>3020.95</v>
      </c>
      <c r="J47" s="354">
        <v>2701.64</v>
      </c>
      <c r="K47" s="331">
        <v>115</v>
      </c>
      <c r="L47" s="354">
        <f>'раздел 2'!C46</f>
        <v>16165569.51</v>
      </c>
      <c r="M47" s="373">
        <v>0</v>
      </c>
      <c r="N47" s="373">
        <v>0</v>
      </c>
      <c r="O47" s="373">
        <v>0</v>
      </c>
      <c r="P47" s="354">
        <f t="shared" si="5"/>
        <v>16165569.51</v>
      </c>
      <c r="Q47" s="370">
        <f t="shared" si="6"/>
        <v>4041.4428955361946</v>
      </c>
      <c r="R47" s="364">
        <v>24445</v>
      </c>
      <c r="S47" s="303" t="s">
        <v>149</v>
      </c>
      <c r="T47" s="371" t="s">
        <v>130</v>
      </c>
      <c r="U47" s="31">
        <f>L47-'раздел 2'!C46</f>
        <v>0</v>
      </c>
      <c r="V47" s="120">
        <f t="shared" si="7"/>
        <v>0</v>
      </c>
      <c r="W47" s="120">
        <f t="shared" si="3"/>
        <v>20403.557104463805</v>
      </c>
    </row>
    <row r="48" spans="1:27" ht="15.6" customHeight="1" x14ac:dyDescent="0.25">
      <c r="A48" s="375">
        <f t="shared" si="8"/>
        <v>36</v>
      </c>
      <c r="B48" s="362" t="s">
        <v>594</v>
      </c>
      <c r="C48" s="331" t="s">
        <v>429</v>
      </c>
      <c r="D48" s="364"/>
      <c r="E48" s="371" t="s">
        <v>426</v>
      </c>
      <c r="F48" s="307">
        <v>2</v>
      </c>
      <c r="G48" s="307">
        <v>2</v>
      </c>
      <c r="H48" s="354">
        <v>1024.1400000000001</v>
      </c>
      <c r="I48" s="354">
        <v>733.14</v>
      </c>
      <c r="J48" s="354">
        <v>587.74</v>
      </c>
      <c r="K48" s="331">
        <v>23</v>
      </c>
      <c r="L48" s="354">
        <f>'раздел 2'!C47</f>
        <v>11521891.74</v>
      </c>
      <c r="M48" s="373">
        <v>0</v>
      </c>
      <c r="N48" s="373">
        <v>0</v>
      </c>
      <c r="O48" s="373">
        <v>0</v>
      </c>
      <c r="P48" s="354">
        <f t="shared" si="5"/>
        <v>11521891.74</v>
      </c>
      <c r="Q48" s="370">
        <f t="shared" si="6"/>
        <v>11250.309274122677</v>
      </c>
      <c r="R48" s="364">
        <v>24445</v>
      </c>
      <c r="S48" s="303" t="s">
        <v>149</v>
      </c>
      <c r="T48" s="371" t="s">
        <v>130</v>
      </c>
      <c r="U48" s="31">
        <f>L48-'раздел 2'!C47</f>
        <v>0</v>
      </c>
      <c r="V48" s="120">
        <f t="shared" si="7"/>
        <v>0</v>
      </c>
      <c r="W48" s="120">
        <f t="shared" si="3"/>
        <v>13194.690725877323</v>
      </c>
    </row>
    <row r="49" spans="1:30" ht="12.75" customHeight="1" x14ac:dyDescent="0.25">
      <c r="A49" s="375">
        <f t="shared" si="8"/>
        <v>37</v>
      </c>
      <c r="B49" s="362" t="s">
        <v>595</v>
      </c>
      <c r="C49" s="331">
        <v>1958</v>
      </c>
      <c r="D49" s="364"/>
      <c r="E49" s="371" t="s">
        <v>181</v>
      </c>
      <c r="F49" s="307">
        <v>3</v>
      </c>
      <c r="G49" s="307">
        <v>3</v>
      </c>
      <c r="H49" s="354">
        <v>2285.8200000000002</v>
      </c>
      <c r="I49" s="354">
        <v>1459.82</v>
      </c>
      <c r="J49" s="354">
        <v>1275.04</v>
      </c>
      <c r="K49" s="331">
        <v>59</v>
      </c>
      <c r="L49" s="354">
        <f>'раздел 2'!C48</f>
        <v>10721838</v>
      </c>
      <c r="M49" s="373">
        <v>0</v>
      </c>
      <c r="N49" s="373">
        <v>0</v>
      </c>
      <c r="O49" s="373">
        <v>0</v>
      </c>
      <c r="P49" s="354">
        <f t="shared" si="5"/>
        <v>10721838</v>
      </c>
      <c r="Q49" s="370">
        <f t="shared" si="6"/>
        <v>4690.5871853426779</v>
      </c>
      <c r="R49" s="364">
        <v>24445</v>
      </c>
      <c r="S49" s="303" t="s">
        <v>149</v>
      </c>
      <c r="T49" s="371" t="s">
        <v>130</v>
      </c>
      <c r="U49" s="31">
        <f>L49-'раздел 2'!C48</f>
        <v>0</v>
      </c>
      <c r="V49" s="120">
        <f t="shared" si="7"/>
        <v>0</v>
      </c>
      <c r="W49" s="120">
        <f t="shared" si="3"/>
        <v>19754.41281465732</v>
      </c>
    </row>
    <row r="50" spans="1:30" ht="12" customHeight="1" x14ac:dyDescent="0.25">
      <c r="A50" s="375">
        <f t="shared" si="8"/>
        <v>38</v>
      </c>
      <c r="B50" s="362" t="s">
        <v>596</v>
      </c>
      <c r="C50" s="331">
        <v>1951</v>
      </c>
      <c r="D50" s="364"/>
      <c r="E50" s="371" t="s">
        <v>426</v>
      </c>
      <c r="F50" s="307">
        <v>2</v>
      </c>
      <c r="G50" s="307">
        <v>1</v>
      </c>
      <c r="H50" s="354">
        <v>454.85</v>
      </c>
      <c r="I50" s="354">
        <v>414.85</v>
      </c>
      <c r="J50" s="354">
        <v>367.73</v>
      </c>
      <c r="K50" s="331">
        <v>21</v>
      </c>
      <c r="L50" s="354">
        <f>'раздел 2'!C49</f>
        <v>11492862.439999999</v>
      </c>
      <c r="M50" s="373">
        <v>0</v>
      </c>
      <c r="N50" s="373">
        <v>0</v>
      </c>
      <c r="O50" s="373">
        <v>0</v>
      </c>
      <c r="P50" s="354">
        <f t="shared" si="5"/>
        <v>11492862.439999999</v>
      </c>
      <c r="Q50" s="370">
        <f t="shared" si="6"/>
        <v>25267.368231285036</v>
      </c>
      <c r="R50" s="364">
        <v>24445</v>
      </c>
      <c r="S50" s="303" t="s">
        <v>149</v>
      </c>
      <c r="T50" s="371" t="s">
        <v>130</v>
      </c>
      <c r="U50" s="31">
        <f>L50-'раздел 2'!C49</f>
        <v>0</v>
      </c>
      <c r="V50" s="120">
        <f t="shared" si="7"/>
        <v>0</v>
      </c>
      <c r="W50" s="120">
        <f t="shared" si="3"/>
        <v>-822.36823128503602</v>
      </c>
    </row>
    <row r="51" spans="1:30" ht="15.6" customHeight="1" x14ac:dyDescent="0.25">
      <c r="A51" s="375">
        <f t="shared" si="8"/>
        <v>39</v>
      </c>
      <c r="B51" s="362" t="s">
        <v>597</v>
      </c>
      <c r="C51" s="331">
        <v>1969</v>
      </c>
      <c r="D51" s="364"/>
      <c r="E51" s="371" t="s">
        <v>181</v>
      </c>
      <c r="F51" s="307">
        <v>2</v>
      </c>
      <c r="G51" s="307">
        <v>2</v>
      </c>
      <c r="H51" s="354">
        <v>1299.3</v>
      </c>
      <c r="I51" s="354">
        <v>718.3</v>
      </c>
      <c r="J51" s="354">
        <v>537.5</v>
      </c>
      <c r="K51" s="331">
        <v>27</v>
      </c>
      <c r="L51" s="354">
        <f>'раздел 2'!C50</f>
        <v>11502709.050000001</v>
      </c>
      <c r="M51" s="373">
        <v>0</v>
      </c>
      <c r="N51" s="373">
        <v>0</v>
      </c>
      <c r="O51" s="373">
        <v>0</v>
      </c>
      <c r="P51" s="354">
        <f t="shared" si="5"/>
        <v>11502709.050000001</v>
      </c>
      <c r="Q51" s="370">
        <f t="shared" si="6"/>
        <v>8853.0047333179409</v>
      </c>
      <c r="R51" s="364">
        <v>24445</v>
      </c>
      <c r="S51" s="303" t="s">
        <v>149</v>
      </c>
      <c r="T51" s="371" t="s">
        <v>130</v>
      </c>
      <c r="U51" s="31">
        <f>L51-'раздел 2'!C50</f>
        <v>0</v>
      </c>
      <c r="V51" s="120">
        <f t="shared" si="7"/>
        <v>0</v>
      </c>
      <c r="W51" s="120">
        <f t="shared" si="3"/>
        <v>15591.995266682059</v>
      </c>
    </row>
    <row r="52" spans="1:30" ht="15.6" customHeight="1" x14ac:dyDescent="0.25">
      <c r="A52" s="375">
        <f t="shared" si="8"/>
        <v>40</v>
      </c>
      <c r="B52" s="367" t="s">
        <v>598</v>
      </c>
      <c r="C52" s="331">
        <v>2009</v>
      </c>
      <c r="D52" s="364"/>
      <c r="E52" s="371" t="s">
        <v>431</v>
      </c>
      <c r="F52" s="307">
        <v>3</v>
      </c>
      <c r="G52" s="307">
        <v>2</v>
      </c>
      <c r="H52" s="354">
        <v>2062.6999999999998</v>
      </c>
      <c r="I52" s="354">
        <v>1349</v>
      </c>
      <c r="J52" s="354">
        <v>760.7</v>
      </c>
      <c r="K52" s="331">
        <v>80</v>
      </c>
      <c r="L52" s="354">
        <f>'раздел 2'!C51</f>
        <v>10548418.140000001</v>
      </c>
      <c r="M52" s="373">
        <v>0</v>
      </c>
      <c r="N52" s="373">
        <v>0</v>
      </c>
      <c r="O52" s="373">
        <v>0</v>
      </c>
      <c r="P52" s="354">
        <f t="shared" si="5"/>
        <v>10548418.140000001</v>
      </c>
      <c r="Q52" s="370">
        <f t="shared" si="6"/>
        <v>5113.8886604935287</v>
      </c>
      <c r="R52" s="364">
        <v>24445</v>
      </c>
      <c r="S52" s="303" t="s">
        <v>149</v>
      </c>
      <c r="T52" s="371" t="s">
        <v>130</v>
      </c>
      <c r="U52" s="31">
        <f>L52-'раздел 2'!C51</f>
        <v>0</v>
      </c>
      <c r="V52" s="120">
        <f t="shared" si="7"/>
        <v>0</v>
      </c>
      <c r="W52" s="120">
        <f t="shared" si="3"/>
        <v>19331.111339506471</v>
      </c>
    </row>
    <row r="53" spans="1:30" ht="15.6" customHeight="1" x14ac:dyDescent="0.25">
      <c r="A53" s="375">
        <f t="shared" si="8"/>
        <v>41</v>
      </c>
      <c r="B53" s="323" t="s">
        <v>602</v>
      </c>
      <c r="C53" s="331">
        <v>1956</v>
      </c>
      <c r="D53" s="364"/>
      <c r="E53" s="371" t="s">
        <v>426</v>
      </c>
      <c r="F53" s="307">
        <v>3</v>
      </c>
      <c r="G53" s="307">
        <v>3</v>
      </c>
      <c r="H53" s="354">
        <v>3017.79</v>
      </c>
      <c r="I53" s="354">
        <v>2018.19</v>
      </c>
      <c r="J53" s="354" t="s">
        <v>847</v>
      </c>
      <c r="K53" s="331">
        <v>73</v>
      </c>
      <c r="L53" s="354">
        <f>'раздел 2'!C52</f>
        <v>8791203.7100000009</v>
      </c>
      <c r="M53" s="373">
        <v>0</v>
      </c>
      <c r="N53" s="373">
        <v>0</v>
      </c>
      <c r="O53" s="373">
        <v>0</v>
      </c>
      <c r="P53" s="354">
        <f t="shared" si="5"/>
        <v>8791203.7100000009</v>
      </c>
      <c r="Q53" s="370">
        <f>L53/H53</f>
        <v>2913.1263971316762</v>
      </c>
      <c r="R53" s="364">
        <v>24445</v>
      </c>
      <c r="S53" s="303" t="s">
        <v>149</v>
      </c>
      <c r="T53" s="371" t="s">
        <v>130</v>
      </c>
      <c r="U53" s="31">
        <f>L53-'раздел 2'!C52</f>
        <v>0</v>
      </c>
      <c r="V53" s="120">
        <f t="shared" si="7"/>
        <v>0</v>
      </c>
      <c r="W53" s="120">
        <f t="shared" si="3"/>
        <v>21531.873602868323</v>
      </c>
    </row>
    <row r="54" spans="1:30" ht="15.6" customHeight="1" x14ac:dyDescent="0.25">
      <c r="A54" s="375">
        <f t="shared" si="8"/>
        <v>42</v>
      </c>
      <c r="B54" s="323" t="s">
        <v>603</v>
      </c>
      <c r="C54" s="82" t="s">
        <v>430</v>
      </c>
      <c r="D54" s="51"/>
      <c r="E54" s="52" t="s">
        <v>426</v>
      </c>
      <c r="F54" s="15">
        <v>2</v>
      </c>
      <c r="G54" s="15">
        <v>2</v>
      </c>
      <c r="H54" s="68">
        <v>1105.32</v>
      </c>
      <c r="I54" s="68">
        <v>615.41999999999996</v>
      </c>
      <c r="J54" s="68">
        <v>399.54</v>
      </c>
      <c r="K54" s="82">
        <v>27</v>
      </c>
      <c r="L54" s="354">
        <f>'раздел 2'!C53</f>
        <v>367010.09</v>
      </c>
      <c r="M54" s="378">
        <v>0</v>
      </c>
      <c r="N54" s="378">
        <v>0</v>
      </c>
      <c r="O54" s="378">
        <v>0</v>
      </c>
      <c r="P54" s="354">
        <f t="shared" si="5"/>
        <v>367010.09</v>
      </c>
      <c r="Q54" s="376">
        <f t="shared" si="6"/>
        <v>332.03967176926142</v>
      </c>
      <c r="R54" s="364">
        <v>24445</v>
      </c>
      <c r="S54" s="303" t="s">
        <v>149</v>
      </c>
      <c r="T54" s="371" t="s">
        <v>130</v>
      </c>
      <c r="U54" s="31">
        <f>L54-'раздел 2'!C53</f>
        <v>0</v>
      </c>
      <c r="V54" s="120">
        <f t="shared" si="7"/>
        <v>0</v>
      </c>
      <c r="W54" s="120">
        <f t="shared" si="3"/>
        <v>24112.96032823074</v>
      </c>
    </row>
    <row r="55" spans="1:30" ht="15.6" customHeight="1" x14ac:dyDescent="0.25">
      <c r="A55" s="375">
        <f t="shared" si="8"/>
        <v>43</v>
      </c>
      <c r="B55" s="296" t="s">
        <v>604</v>
      </c>
      <c r="C55" s="331">
        <v>1956</v>
      </c>
      <c r="D55" s="364"/>
      <c r="E55" s="371" t="s">
        <v>426</v>
      </c>
      <c r="F55" s="307">
        <v>3</v>
      </c>
      <c r="G55" s="307">
        <v>3</v>
      </c>
      <c r="H55" s="354">
        <v>3017.79</v>
      </c>
      <c r="I55" s="354">
        <v>2018.19</v>
      </c>
      <c r="J55" s="354" t="s">
        <v>847</v>
      </c>
      <c r="K55" s="331">
        <v>73</v>
      </c>
      <c r="L55" s="354">
        <f>'раздел 2'!C54</f>
        <v>102261.42</v>
      </c>
      <c r="M55" s="378">
        <v>0</v>
      </c>
      <c r="N55" s="378">
        <v>0</v>
      </c>
      <c r="O55" s="378">
        <v>0</v>
      </c>
      <c r="P55" s="354">
        <f t="shared" ref="P55:P61" si="9">L55</f>
        <v>102261.42</v>
      </c>
      <c r="Q55" s="376">
        <f t="shared" ref="Q55:Q61" si="10">L55/H55</f>
        <v>33.886194864453792</v>
      </c>
      <c r="R55" s="364">
        <v>24446</v>
      </c>
      <c r="S55" s="303" t="s">
        <v>149</v>
      </c>
      <c r="T55" s="371" t="s">
        <v>130</v>
      </c>
      <c r="U55" s="31">
        <f>L55-'раздел 2'!C54</f>
        <v>0</v>
      </c>
      <c r="V55" s="120">
        <f t="shared" ref="V55:V61" si="11">L55-P55</f>
        <v>0</v>
      </c>
      <c r="W55" s="120">
        <f t="shared" ref="W55:W61" si="12">R55-Q55</f>
        <v>24412.113805135545</v>
      </c>
    </row>
    <row r="56" spans="1:30" ht="15.6" customHeight="1" x14ac:dyDescent="0.25">
      <c r="A56" s="375">
        <f t="shared" si="8"/>
        <v>44</v>
      </c>
      <c r="B56" s="296" t="s">
        <v>606</v>
      </c>
      <c r="C56" s="82" t="s">
        <v>430</v>
      </c>
      <c r="D56" s="51"/>
      <c r="E56" s="52" t="s">
        <v>426</v>
      </c>
      <c r="F56" s="15">
        <v>2</v>
      </c>
      <c r="G56" s="15">
        <v>2</v>
      </c>
      <c r="H56" s="68">
        <v>1105.32</v>
      </c>
      <c r="I56" s="68">
        <v>615.41999999999996</v>
      </c>
      <c r="J56" s="68">
        <v>399.54</v>
      </c>
      <c r="K56" s="82">
        <v>27</v>
      </c>
      <c r="L56" s="354">
        <f>'раздел 2'!C55</f>
        <v>112307.98</v>
      </c>
      <c r="M56" s="378">
        <v>0</v>
      </c>
      <c r="N56" s="378">
        <v>0</v>
      </c>
      <c r="O56" s="378">
        <v>0</v>
      </c>
      <c r="P56" s="354">
        <f t="shared" si="9"/>
        <v>112307.98</v>
      </c>
      <c r="Q56" s="376">
        <f t="shared" si="10"/>
        <v>101.60675641443203</v>
      </c>
      <c r="R56" s="364">
        <v>24447</v>
      </c>
      <c r="S56" s="303" t="s">
        <v>149</v>
      </c>
      <c r="T56" s="371" t="s">
        <v>130</v>
      </c>
      <c r="U56" s="31">
        <f>L56-'раздел 2'!C55</f>
        <v>0</v>
      </c>
      <c r="V56" s="120">
        <f t="shared" si="11"/>
        <v>0</v>
      </c>
      <c r="W56" s="120">
        <f t="shared" si="12"/>
        <v>24345.393243585568</v>
      </c>
    </row>
    <row r="57" spans="1:30" ht="15.6" customHeight="1" x14ac:dyDescent="0.25">
      <c r="A57" s="383">
        <f t="shared" si="8"/>
        <v>45</v>
      </c>
      <c r="B57" s="296" t="s">
        <v>608</v>
      </c>
      <c r="C57" s="82">
        <v>1955</v>
      </c>
      <c r="D57" s="51"/>
      <c r="E57" s="371" t="s">
        <v>426</v>
      </c>
      <c r="F57" s="15">
        <v>3</v>
      </c>
      <c r="G57" s="15">
        <v>4</v>
      </c>
      <c r="H57" s="68">
        <v>3832.54</v>
      </c>
      <c r="I57" s="68">
        <v>2439.54</v>
      </c>
      <c r="J57" s="68">
        <v>2355.34</v>
      </c>
      <c r="K57" s="82">
        <v>75</v>
      </c>
      <c r="L57" s="354">
        <f>'раздел 2'!C56</f>
        <v>1216682.48</v>
      </c>
      <c r="M57" s="378">
        <v>0</v>
      </c>
      <c r="N57" s="378">
        <v>0</v>
      </c>
      <c r="O57" s="378">
        <v>0</v>
      </c>
      <c r="P57" s="354">
        <f t="shared" si="9"/>
        <v>1216682.48</v>
      </c>
      <c r="Q57" s="376">
        <f t="shared" si="10"/>
        <v>317.46113021651439</v>
      </c>
      <c r="R57" s="364">
        <v>24449</v>
      </c>
      <c r="S57" s="303" t="s">
        <v>149</v>
      </c>
      <c r="T57" s="371" t="s">
        <v>130</v>
      </c>
      <c r="U57" s="31">
        <f>L57-'раздел 2'!C56</f>
        <v>0</v>
      </c>
      <c r="V57" s="120">
        <f t="shared" si="11"/>
        <v>0</v>
      </c>
      <c r="W57" s="120">
        <f t="shared" si="12"/>
        <v>24131.538869783486</v>
      </c>
    </row>
    <row r="58" spans="1:30" ht="15.6" customHeight="1" x14ac:dyDescent="0.25">
      <c r="A58" s="383">
        <f t="shared" si="8"/>
        <v>46</v>
      </c>
      <c r="B58" s="296" t="s">
        <v>609</v>
      </c>
      <c r="C58" s="331">
        <v>1969</v>
      </c>
      <c r="D58" s="364"/>
      <c r="E58" s="371" t="s">
        <v>181</v>
      </c>
      <c r="F58" s="307">
        <v>2</v>
      </c>
      <c r="G58" s="307">
        <v>2</v>
      </c>
      <c r="H58" s="354">
        <v>1299.3</v>
      </c>
      <c r="I58" s="354">
        <v>718.3</v>
      </c>
      <c r="J58" s="354">
        <v>537.5</v>
      </c>
      <c r="K58" s="331">
        <v>27</v>
      </c>
      <c r="L58" s="354">
        <f>'раздел 2'!C57</f>
        <v>658998.41999999993</v>
      </c>
      <c r="M58" s="378">
        <v>0</v>
      </c>
      <c r="N58" s="378">
        <v>0</v>
      </c>
      <c r="O58" s="378">
        <v>0</v>
      </c>
      <c r="P58" s="354">
        <f t="shared" si="9"/>
        <v>658998.41999999993</v>
      </c>
      <c r="Q58" s="376">
        <f t="shared" si="10"/>
        <v>507.19496652043404</v>
      </c>
      <c r="R58" s="364">
        <v>24450</v>
      </c>
      <c r="S58" s="303" t="s">
        <v>149</v>
      </c>
      <c r="T58" s="371" t="s">
        <v>130</v>
      </c>
      <c r="U58" s="31">
        <f>L58-'раздел 2'!C57</f>
        <v>0</v>
      </c>
      <c r="V58" s="120">
        <f t="shared" si="11"/>
        <v>0</v>
      </c>
      <c r="W58" s="120">
        <f t="shared" si="12"/>
        <v>23942.805033479566</v>
      </c>
    </row>
    <row r="59" spans="1:30" ht="15.6" customHeight="1" x14ac:dyDescent="0.25">
      <c r="A59" s="383">
        <f t="shared" si="8"/>
        <v>47</v>
      </c>
      <c r="B59" s="296" t="s">
        <v>610</v>
      </c>
      <c r="C59" s="331">
        <v>1951</v>
      </c>
      <c r="D59" s="364"/>
      <c r="E59" s="371" t="s">
        <v>426</v>
      </c>
      <c r="F59" s="307">
        <v>2</v>
      </c>
      <c r="G59" s="307">
        <v>1</v>
      </c>
      <c r="H59" s="354">
        <v>454.85</v>
      </c>
      <c r="I59" s="354">
        <v>414.85</v>
      </c>
      <c r="J59" s="354">
        <v>367.73</v>
      </c>
      <c r="K59" s="331">
        <v>21</v>
      </c>
      <c r="L59" s="354">
        <f>'раздел 2'!C58</f>
        <v>425805.14</v>
      </c>
      <c r="M59" s="378">
        <v>0</v>
      </c>
      <c r="N59" s="378">
        <v>0</v>
      </c>
      <c r="O59" s="378">
        <v>0</v>
      </c>
      <c r="P59" s="354">
        <f t="shared" si="9"/>
        <v>425805.14</v>
      </c>
      <c r="Q59" s="376">
        <f t="shared" si="10"/>
        <v>936.14409145872264</v>
      </c>
      <c r="R59" s="364">
        <v>24451</v>
      </c>
      <c r="S59" s="303" t="s">
        <v>149</v>
      </c>
      <c r="T59" s="371" t="s">
        <v>130</v>
      </c>
      <c r="U59" s="31">
        <f>L59-'раздел 2'!C58</f>
        <v>0</v>
      </c>
      <c r="V59" s="120">
        <f t="shared" si="11"/>
        <v>0</v>
      </c>
      <c r="W59" s="120">
        <f t="shared" si="12"/>
        <v>23514.855908541278</v>
      </c>
    </row>
    <row r="60" spans="1:30" ht="15.6" customHeight="1" x14ac:dyDescent="0.25">
      <c r="A60" s="383">
        <f t="shared" si="8"/>
        <v>48</v>
      </c>
      <c r="B60" s="296" t="s">
        <v>611</v>
      </c>
      <c r="C60" s="82">
        <v>1955</v>
      </c>
      <c r="D60" s="51"/>
      <c r="E60" s="371" t="s">
        <v>426</v>
      </c>
      <c r="F60" s="15">
        <v>3</v>
      </c>
      <c r="G60" s="15">
        <v>4</v>
      </c>
      <c r="H60" s="68">
        <v>3832.54</v>
      </c>
      <c r="I60" s="68">
        <v>2439.54</v>
      </c>
      <c r="J60" s="68">
        <v>2355.34</v>
      </c>
      <c r="K60" s="82">
        <v>75</v>
      </c>
      <c r="L60" s="354">
        <f>'раздел 2'!C59</f>
        <v>9000187.5</v>
      </c>
      <c r="M60" s="378">
        <v>0</v>
      </c>
      <c r="N60" s="378">
        <v>0</v>
      </c>
      <c r="O60" s="378">
        <v>0</v>
      </c>
      <c r="P60" s="354">
        <f t="shared" si="9"/>
        <v>9000187.5</v>
      </c>
      <c r="Q60" s="376">
        <f t="shared" si="10"/>
        <v>2348.3610086261333</v>
      </c>
      <c r="R60" s="364">
        <v>24452</v>
      </c>
      <c r="S60" s="303" t="s">
        <v>149</v>
      </c>
      <c r="T60" s="371" t="s">
        <v>130</v>
      </c>
      <c r="U60" s="31">
        <f>L60-'раздел 2'!C59</f>
        <v>0</v>
      </c>
      <c r="V60" s="120">
        <f t="shared" si="11"/>
        <v>0</v>
      </c>
      <c r="W60" s="120">
        <f t="shared" si="12"/>
        <v>22103.638991373868</v>
      </c>
    </row>
    <row r="61" spans="1:30" ht="15.6" customHeight="1" x14ac:dyDescent="0.25">
      <c r="A61" s="383">
        <f t="shared" si="8"/>
        <v>49</v>
      </c>
      <c r="B61" s="296" t="s">
        <v>612</v>
      </c>
      <c r="C61" s="81">
        <v>1939</v>
      </c>
      <c r="D61" s="364"/>
      <c r="E61" s="371" t="s">
        <v>426</v>
      </c>
      <c r="F61" s="102">
        <v>3</v>
      </c>
      <c r="G61" s="102">
        <v>4</v>
      </c>
      <c r="H61" s="372">
        <v>2213.71</v>
      </c>
      <c r="I61" s="184">
        <v>1936.24</v>
      </c>
      <c r="J61" s="121">
        <v>1325.11</v>
      </c>
      <c r="K61" s="81">
        <v>49</v>
      </c>
      <c r="L61" s="354">
        <f>'раздел 2'!C60</f>
        <v>18319781.139999997</v>
      </c>
      <c r="M61" s="378">
        <v>0</v>
      </c>
      <c r="N61" s="378">
        <v>0</v>
      </c>
      <c r="O61" s="378">
        <v>0</v>
      </c>
      <c r="P61" s="354">
        <f t="shared" si="9"/>
        <v>18319781.139999997</v>
      </c>
      <c r="Q61" s="376">
        <f t="shared" si="10"/>
        <v>8275.6012034096584</v>
      </c>
      <c r="R61" s="364">
        <v>24453</v>
      </c>
      <c r="S61" s="303" t="s">
        <v>149</v>
      </c>
      <c r="T61" s="371" t="s">
        <v>130</v>
      </c>
      <c r="U61" s="31">
        <f>L61-'раздел 2'!C60</f>
        <v>0</v>
      </c>
      <c r="V61" s="120">
        <f t="shared" si="11"/>
        <v>0</v>
      </c>
      <c r="W61" s="120">
        <f t="shared" si="12"/>
        <v>16177.398796590342</v>
      </c>
    </row>
    <row r="62" spans="1:30" s="123" customFormat="1" ht="15.6" customHeight="1" x14ac:dyDescent="0.25">
      <c r="A62" s="498" t="s">
        <v>15</v>
      </c>
      <c r="B62" s="426"/>
      <c r="C62" s="350" t="s">
        <v>127</v>
      </c>
      <c r="D62" s="373" t="s">
        <v>127</v>
      </c>
      <c r="E62" s="373" t="s">
        <v>127</v>
      </c>
      <c r="F62" s="375" t="s">
        <v>127</v>
      </c>
      <c r="G62" s="375" t="s">
        <v>127</v>
      </c>
      <c r="H62" s="354">
        <f>SUM(H13:H54)</f>
        <v>146564.04000000007</v>
      </c>
      <c r="I62" s="354">
        <f>SUM(I13:I54)</f>
        <v>82092.67</v>
      </c>
      <c r="J62" s="354">
        <f>SUM(J13:J54)</f>
        <v>70314.829999999987</v>
      </c>
      <c r="K62" s="331">
        <f>SUM(K13:K54)</f>
        <v>2755</v>
      </c>
      <c r="L62" s="354">
        <f>SUM(L13:L61)</f>
        <v>397612252.2112</v>
      </c>
      <c r="M62" s="354">
        <f>SUM(M13:M54)</f>
        <v>0</v>
      </c>
      <c r="N62" s="354">
        <f>SUM(N13:N54)</f>
        <v>0</v>
      </c>
      <c r="O62" s="354">
        <f>SUM(O13:O54)</f>
        <v>0</v>
      </c>
      <c r="P62" s="354">
        <f>SUM(P13:P61)</f>
        <v>397612252.2112</v>
      </c>
      <c r="Q62" s="376">
        <f t="shared" si="6"/>
        <v>2712.8909124721167</v>
      </c>
      <c r="R62" s="304" t="s">
        <v>127</v>
      </c>
      <c r="S62" s="303" t="s">
        <v>127</v>
      </c>
      <c r="T62" s="371" t="s">
        <v>127</v>
      </c>
      <c r="U62" s="31">
        <f>L62-'раздел 2'!C61</f>
        <v>0</v>
      </c>
      <c r="V62" s="120">
        <f t="shared" si="7"/>
        <v>0</v>
      </c>
      <c r="W62" s="120" t="e">
        <f t="shared" si="3"/>
        <v>#VALUE!</v>
      </c>
    </row>
    <row r="63" spans="1:30" s="76" customFormat="1" ht="15.6" customHeight="1" x14ac:dyDescent="0.25">
      <c r="A63" s="499" t="s">
        <v>152</v>
      </c>
      <c r="B63" s="500"/>
      <c r="C63" s="83"/>
      <c r="D63" s="243"/>
      <c r="E63" s="243"/>
      <c r="F63" s="17"/>
      <c r="G63" s="17"/>
      <c r="H63" s="243"/>
      <c r="I63" s="243"/>
      <c r="J63" s="243"/>
      <c r="K63" s="80"/>
      <c r="L63" s="243"/>
      <c r="M63" s="243"/>
      <c r="N63" s="243"/>
      <c r="O63" s="243"/>
      <c r="P63" s="243"/>
      <c r="Q63" s="233"/>
      <c r="R63" s="243"/>
      <c r="S63" s="243"/>
      <c r="T63" s="243"/>
      <c r="U63" s="31">
        <f>L63-'раздел 2'!C62</f>
        <v>0</v>
      </c>
      <c r="V63" s="120">
        <f t="shared" si="7"/>
        <v>0</v>
      </c>
      <c r="W63" s="120">
        <f t="shared" si="3"/>
        <v>0</v>
      </c>
      <c r="X63" s="61"/>
      <c r="Y63" s="61"/>
      <c r="Z63" s="61"/>
      <c r="AA63" s="61"/>
      <c r="AB63" s="61"/>
      <c r="AC63" s="61"/>
      <c r="AD63" s="61"/>
    </row>
    <row r="64" spans="1:30" s="76" customFormat="1" ht="15.6" customHeight="1" x14ac:dyDescent="0.25">
      <c r="A64" s="307">
        <f>A61+1</f>
        <v>50</v>
      </c>
      <c r="B64" s="295" t="s">
        <v>625</v>
      </c>
      <c r="C64" s="357">
        <v>1971</v>
      </c>
      <c r="D64" s="357"/>
      <c r="E64" s="357" t="s">
        <v>124</v>
      </c>
      <c r="F64" s="357">
        <v>2</v>
      </c>
      <c r="G64" s="357">
        <v>3</v>
      </c>
      <c r="H64" s="324">
        <v>845.5</v>
      </c>
      <c r="I64" s="324">
        <v>489.8</v>
      </c>
      <c r="J64" s="324">
        <v>339.1</v>
      </c>
      <c r="K64" s="330">
        <v>32</v>
      </c>
      <c r="L64" s="354">
        <f>'раздел 2'!C63</f>
        <v>695331.76</v>
      </c>
      <c r="M64" s="378">
        <v>0</v>
      </c>
      <c r="N64" s="378">
        <v>0</v>
      </c>
      <c r="O64" s="378">
        <v>0</v>
      </c>
      <c r="P64" s="68">
        <f>L64</f>
        <v>695331.76</v>
      </c>
      <c r="Q64" s="376">
        <f>L64/H64</f>
        <v>822.39120047309291</v>
      </c>
      <c r="R64" s="364">
        <v>24445</v>
      </c>
      <c r="S64" s="122" t="s">
        <v>149</v>
      </c>
      <c r="T64" s="371" t="s">
        <v>130</v>
      </c>
      <c r="U64" s="31">
        <f>L64-'раздел 2'!C63</f>
        <v>0</v>
      </c>
      <c r="V64" s="120">
        <f t="shared" si="7"/>
        <v>0</v>
      </c>
      <c r="W64" s="120">
        <f t="shared" si="3"/>
        <v>23622.608799526908</v>
      </c>
      <c r="X64" s="61"/>
      <c r="Y64" s="61"/>
      <c r="Z64" s="61"/>
      <c r="AA64" s="61"/>
      <c r="AB64" s="61"/>
      <c r="AC64" s="61"/>
      <c r="AD64" s="61"/>
    </row>
    <row r="65" spans="1:30" s="76" customFormat="1" ht="15.6" customHeight="1" x14ac:dyDescent="0.25">
      <c r="A65" s="375">
        <f>A64+1</f>
        <v>51</v>
      </c>
      <c r="B65" s="295" t="s">
        <v>626</v>
      </c>
      <c r="C65" s="331">
        <v>1970</v>
      </c>
      <c r="D65" s="364"/>
      <c r="E65" s="364" t="s">
        <v>124</v>
      </c>
      <c r="F65" s="307">
        <v>2</v>
      </c>
      <c r="G65" s="307">
        <v>2</v>
      </c>
      <c r="H65" s="354">
        <v>725.8</v>
      </c>
      <c r="I65" s="354">
        <v>470.7</v>
      </c>
      <c r="J65" s="364">
        <v>301.10000000000002</v>
      </c>
      <c r="K65" s="331">
        <v>50</v>
      </c>
      <c r="L65" s="354">
        <f>'раздел 2'!C64</f>
        <v>2649981.08</v>
      </c>
      <c r="M65" s="378">
        <v>0</v>
      </c>
      <c r="N65" s="378">
        <v>0</v>
      </c>
      <c r="O65" s="378">
        <v>0</v>
      </c>
      <c r="P65" s="68">
        <f>L65</f>
        <v>2649981.08</v>
      </c>
      <c r="Q65" s="376">
        <f>L65/H65</f>
        <v>3651.1174979333155</v>
      </c>
      <c r="R65" s="364">
        <v>24445</v>
      </c>
      <c r="S65" s="122" t="s">
        <v>149</v>
      </c>
      <c r="T65" s="371" t="s">
        <v>130</v>
      </c>
      <c r="U65" s="31">
        <f>L65-'раздел 2'!C64</f>
        <v>0</v>
      </c>
      <c r="V65" s="120">
        <f t="shared" si="7"/>
        <v>0</v>
      </c>
      <c r="W65" s="120">
        <f t="shared" si="3"/>
        <v>20793.882502066685</v>
      </c>
      <c r="X65" s="61"/>
      <c r="Y65" s="61"/>
      <c r="Z65" s="61"/>
      <c r="AA65" s="61"/>
      <c r="AB65" s="61"/>
      <c r="AC65" s="61"/>
      <c r="AD65" s="61"/>
    </row>
    <row r="66" spans="1:30" ht="15.6" customHeight="1" x14ac:dyDescent="0.25">
      <c r="A66" s="427" t="s">
        <v>15</v>
      </c>
      <c r="B66" s="426"/>
      <c r="C66" s="331" t="s">
        <v>127</v>
      </c>
      <c r="D66" s="364" t="s">
        <v>127</v>
      </c>
      <c r="E66" s="364" t="s">
        <v>127</v>
      </c>
      <c r="F66" s="307" t="s">
        <v>127</v>
      </c>
      <c r="G66" s="307" t="s">
        <v>127</v>
      </c>
      <c r="H66" s="373">
        <f>H64+H65</f>
        <v>1571.3</v>
      </c>
      <c r="I66" s="373">
        <f>I64+I65</f>
        <v>960.5</v>
      </c>
      <c r="J66" s="373">
        <f>J64+J65</f>
        <v>640.20000000000005</v>
      </c>
      <c r="K66" s="373">
        <f>K64+K65</f>
        <v>82</v>
      </c>
      <c r="L66" s="373">
        <f t="shared" ref="L66:Q66" si="13">L64+L65</f>
        <v>3345312.84</v>
      </c>
      <c r="M66" s="373">
        <f t="shared" si="13"/>
        <v>0</v>
      </c>
      <c r="N66" s="373">
        <f t="shared" si="13"/>
        <v>0</v>
      </c>
      <c r="O66" s="373">
        <f t="shared" si="13"/>
        <v>0</v>
      </c>
      <c r="P66" s="373">
        <f t="shared" si="13"/>
        <v>3345312.84</v>
      </c>
      <c r="Q66" s="373">
        <f t="shared" si="13"/>
        <v>4473.5086984064083</v>
      </c>
      <c r="R66" s="304" t="s">
        <v>127</v>
      </c>
      <c r="S66" s="303" t="s">
        <v>127</v>
      </c>
      <c r="T66" s="371" t="s">
        <v>127</v>
      </c>
      <c r="U66" s="31">
        <f>L66-'раздел 2'!C65</f>
        <v>0</v>
      </c>
      <c r="V66" s="120">
        <f t="shared" si="7"/>
        <v>0</v>
      </c>
      <c r="W66" s="120" t="e">
        <f t="shared" si="3"/>
        <v>#VALUE!</v>
      </c>
    </row>
    <row r="67" spans="1:30" ht="15.6" customHeight="1" x14ac:dyDescent="0.25">
      <c r="A67" s="473" t="s">
        <v>65</v>
      </c>
      <c r="B67" s="474"/>
      <c r="C67" s="474"/>
      <c r="D67" s="474"/>
      <c r="E67" s="474"/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5"/>
      <c r="U67" s="31">
        <f>L67-'раздел 2'!C66</f>
        <v>0</v>
      </c>
      <c r="V67" s="120">
        <f t="shared" si="7"/>
        <v>0</v>
      </c>
      <c r="W67" s="120">
        <f t="shared" si="3"/>
        <v>0</v>
      </c>
    </row>
    <row r="68" spans="1:30" ht="15.6" customHeight="1" x14ac:dyDescent="0.25">
      <c r="A68" s="375">
        <f>A65+1</f>
        <v>52</v>
      </c>
      <c r="B68" s="73" t="s">
        <v>337</v>
      </c>
      <c r="C68" s="331">
        <v>1970</v>
      </c>
      <c r="D68" s="374"/>
      <c r="E68" s="371" t="s">
        <v>124</v>
      </c>
      <c r="F68" s="307">
        <v>2</v>
      </c>
      <c r="G68" s="307">
        <v>2</v>
      </c>
      <c r="H68" s="321">
        <v>585</v>
      </c>
      <c r="I68" s="321">
        <v>508.7</v>
      </c>
      <c r="J68" s="321">
        <v>138.80000000000001</v>
      </c>
      <c r="K68" s="331">
        <v>23</v>
      </c>
      <c r="L68" s="354">
        <f>'раздел 2'!C67</f>
        <v>1055168.04</v>
      </c>
      <c r="M68" s="354">
        <v>0</v>
      </c>
      <c r="N68" s="354">
        <v>0</v>
      </c>
      <c r="O68" s="354">
        <v>0</v>
      </c>
      <c r="P68" s="354">
        <f t="shared" ref="P68:P77" si="14">L68</f>
        <v>1055168.04</v>
      </c>
      <c r="Q68" s="321">
        <f t="shared" ref="Q68:Q79" si="15">L68/H68</f>
        <v>1803.7060512820512</v>
      </c>
      <c r="R68" s="364">
        <v>24445</v>
      </c>
      <c r="S68" s="303" t="s">
        <v>149</v>
      </c>
      <c r="T68" s="371" t="s">
        <v>130</v>
      </c>
      <c r="U68" s="31">
        <f>L68-'раздел 2'!C67</f>
        <v>0</v>
      </c>
      <c r="V68" s="120">
        <f t="shared" si="7"/>
        <v>0</v>
      </c>
      <c r="W68" s="120">
        <f t="shared" si="3"/>
        <v>22641.29394871795</v>
      </c>
    </row>
    <row r="69" spans="1:30" ht="15.6" customHeight="1" x14ac:dyDescent="0.25">
      <c r="A69" s="375">
        <f t="shared" ref="A69:A78" si="16">A68+1</f>
        <v>53</v>
      </c>
      <c r="B69" s="73" t="s">
        <v>338</v>
      </c>
      <c r="C69" s="331">
        <v>1969</v>
      </c>
      <c r="D69" s="374"/>
      <c r="E69" s="371" t="s">
        <v>124</v>
      </c>
      <c r="F69" s="307">
        <v>2</v>
      </c>
      <c r="G69" s="307">
        <v>2</v>
      </c>
      <c r="H69" s="354">
        <v>580</v>
      </c>
      <c r="I69" s="321">
        <v>506.2</v>
      </c>
      <c r="J69" s="321">
        <v>327.9</v>
      </c>
      <c r="K69" s="331">
        <v>19</v>
      </c>
      <c r="L69" s="354">
        <f>'раздел 2'!C68</f>
        <v>1055168.04</v>
      </c>
      <c r="M69" s="354">
        <v>0</v>
      </c>
      <c r="N69" s="354">
        <v>0</v>
      </c>
      <c r="O69" s="354">
        <v>0</v>
      </c>
      <c r="P69" s="354">
        <f t="shared" si="14"/>
        <v>1055168.04</v>
      </c>
      <c r="Q69" s="321">
        <f t="shared" si="15"/>
        <v>1819.2552413793105</v>
      </c>
      <c r="R69" s="364">
        <v>24445</v>
      </c>
      <c r="S69" s="303" t="s">
        <v>149</v>
      </c>
      <c r="T69" s="371" t="s">
        <v>130</v>
      </c>
      <c r="U69" s="31">
        <f>L69-'раздел 2'!C68</f>
        <v>0</v>
      </c>
      <c r="V69" s="120">
        <f t="shared" si="7"/>
        <v>0</v>
      </c>
      <c r="W69" s="120">
        <f t="shared" si="3"/>
        <v>22625.744758620691</v>
      </c>
    </row>
    <row r="70" spans="1:30" ht="15.6" customHeight="1" x14ac:dyDescent="0.25">
      <c r="A70" s="375">
        <f t="shared" si="16"/>
        <v>54</v>
      </c>
      <c r="B70" s="73" t="s">
        <v>339</v>
      </c>
      <c r="C70" s="331">
        <v>1973</v>
      </c>
      <c r="D70" s="364"/>
      <c r="E70" s="371" t="s">
        <v>181</v>
      </c>
      <c r="F70" s="307">
        <v>2</v>
      </c>
      <c r="G70" s="307">
        <v>3</v>
      </c>
      <c r="H70" s="354">
        <v>962</v>
      </c>
      <c r="I70" s="321">
        <v>845.8</v>
      </c>
      <c r="J70" s="321">
        <v>515.6</v>
      </c>
      <c r="K70" s="331">
        <v>40</v>
      </c>
      <c r="L70" s="354">
        <f>'раздел 2'!C69</f>
        <v>1748808.6</v>
      </c>
      <c r="M70" s="354">
        <v>0</v>
      </c>
      <c r="N70" s="354">
        <v>0</v>
      </c>
      <c r="O70" s="354">
        <v>0</v>
      </c>
      <c r="P70" s="354">
        <f t="shared" si="14"/>
        <v>1748808.6</v>
      </c>
      <c r="Q70" s="321">
        <f t="shared" si="15"/>
        <v>1817.8883575883576</v>
      </c>
      <c r="R70" s="364">
        <v>24445</v>
      </c>
      <c r="S70" s="303" t="s">
        <v>149</v>
      </c>
      <c r="T70" s="371" t="s">
        <v>130</v>
      </c>
      <c r="U70" s="31">
        <f>L70-'раздел 2'!C69</f>
        <v>0</v>
      </c>
      <c r="V70" s="120">
        <f t="shared" si="7"/>
        <v>0</v>
      </c>
      <c r="W70" s="120">
        <f t="shared" si="3"/>
        <v>22627.111642411641</v>
      </c>
    </row>
    <row r="71" spans="1:30" ht="15.6" customHeight="1" x14ac:dyDescent="0.25">
      <c r="A71" s="375">
        <f t="shared" si="16"/>
        <v>55</v>
      </c>
      <c r="B71" s="73" t="s">
        <v>132</v>
      </c>
      <c r="C71" s="331">
        <v>1977</v>
      </c>
      <c r="D71" s="307"/>
      <c r="E71" s="371" t="s">
        <v>181</v>
      </c>
      <c r="F71" s="307">
        <v>3</v>
      </c>
      <c r="G71" s="307">
        <v>3</v>
      </c>
      <c r="H71" s="354">
        <v>1470</v>
      </c>
      <c r="I71" s="321">
        <v>1267.5</v>
      </c>
      <c r="J71" s="321">
        <v>953.2</v>
      </c>
      <c r="K71" s="331">
        <v>52</v>
      </c>
      <c r="L71" s="354">
        <f>'раздел 2'!C70</f>
        <v>324491.87</v>
      </c>
      <c r="M71" s="354">
        <v>0</v>
      </c>
      <c r="N71" s="354">
        <v>0</v>
      </c>
      <c r="O71" s="354">
        <v>0</v>
      </c>
      <c r="P71" s="354">
        <f t="shared" si="14"/>
        <v>324491.87</v>
      </c>
      <c r="Q71" s="321">
        <f t="shared" si="15"/>
        <v>220.74276870748298</v>
      </c>
      <c r="R71" s="364">
        <v>24445</v>
      </c>
      <c r="S71" s="303" t="s">
        <v>149</v>
      </c>
      <c r="T71" s="371" t="s">
        <v>130</v>
      </c>
      <c r="U71" s="31">
        <f>L71-'раздел 2'!C70</f>
        <v>0</v>
      </c>
      <c r="V71" s="120">
        <f t="shared" si="7"/>
        <v>0</v>
      </c>
      <c r="W71" s="120">
        <f t="shared" si="3"/>
        <v>24224.257231292519</v>
      </c>
    </row>
    <row r="72" spans="1:30" ht="15.6" customHeight="1" x14ac:dyDescent="0.25">
      <c r="A72" s="375">
        <f t="shared" si="16"/>
        <v>56</v>
      </c>
      <c r="B72" s="73" t="s">
        <v>133</v>
      </c>
      <c r="C72" s="331">
        <v>1977</v>
      </c>
      <c r="D72" s="307"/>
      <c r="E72" s="371" t="s">
        <v>181</v>
      </c>
      <c r="F72" s="307">
        <v>3</v>
      </c>
      <c r="G72" s="307">
        <v>3</v>
      </c>
      <c r="H72" s="354">
        <v>1457</v>
      </c>
      <c r="I72" s="321">
        <v>1269.3</v>
      </c>
      <c r="J72" s="321">
        <v>1137.8</v>
      </c>
      <c r="K72" s="331">
        <v>42</v>
      </c>
      <c r="L72" s="354">
        <f>'раздел 2'!C71</f>
        <v>324491.87</v>
      </c>
      <c r="M72" s="354">
        <v>0</v>
      </c>
      <c r="N72" s="354">
        <v>0</v>
      </c>
      <c r="O72" s="354">
        <v>0</v>
      </c>
      <c r="P72" s="354">
        <f t="shared" si="14"/>
        <v>324491.87</v>
      </c>
      <c r="Q72" s="321">
        <f t="shared" si="15"/>
        <v>222.71233356211394</v>
      </c>
      <c r="R72" s="364">
        <v>24445</v>
      </c>
      <c r="S72" s="303" t="s">
        <v>149</v>
      </c>
      <c r="T72" s="371" t="s">
        <v>130</v>
      </c>
      <c r="U72" s="31">
        <f>L72-'раздел 2'!C71</f>
        <v>0</v>
      </c>
      <c r="V72" s="120">
        <f t="shared" si="7"/>
        <v>0</v>
      </c>
      <c r="W72" s="120">
        <f t="shared" si="3"/>
        <v>24222.287666437885</v>
      </c>
      <c r="X72" s="124"/>
      <c r="Y72" s="124"/>
      <c r="Z72" s="124"/>
      <c r="AA72" s="124"/>
      <c r="AB72" s="124"/>
      <c r="AC72" s="124"/>
      <c r="AD72" s="124"/>
    </row>
    <row r="73" spans="1:30" ht="15.6" customHeight="1" x14ac:dyDescent="0.25">
      <c r="A73" s="375">
        <f t="shared" si="16"/>
        <v>57</v>
      </c>
      <c r="B73" s="73" t="s">
        <v>134</v>
      </c>
      <c r="C73" s="331">
        <v>1978</v>
      </c>
      <c r="D73" s="307"/>
      <c r="E73" s="371" t="s">
        <v>181</v>
      </c>
      <c r="F73" s="307">
        <v>3</v>
      </c>
      <c r="G73" s="307">
        <v>3</v>
      </c>
      <c r="H73" s="354">
        <v>1455</v>
      </c>
      <c r="I73" s="321">
        <v>1269.3</v>
      </c>
      <c r="J73" s="321">
        <v>1037</v>
      </c>
      <c r="K73" s="331">
        <v>37</v>
      </c>
      <c r="L73" s="354">
        <f>'раздел 2'!C72</f>
        <v>324491.87</v>
      </c>
      <c r="M73" s="354">
        <v>0</v>
      </c>
      <c r="N73" s="354">
        <v>0</v>
      </c>
      <c r="O73" s="354">
        <v>0</v>
      </c>
      <c r="P73" s="354">
        <f t="shared" si="14"/>
        <v>324491.87</v>
      </c>
      <c r="Q73" s="321">
        <f t="shared" si="15"/>
        <v>223.01846735395188</v>
      </c>
      <c r="R73" s="364">
        <v>24445</v>
      </c>
      <c r="S73" s="303" t="s">
        <v>149</v>
      </c>
      <c r="T73" s="371" t="s">
        <v>130</v>
      </c>
      <c r="U73" s="31">
        <f>L73-'раздел 2'!C72</f>
        <v>0</v>
      </c>
      <c r="V73" s="120">
        <f t="shared" si="7"/>
        <v>0</v>
      </c>
      <c r="W73" s="120">
        <f t="shared" si="3"/>
        <v>24221.981532646048</v>
      </c>
      <c r="X73" s="124"/>
      <c r="Y73" s="124"/>
      <c r="Z73" s="124"/>
      <c r="AA73" s="124"/>
      <c r="AB73" s="124"/>
      <c r="AC73" s="124"/>
      <c r="AD73" s="124"/>
    </row>
    <row r="74" spans="1:30" ht="15.6" customHeight="1" x14ac:dyDescent="0.25">
      <c r="A74" s="375">
        <f t="shared" si="16"/>
        <v>58</v>
      </c>
      <c r="B74" s="73" t="s">
        <v>340</v>
      </c>
      <c r="C74" s="331">
        <v>1978</v>
      </c>
      <c r="D74" s="373"/>
      <c r="E74" s="371" t="s">
        <v>181</v>
      </c>
      <c r="F74" s="307">
        <v>3</v>
      </c>
      <c r="G74" s="307">
        <v>3</v>
      </c>
      <c r="H74" s="354">
        <v>1457</v>
      </c>
      <c r="I74" s="321">
        <v>1310.77</v>
      </c>
      <c r="J74" s="321">
        <v>994.5</v>
      </c>
      <c r="K74" s="331">
        <v>66</v>
      </c>
      <c r="L74" s="354">
        <f>'раздел 2'!C73</f>
        <v>569492.82000000007</v>
      </c>
      <c r="M74" s="354">
        <v>0</v>
      </c>
      <c r="N74" s="354">
        <v>0</v>
      </c>
      <c r="O74" s="354">
        <v>0</v>
      </c>
      <c r="P74" s="354">
        <f t="shared" si="14"/>
        <v>569492.82000000007</v>
      </c>
      <c r="Q74" s="321">
        <f t="shared" si="15"/>
        <v>390.86672614962254</v>
      </c>
      <c r="R74" s="364">
        <v>24445</v>
      </c>
      <c r="S74" s="303" t="s">
        <v>149</v>
      </c>
      <c r="T74" s="371" t="s">
        <v>130</v>
      </c>
      <c r="U74" s="31">
        <f>L74-'раздел 2'!C73</f>
        <v>0</v>
      </c>
      <c r="V74" s="120">
        <f t="shared" si="7"/>
        <v>0</v>
      </c>
      <c r="W74" s="120">
        <f t="shared" si="3"/>
        <v>24054.133273850377</v>
      </c>
    </row>
    <row r="75" spans="1:30" ht="15.6" customHeight="1" x14ac:dyDescent="0.25">
      <c r="A75" s="375">
        <f t="shared" si="16"/>
        <v>59</v>
      </c>
      <c r="B75" s="73" t="s">
        <v>341</v>
      </c>
      <c r="C75" s="331">
        <v>1980</v>
      </c>
      <c r="D75" s="373"/>
      <c r="E75" s="371" t="s">
        <v>181</v>
      </c>
      <c r="F75" s="307">
        <v>3</v>
      </c>
      <c r="G75" s="307">
        <v>3</v>
      </c>
      <c r="H75" s="354">
        <v>1457</v>
      </c>
      <c r="I75" s="321">
        <v>1284.3</v>
      </c>
      <c r="J75" s="321">
        <v>996.3</v>
      </c>
      <c r="K75" s="331">
        <v>39</v>
      </c>
      <c r="L75" s="354">
        <f>'раздел 2'!C74</f>
        <v>569492.82000000007</v>
      </c>
      <c r="M75" s="354">
        <v>0</v>
      </c>
      <c r="N75" s="354">
        <v>0</v>
      </c>
      <c r="O75" s="354">
        <v>0</v>
      </c>
      <c r="P75" s="354">
        <f t="shared" si="14"/>
        <v>569492.82000000007</v>
      </c>
      <c r="Q75" s="321">
        <f t="shared" si="15"/>
        <v>390.86672614962254</v>
      </c>
      <c r="R75" s="364">
        <v>24445</v>
      </c>
      <c r="S75" s="303" t="s">
        <v>149</v>
      </c>
      <c r="T75" s="371" t="s">
        <v>130</v>
      </c>
      <c r="U75" s="31">
        <f>L75-'раздел 2'!C74</f>
        <v>0</v>
      </c>
      <c r="V75" s="120">
        <f t="shared" ref="V75:V123" si="17">L75-P75</f>
        <v>0</v>
      </c>
      <c r="W75" s="120">
        <f t="shared" ref="W75:W123" si="18">R75-Q75</f>
        <v>24054.133273850377</v>
      </c>
    </row>
    <row r="76" spans="1:30" s="124" customFormat="1" ht="15.6" customHeight="1" x14ac:dyDescent="0.25">
      <c r="A76" s="375">
        <f t="shared" si="16"/>
        <v>60</v>
      </c>
      <c r="B76" s="73" t="s">
        <v>342</v>
      </c>
      <c r="C76" s="331">
        <v>1984</v>
      </c>
      <c r="D76" s="364"/>
      <c r="E76" s="371" t="s">
        <v>181</v>
      </c>
      <c r="F76" s="307">
        <v>3</v>
      </c>
      <c r="G76" s="307">
        <v>3</v>
      </c>
      <c r="H76" s="354">
        <v>1457</v>
      </c>
      <c r="I76" s="321">
        <v>1296.21</v>
      </c>
      <c r="J76" s="321">
        <v>827.13</v>
      </c>
      <c r="K76" s="331">
        <v>67</v>
      </c>
      <c r="L76" s="354">
        <f>'раздел 2'!C75</f>
        <v>324491.87</v>
      </c>
      <c r="M76" s="354">
        <v>0</v>
      </c>
      <c r="N76" s="354">
        <v>0</v>
      </c>
      <c r="O76" s="354">
        <v>0</v>
      </c>
      <c r="P76" s="354">
        <f t="shared" si="14"/>
        <v>324491.87</v>
      </c>
      <c r="Q76" s="321">
        <f t="shared" si="15"/>
        <v>222.71233356211394</v>
      </c>
      <c r="R76" s="364">
        <v>24445</v>
      </c>
      <c r="S76" s="303" t="s">
        <v>149</v>
      </c>
      <c r="T76" s="371" t="s">
        <v>130</v>
      </c>
      <c r="U76" s="31">
        <f>L76-'раздел 2'!C75</f>
        <v>0</v>
      </c>
      <c r="V76" s="120">
        <f t="shared" si="17"/>
        <v>0</v>
      </c>
      <c r="W76" s="120">
        <f t="shared" si="18"/>
        <v>24222.287666437885</v>
      </c>
      <c r="X76" s="61"/>
      <c r="Y76" s="61"/>
      <c r="Z76" s="61"/>
      <c r="AA76" s="61"/>
      <c r="AB76" s="61"/>
      <c r="AC76" s="61"/>
      <c r="AD76" s="61"/>
    </row>
    <row r="77" spans="1:30" s="124" customFormat="1" ht="15.6" customHeight="1" x14ac:dyDescent="0.25">
      <c r="A77" s="375">
        <f t="shared" si="16"/>
        <v>61</v>
      </c>
      <c r="B77" s="73" t="s">
        <v>343</v>
      </c>
      <c r="C77" s="331">
        <v>1985</v>
      </c>
      <c r="D77" s="364"/>
      <c r="E77" s="371" t="s">
        <v>181</v>
      </c>
      <c r="F77" s="307">
        <v>3</v>
      </c>
      <c r="G77" s="307">
        <v>3</v>
      </c>
      <c r="H77" s="354">
        <v>1457</v>
      </c>
      <c r="I77" s="321">
        <v>1252.1500000000001</v>
      </c>
      <c r="J77" s="321">
        <v>907.52</v>
      </c>
      <c r="K77" s="331">
        <v>57</v>
      </c>
      <c r="L77" s="354">
        <f>'раздел 2'!C76</f>
        <v>324491.87</v>
      </c>
      <c r="M77" s="354">
        <v>0</v>
      </c>
      <c r="N77" s="354">
        <v>0</v>
      </c>
      <c r="O77" s="354">
        <v>0</v>
      </c>
      <c r="P77" s="354">
        <f t="shared" si="14"/>
        <v>324491.87</v>
      </c>
      <c r="Q77" s="321">
        <f t="shared" si="15"/>
        <v>222.71233356211394</v>
      </c>
      <c r="R77" s="364">
        <v>24445</v>
      </c>
      <c r="S77" s="303" t="s">
        <v>149</v>
      </c>
      <c r="T77" s="371" t="s">
        <v>130</v>
      </c>
      <c r="U77" s="31">
        <f>L77-'раздел 2'!C76</f>
        <v>0</v>
      </c>
      <c r="V77" s="120">
        <f t="shared" si="17"/>
        <v>0</v>
      </c>
      <c r="W77" s="120">
        <f t="shared" si="18"/>
        <v>24222.287666437885</v>
      </c>
      <c r="X77" s="61"/>
      <c r="Y77" s="61"/>
      <c r="Z77" s="61"/>
      <c r="AA77" s="61"/>
      <c r="AB77" s="61"/>
      <c r="AC77" s="61"/>
      <c r="AD77" s="61"/>
    </row>
    <row r="78" spans="1:30" s="124" customFormat="1" ht="15.6" customHeight="1" x14ac:dyDescent="0.25">
      <c r="A78" s="375">
        <f t="shared" si="16"/>
        <v>62</v>
      </c>
      <c r="B78" s="337" t="s">
        <v>628</v>
      </c>
      <c r="C78" s="82">
        <v>1955</v>
      </c>
      <c r="D78" s="51"/>
      <c r="E78" s="371" t="s">
        <v>426</v>
      </c>
      <c r="F78" s="15">
        <v>3</v>
      </c>
      <c r="G78" s="15">
        <v>4</v>
      </c>
      <c r="H78" s="68">
        <v>3832.54</v>
      </c>
      <c r="I78" s="68">
        <v>2439.54</v>
      </c>
      <c r="J78" s="68">
        <v>2355.34</v>
      </c>
      <c r="K78" s="82">
        <v>75</v>
      </c>
      <c r="L78" s="354">
        <f>'раздел 2'!C77</f>
        <v>569492.82000000007</v>
      </c>
      <c r="M78" s="354">
        <v>0</v>
      </c>
      <c r="N78" s="354">
        <v>0</v>
      </c>
      <c r="O78" s="354">
        <v>0</v>
      </c>
      <c r="P78" s="354">
        <f t="shared" ref="P78" si="19">L78</f>
        <v>569492.82000000007</v>
      </c>
      <c r="Q78" s="321">
        <f t="shared" ref="Q78" si="20">L78/H78</f>
        <v>148.59409686526431</v>
      </c>
      <c r="R78" s="364">
        <v>24446</v>
      </c>
      <c r="S78" s="303" t="s">
        <v>149</v>
      </c>
      <c r="T78" s="371" t="s">
        <v>130</v>
      </c>
      <c r="U78" s="31">
        <f>L78-'раздел 2'!C77</f>
        <v>0</v>
      </c>
      <c r="V78" s="120"/>
      <c r="W78" s="120"/>
      <c r="X78" s="61"/>
      <c r="Y78" s="61"/>
      <c r="Z78" s="61"/>
      <c r="AA78" s="61"/>
      <c r="AB78" s="61"/>
      <c r="AC78" s="61"/>
      <c r="AD78" s="61"/>
    </row>
    <row r="79" spans="1:30" ht="15.6" customHeight="1" x14ac:dyDescent="0.25">
      <c r="A79" s="427" t="s">
        <v>15</v>
      </c>
      <c r="B79" s="426"/>
      <c r="C79" s="350" t="s">
        <v>127</v>
      </c>
      <c r="D79" s="373" t="s">
        <v>127</v>
      </c>
      <c r="E79" s="373" t="s">
        <v>127</v>
      </c>
      <c r="F79" s="375" t="s">
        <v>127</v>
      </c>
      <c r="G79" s="375" t="s">
        <v>127</v>
      </c>
      <c r="H79" s="354">
        <f t="shared" ref="H79:O79" si="21">SUM(H68:H77)</f>
        <v>12337</v>
      </c>
      <c r="I79" s="354">
        <f t="shared" si="21"/>
        <v>10810.229999999998</v>
      </c>
      <c r="J79" s="354">
        <f t="shared" si="21"/>
        <v>7835.75</v>
      </c>
      <c r="K79" s="331">
        <f t="shared" si="21"/>
        <v>442</v>
      </c>
      <c r="L79" s="354">
        <f>SUM(L68:L78)</f>
        <v>7190082.4900000012</v>
      </c>
      <c r="M79" s="354">
        <f t="shared" si="21"/>
        <v>0</v>
      </c>
      <c r="N79" s="354">
        <f t="shared" si="21"/>
        <v>0</v>
      </c>
      <c r="O79" s="354">
        <f t="shared" si="21"/>
        <v>0</v>
      </c>
      <c r="P79" s="354">
        <f>SUM(P68:P78)</f>
        <v>7190082.4900000012</v>
      </c>
      <c r="Q79" s="321">
        <f t="shared" si="15"/>
        <v>582.8063945853936</v>
      </c>
      <c r="R79" s="304" t="s">
        <v>127</v>
      </c>
      <c r="S79" s="364" t="s">
        <v>127</v>
      </c>
      <c r="T79" s="371" t="s">
        <v>127</v>
      </c>
      <c r="U79" s="31">
        <f>L79-'раздел 2'!C78</f>
        <v>0</v>
      </c>
      <c r="V79" s="120">
        <f t="shared" si="17"/>
        <v>0</v>
      </c>
      <c r="W79" s="120" t="e">
        <f t="shared" si="18"/>
        <v>#VALUE!</v>
      </c>
    </row>
    <row r="80" spans="1:30" ht="15.6" customHeight="1" x14ac:dyDescent="0.25">
      <c r="A80" s="501" t="s">
        <v>630</v>
      </c>
      <c r="B80" s="502"/>
      <c r="C80" s="84"/>
      <c r="D80" s="29"/>
      <c r="E80" s="29"/>
      <c r="F80" s="179"/>
      <c r="G80" s="179"/>
      <c r="H80" s="29"/>
      <c r="I80" s="29"/>
      <c r="J80" s="29"/>
      <c r="K80" s="84"/>
      <c r="L80" s="254"/>
      <c r="M80" s="29"/>
      <c r="N80" s="29"/>
      <c r="O80" s="29"/>
      <c r="P80" s="29"/>
      <c r="Q80" s="240"/>
      <c r="R80" s="29"/>
      <c r="S80" s="29"/>
      <c r="T80" s="28"/>
      <c r="U80" s="31">
        <f>L80-'раздел 2'!C79</f>
        <v>0</v>
      </c>
      <c r="V80" s="120">
        <f t="shared" si="17"/>
        <v>0</v>
      </c>
      <c r="W80" s="120">
        <f t="shared" si="18"/>
        <v>0</v>
      </c>
    </row>
    <row r="81" spans="1:30" ht="15.6" customHeight="1" x14ac:dyDescent="0.25">
      <c r="A81" s="375">
        <f>A78+1</f>
        <v>63</v>
      </c>
      <c r="B81" s="73" t="s">
        <v>631</v>
      </c>
      <c r="C81" s="125">
        <v>1958</v>
      </c>
      <c r="D81" s="126"/>
      <c r="E81" s="126" t="s">
        <v>432</v>
      </c>
      <c r="F81" s="44">
        <v>3</v>
      </c>
      <c r="G81" s="44">
        <v>2</v>
      </c>
      <c r="H81" s="126">
        <v>900.45</v>
      </c>
      <c r="I81" s="44">
        <v>593.5</v>
      </c>
      <c r="J81" s="126">
        <v>490.14</v>
      </c>
      <c r="K81" s="125">
        <v>25</v>
      </c>
      <c r="L81" s="354">
        <f>'раздел 2'!C80</f>
        <v>161056</v>
      </c>
      <c r="M81" s="354">
        <v>0</v>
      </c>
      <c r="N81" s="354">
        <v>0</v>
      </c>
      <c r="O81" s="354">
        <v>0</v>
      </c>
      <c r="P81" s="354">
        <f t="shared" ref="P81:P84" si="22">L81</f>
        <v>161056</v>
      </c>
      <c r="Q81" s="321">
        <f t="shared" ref="Q81:Q86" si="23">L81/H81</f>
        <v>178.86168027097563</v>
      </c>
      <c r="R81" s="364">
        <v>24445</v>
      </c>
      <c r="S81" s="303" t="s">
        <v>149</v>
      </c>
      <c r="T81" s="371" t="s">
        <v>130</v>
      </c>
      <c r="U81" s="31">
        <f>L81-'раздел 2'!C80</f>
        <v>0</v>
      </c>
      <c r="V81" s="120">
        <f t="shared" si="17"/>
        <v>0</v>
      </c>
      <c r="W81" s="120">
        <f t="shared" si="18"/>
        <v>24266.138319729023</v>
      </c>
      <c r="X81" s="124"/>
      <c r="Y81" s="124"/>
      <c r="Z81" s="124"/>
      <c r="AA81" s="124"/>
      <c r="AB81" s="124"/>
      <c r="AC81" s="124"/>
      <c r="AD81" s="124"/>
    </row>
    <row r="82" spans="1:30" s="124" customFormat="1" ht="15.6" customHeight="1" x14ac:dyDescent="0.25">
      <c r="A82" s="375">
        <f>A81+1</f>
        <v>64</v>
      </c>
      <c r="B82" s="73" t="s">
        <v>632</v>
      </c>
      <c r="C82" s="125">
        <v>1968</v>
      </c>
      <c r="D82" s="126"/>
      <c r="E82" s="126" t="s">
        <v>434</v>
      </c>
      <c r="F82" s="44">
        <v>5</v>
      </c>
      <c r="G82" s="44">
        <v>7</v>
      </c>
      <c r="H82" s="44">
        <v>5105.1000000000004</v>
      </c>
      <c r="I82" s="44">
        <v>3173</v>
      </c>
      <c r="J82" s="44">
        <v>2705.9</v>
      </c>
      <c r="K82" s="125">
        <v>156</v>
      </c>
      <c r="L82" s="354">
        <f>'раздел 2'!C81</f>
        <v>87699.46</v>
      </c>
      <c r="M82" s="354">
        <v>0</v>
      </c>
      <c r="N82" s="354">
        <v>0</v>
      </c>
      <c r="O82" s="354">
        <v>0</v>
      </c>
      <c r="P82" s="354">
        <f t="shared" si="22"/>
        <v>87699.46</v>
      </c>
      <c r="Q82" s="321">
        <f t="shared" si="23"/>
        <v>17.178793755264344</v>
      </c>
      <c r="R82" s="364">
        <v>24445</v>
      </c>
      <c r="S82" s="303" t="s">
        <v>149</v>
      </c>
      <c r="T82" s="371" t="s">
        <v>130</v>
      </c>
      <c r="U82" s="31">
        <f>L82-'раздел 2'!C81</f>
        <v>0</v>
      </c>
      <c r="V82" s="120">
        <f t="shared" si="17"/>
        <v>0</v>
      </c>
      <c r="W82" s="120">
        <f t="shared" si="18"/>
        <v>24427.821206244735</v>
      </c>
    </row>
    <row r="83" spans="1:30" s="124" customFormat="1" ht="15.6" customHeight="1" x14ac:dyDescent="0.25">
      <c r="A83" s="375">
        <f>A82+1</f>
        <v>65</v>
      </c>
      <c r="B83" s="73" t="s">
        <v>634</v>
      </c>
      <c r="C83" s="125">
        <v>1969</v>
      </c>
      <c r="D83" s="126"/>
      <c r="E83" s="126" t="s">
        <v>434</v>
      </c>
      <c r="F83" s="44">
        <v>5</v>
      </c>
      <c r="G83" s="44">
        <v>4</v>
      </c>
      <c r="H83" s="126">
        <v>5579.76</v>
      </c>
      <c r="I83" s="126">
        <v>4401.76</v>
      </c>
      <c r="J83" s="126">
        <v>4181.79</v>
      </c>
      <c r="K83" s="125">
        <v>148</v>
      </c>
      <c r="L83" s="354">
        <f>'раздел 2'!C82</f>
        <v>149634.42000000001</v>
      </c>
      <c r="M83" s="354">
        <v>0</v>
      </c>
      <c r="N83" s="354">
        <v>0</v>
      </c>
      <c r="O83" s="354">
        <v>0</v>
      </c>
      <c r="P83" s="354">
        <f t="shared" si="22"/>
        <v>149634.42000000001</v>
      </c>
      <c r="Q83" s="321">
        <f t="shared" si="23"/>
        <v>26.817357735816596</v>
      </c>
      <c r="R83" s="364">
        <v>24445</v>
      </c>
      <c r="S83" s="303" t="s">
        <v>149</v>
      </c>
      <c r="T83" s="371" t="s">
        <v>130</v>
      </c>
      <c r="U83" s="31">
        <f>L83-'раздел 2'!C82</f>
        <v>0</v>
      </c>
      <c r="V83" s="120">
        <f t="shared" si="17"/>
        <v>0</v>
      </c>
      <c r="W83" s="120">
        <f t="shared" si="18"/>
        <v>24418.182642264183</v>
      </c>
    </row>
    <row r="84" spans="1:30" s="124" customFormat="1" ht="15.6" customHeight="1" x14ac:dyDescent="0.25">
      <c r="A84" s="375">
        <f>A83+1</f>
        <v>66</v>
      </c>
      <c r="B84" s="73" t="s">
        <v>635</v>
      </c>
      <c r="C84" s="125">
        <v>1980</v>
      </c>
      <c r="D84" s="126"/>
      <c r="E84" s="126" t="s">
        <v>432</v>
      </c>
      <c r="F84" s="44">
        <v>5</v>
      </c>
      <c r="G84" s="44">
        <v>8</v>
      </c>
      <c r="H84" s="44">
        <v>7475.8</v>
      </c>
      <c r="I84" s="44">
        <v>5253.1</v>
      </c>
      <c r="J84" s="126">
        <v>4696.18</v>
      </c>
      <c r="K84" s="125">
        <v>219</v>
      </c>
      <c r="L84" s="354">
        <f>'раздел 2'!C83</f>
        <v>543810.9</v>
      </c>
      <c r="M84" s="354">
        <v>0</v>
      </c>
      <c r="N84" s="354">
        <v>0</v>
      </c>
      <c r="O84" s="354">
        <v>0</v>
      </c>
      <c r="P84" s="354">
        <f t="shared" si="22"/>
        <v>543810.9</v>
      </c>
      <c r="Q84" s="321">
        <f t="shared" si="23"/>
        <v>72.742836887022122</v>
      </c>
      <c r="R84" s="364">
        <v>24445</v>
      </c>
      <c r="S84" s="303" t="s">
        <v>149</v>
      </c>
      <c r="T84" s="371" t="s">
        <v>130</v>
      </c>
      <c r="U84" s="31">
        <f>L84-'раздел 2'!C83</f>
        <v>0</v>
      </c>
      <c r="V84" s="120">
        <f t="shared" si="17"/>
        <v>0</v>
      </c>
      <c r="W84" s="120">
        <f t="shared" si="18"/>
        <v>24372.257163112979</v>
      </c>
    </row>
    <row r="85" spans="1:30" s="73" customFormat="1" ht="15.6" customHeight="1" x14ac:dyDescent="0.25">
      <c r="A85" s="449" t="s">
        <v>15</v>
      </c>
      <c r="B85" s="449"/>
      <c r="C85" s="350" t="s">
        <v>127</v>
      </c>
      <c r="D85" s="373" t="s">
        <v>127</v>
      </c>
      <c r="E85" s="373" t="s">
        <v>127</v>
      </c>
      <c r="F85" s="375" t="s">
        <v>127</v>
      </c>
      <c r="G85" s="375" t="s">
        <v>127</v>
      </c>
      <c r="H85" s="364">
        <f t="shared" ref="H85:P85" si="24">SUM(H81:H84)</f>
        <v>19061.11</v>
      </c>
      <c r="I85" s="364">
        <f t="shared" si="24"/>
        <v>13421.36</v>
      </c>
      <c r="J85" s="364">
        <f t="shared" si="24"/>
        <v>12074.01</v>
      </c>
      <c r="K85" s="331">
        <f t="shared" si="24"/>
        <v>548</v>
      </c>
      <c r="L85" s="354">
        <f t="shared" si="24"/>
        <v>942200.78</v>
      </c>
      <c r="M85" s="364">
        <f t="shared" si="24"/>
        <v>0</v>
      </c>
      <c r="N85" s="364">
        <f t="shared" si="24"/>
        <v>0</v>
      </c>
      <c r="O85" s="364">
        <f t="shared" si="24"/>
        <v>0</v>
      </c>
      <c r="P85" s="364">
        <f t="shared" si="24"/>
        <v>942200.78</v>
      </c>
      <c r="Q85" s="321">
        <f t="shared" si="23"/>
        <v>49.430530540981088</v>
      </c>
      <c r="R85" s="304" t="s">
        <v>127</v>
      </c>
      <c r="S85" s="364" t="s">
        <v>127</v>
      </c>
      <c r="T85" s="371" t="s">
        <v>127</v>
      </c>
      <c r="U85" s="31">
        <f>L85-'раздел 2'!C84</f>
        <v>0</v>
      </c>
      <c r="V85" s="120">
        <f t="shared" si="17"/>
        <v>0</v>
      </c>
      <c r="W85" s="120" t="e">
        <f t="shared" si="18"/>
        <v>#VALUE!</v>
      </c>
    </row>
    <row r="86" spans="1:30" s="127" customFormat="1" ht="15.6" customHeight="1" x14ac:dyDescent="0.25">
      <c r="A86" s="424" t="s">
        <v>66</v>
      </c>
      <c r="B86" s="424"/>
      <c r="C86" s="85"/>
      <c r="D86" s="231"/>
      <c r="E86" s="60"/>
      <c r="F86" s="103"/>
      <c r="G86" s="103"/>
      <c r="H86" s="374">
        <f>H85+H79+H62</f>
        <v>177962.15000000008</v>
      </c>
      <c r="I86" s="374">
        <f>I85+I79+I62</f>
        <v>106324.26</v>
      </c>
      <c r="J86" s="374">
        <f>J85+J79+J62</f>
        <v>90224.59</v>
      </c>
      <c r="K86" s="85">
        <f>K85+K79+K62</f>
        <v>3745</v>
      </c>
      <c r="L86" s="374">
        <f>L85+L79+L62+L66</f>
        <v>409089848.32119995</v>
      </c>
      <c r="M86" s="374">
        <f>M85+M79+M62+M66</f>
        <v>0</v>
      </c>
      <c r="N86" s="374">
        <f>N85+N79+N62+N66</f>
        <v>0</v>
      </c>
      <c r="O86" s="374">
        <f>O85+O79+O62+O66</f>
        <v>0</v>
      </c>
      <c r="P86" s="374">
        <f>P85+P79+P62+P66</f>
        <v>409089848.32119995</v>
      </c>
      <c r="Q86" s="321">
        <f t="shared" si="23"/>
        <v>2298.7463813018653</v>
      </c>
      <c r="R86" s="304" t="s">
        <v>127</v>
      </c>
      <c r="S86" s="364" t="s">
        <v>127</v>
      </c>
      <c r="T86" s="371" t="s">
        <v>127</v>
      </c>
      <c r="U86" s="31">
        <f>L86-'раздел 2'!C85</f>
        <v>0</v>
      </c>
      <c r="V86" s="120">
        <f t="shared" si="17"/>
        <v>0</v>
      </c>
      <c r="W86" s="120" t="e">
        <f t="shared" si="18"/>
        <v>#VALUE!</v>
      </c>
      <c r="X86" s="73"/>
      <c r="Y86" s="73"/>
      <c r="Z86" s="73"/>
      <c r="AA86" s="73"/>
      <c r="AB86" s="73"/>
      <c r="AC86" s="73"/>
      <c r="AD86" s="73"/>
    </row>
    <row r="87" spans="1:30" s="127" customFormat="1" ht="15.6" customHeight="1" x14ac:dyDescent="0.25">
      <c r="A87" s="463" t="s">
        <v>67</v>
      </c>
      <c r="B87" s="463"/>
      <c r="C87" s="463"/>
      <c r="D87" s="463"/>
      <c r="E87" s="463"/>
      <c r="F87" s="463"/>
      <c r="G87" s="463"/>
      <c r="H87" s="463"/>
      <c r="I87" s="463"/>
      <c r="J87" s="463"/>
      <c r="K87" s="463"/>
      <c r="L87" s="463"/>
      <c r="M87" s="463"/>
      <c r="N87" s="463"/>
      <c r="O87" s="463"/>
      <c r="P87" s="463"/>
      <c r="Q87" s="463"/>
      <c r="R87" s="463"/>
      <c r="S87" s="463"/>
      <c r="T87" s="463"/>
      <c r="U87" s="31">
        <f>L87-'раздел 2'!C86</f>
        <v>0</v>
      </c>
      <c r="V87" s="120">
        <f t="shared" si="17"/>
        <v>0</v>
      </c>
      <c r="W87" s="120">
        <f t="shared" si="18"/>
        <v>0</v>
      </c>
      <c r="X87" s="73"/>
      <c r="Y87" s="73"/>
      <c r="Z87" s="73"/>
      <c r="AA87" s="73"/>
      <c r="AB87" s="73"/>
      <c r="AC87" s="73"/>
      <c r="AD87" s="73"/>
    </row>
    <row r="88" spans="1:30" s="73" customFormat="1" ht="15.6" customHeight="1" x14ac:dyDescent="0.25">
      <c r="A88" s="424" t="s">
        <v>153</v>
      </c>
      <c r="B88" s="424"/>
      <c r="C88" s="350"/>
      <c r="D88" s="373"/>
      <c r="E88" s="373"/>
      <c r="F88" s="375"/>
      <c r="G88" s="375"/>
      <c r="H88" s="354"/>
      <c r="I88" s="354"/>
      <c r="J88" s="354"/>
      <c r="K88" s="331"/>
      <c r="L88" s="354"/>
      <c r="M88" s="354"/>
      <c r="N88" s="354"/>
      <c r="O88" s="354"/>
      <c r="P88" s="354"/>
      <c r="Q88" s="321"/>
      <c r="R88" s="304"/>
      <c r="S88" s="364"/>
      <c r="T88" s="371"/>
      <c r="U88" s="31">
        <f>L88-'раздел 2'!C87</f>
        <v>0</v>
      </c>
      <c r="V88" s="120">
        <f t="shared" si="17"/>
        <v>0</v>
      </c>
      <c r="W88" s="120">
        <f t="shared" si="18"/>
        <v>0</v>
      </c>
    </row>
    <row r="89" spans="1:30" s="73" customFormat="1" ht="15.6" customHeight="1" x14ac:dyDescent="0.25">
      <c r="A89" s="307">
        <f>A84+1</f>
        <v>67</v>
      </c>
      <c r="B89" s="323" t="s">
        <v>154</v>
      </c>
      <c r="C89" s="137">
        <v>1977</v>
      </c>
      <c r="D89" s="138"/>
      <c r="E89" s="138" t="s">
        <v>435</v>
      </c>
      <c r="F89" s="139">
        <v>5</v>
      </c>
      <c r="G89" s="139">
        <v>4</v>
      </c>
      <c r="H89" s="138">
        <v>4103.3</v>
      </c>
      <c r="I89" s="138">
        <v>3701.8</v>
      </c>
      <c r="J89" s="138">
        <v>3629.6</v>
      </c>
      <c r="K89" s="137">
        <v>171</v>
      </c>
      <c r="L89" s="354">
        <f>'раздел 2'!C88</f>
        <v>6736642.5</v>
      </c>
      <c r="M89" s="373">
        <v>0</v>
      </c>
      <c r="N89" s="373">
        <v>0</v>
      </c>
      <c r="O89" s="373">
        <v>0</v>
      </c>
      <c r="P89" s="354">
        <f>L89</f>
        <v>6736642.5</v>
      </c>
      <c r="Q89" s="370">
        <f>L89/H89</f>
        <v>1641.7621182950309</v>
      </c>
      <c r="R89" s="364">
        <v>24445</v>
      </c>
      <c r="S89" s="303" t="s">
        <v>149</v>
      </c>
      <c r="T89" s="371" t="s">
        <v>130</v>
      </c>
      <c r="U89" s="31">
        <f>L89-'раздел 2'!C88</f>
        <v>0</v>
      </c>
      <c r="V89" s="120">
        <f t="shared" si="17"/>
        <v>0</v>
      </c>
      <c r="W89" s="120">
        <f t="shared" si="18"/>
        <v>22803.237881704968</v>
      </c>
    </row>
    <row r="90" spans="1:30" s="73" customFormat="1" ht="15.6" customHeight="1" x14ac:dyDescent="0.25">
      <c r="A90" s="375">
        <f>A89+1</f>
        <v>68</v>
      </c>
      <c r="B90" s="323" t="s">
        <v>155</v>
      </c>
      <c r="C90" s="137">
        <v>1969</v>
      </c>
      <c r="D90" s="138"/>
      <c r="E90" s="138" t="s">
        <v>436</v>
      </c>
      <c r="F90" s="139">
        <v>5</v>
      </c>
      <c r="G90" s="139">
        <v>4</v>
      </c>
      <c r="H90" s="138">
        <v>4076</v>
      </c>
      <c r="I90" s="138">
        <v>3570</v>
      </c>
      <c r="J90" s="138">
        <v>3178.2</v>
      </c>
      <c r="K90" s="137">
        <v>186</v>
      </c>
      <c r="L90" s="354">
        <f>'раздел 2'!C89</f>
        <v>6736642.5</v>
      </c>
      <c r="M90" s="373">
        <v>0</v>
      </c>
      <c r="N90" s="373">
        <v>0</v>
      </c>
      <c r="O90" s="373">
        <v>0</v>
      </c>
      <c r="P90" s="354">
        <f>L90</f>
        <v>6736642.5</v>
      </c>
      <c r="Q90" s="370">
        <f>L90/H90</f>
        <v>1652.758218842002</v>
      </c>
      <c r="R90" s="364">
        <v>24445</v>
      </c>
      <c r="S90" s="303" t="s">
        <v>149</v>
      </c>
      <c r="T90" s="371" t="s">
        <v>130</v>
      </c>
      <c r="U90" s="31">
        <f>L90-'раздел 2'!C89</f>
        <v>0</v>
      </c>
      <c r="V90" s="120">
        <f t="shared" si="17"/>
        <v>0</v>
      </c>
      <c r="W90" s="120">
        <f t="shared" si="18"/>
        <v>22792.241781157998</v>
      </c>
    </row>
    <row r="91" spans="1:30" s="73" customFormat="1" ht="15.6" customHeight="1" x14ac:dyDescent="0.25">
      <c r="A91" s="449" t="s">
        <v>15</v>
      </c>
      <c r="B91" s="449"/>
      <c r="C91" s="350" t="s">
        <v>127</v>
      </c>
      <c r="D91" s="373" t="s">
        <v>127</v>
      </c>
      <c r="E91" s="373" t="s">
        <v>127</v>
      </c>
      <c r="F91" s="375" t="s">
        <v>127</v>
      </c>
      <c r="G91" s="375" t="s">
        <v>127</v>
      </c>
      <c r="H91" s="372">
        <f t="shared" ref="H91:P91" si="25">SUM(H89:H90)</f>
        <v>8179.3</v>
      </c>
      <c r="I91" s="372">
        <f t="shared" si="25"/>
        <v>7271.8</v>
      </c>
      <c r="J91" s="372">
        <f t="shared" si="25"/>
        <v>6807.7999999999993</v>
      </c>
      <c r="K91" s="46">
        <f t="shared" si="25"/>
        <v>357</v>
      </c>
      <c r="L91" s="352">
        <f t="shared" si="25"/>
        <v>13473285</v>
      </c>
      <c r="M91" s="372">
        <f t="shared" si="25"/>
        <v>0</v>
      </c>
      <c r="N91" s="372">
        <f t="shared" si="25"/>
        <v>0</v>
      </c>
      <c r="O91" s="372">
        <f t="shared" si="25"/>
        <v>0</v>
      </c>
      <c r="P91" s="352">
        <f t="shared" si="25"/>
        <v>13473285</v>
      </c>
      <c r="Q91" s="370">
        <f>L91/H91</f>
        <v>1647.2418177594659</v>
      </c>
      <c r="R91" s="304" t="s">
        <v>127</v>
      </c>
      <c r="S91" s="364" t="s">
        <v>127</v>
      </c>
      <c r="T91" s="371" t="s">
        <v>127</v>
      </c>
      <c r="U91" s="31">
        <f>L91-'раздел 2'!C90</f>
        <v>0</v>
      </c>
      <c r="V91" s="120">
        <f t="shared" si="17"/>
        <v>0</v>
      </c>
      <c r="W91" s="120" t="e">
        <f t="shared" si="18"/>
        <v>#VALUE!</v>
      </c>
    </row>
    <row r="92" spans="1:30" ht="15.6" customHeight="1" x14ac:dyDescent="0.25">
      <c r="A92" s="424" t="s">
        <v>156</v>
      </c>
      <c r="B92" s="424"/>
      <c r="C92" s="331"/>
      <c r="D92" s="354"/>
      <c r="E92" s="354"/>
      <c r="F92" s="307"/>
      <c r="G92" s="307"/>
      <c r="H92" s="354"/>
      <c r="I92" s="354"/>
      <c r="J92" s="354"/>
      <c r="K92" s="331"/>
      <c r="L92" s="354"/>
      <c r="M92" s="354"/>
      <c r="N92" s="354"/>
      <c r="O92" s="354"/>
      <c r="P92" s="354"/>
      <c r="Q92" s="321"/>
      <c r="R92" s="354"/>
      <c r="S92" s="354"/>
      <c r="T92" s="354"/>
      <c r="U92" s="31">
        <f>L92-'раздел 2'!C91</f>
        <v>0</v>
      </c>
      <c r="V92" s="120">
        <f t="shared" si="17"/>
        <v>0</v>
      </c>
      <c r="W92" s="120">
        <f t="shared" si="18"/>
        <v>0</v>
      </c>
    </row>
    <row r="93" spans="1:30" ht="15.6" customHeight="1" x14ac:dyDescent="0.25">
      <c r="A93" s="375">
        <f>A90+1</f>
        <v>69</v>
      </c>
      <c r="B93" s="323" t="s">
        <v>157</v>
      </c>
      <c r="C93" s="137">
        <v>1990</v>
      </c>
      <c r="D93" s="138"/>
      <c r="E93" s="138" t="s">
        <v>433</v>
      </c>
      <c r="F93" s="139">
        <v>5</v>
      </c>
      <c r="G93" s="139">
        <v>4</v>
      </c>
      <c r="H93" s="35">
        <v>5601.9</v>
      </c>
      <c r="I93" s="35">
        <v>3589.9</v>
      </c>
      <c r="J93" s="35">
        <v>3172.5</v>
      </c>
      <c r="K93" s="94">
        <v>143</v>
      </c>
      <c r="L93" s="354">
        <f>'раздел 2'!C92</f>
        <v>5395171.9500000002</v>
      </c>
      <c r="M93" s="373">
        <v>0</v>
      </c>
      <c r="N93" s="373">
        <v>0</v>
      </c>
      <c r="O93" s="373">
        <v>0</v>
      </c>
      <c r="P93" s="354">
        <f>L93</f>
        <v>5395171.9500000002</v>
      </c>
      <c r="Q93" s="370">
        <f t="shared" ref="Q93:Q97" si="26">L93/H93</f>
        <v>963.09679751512886</v>
      </c>
      <c r="R93" s="364">
        <v>24445</v>
      </c>
      <c r="S93" s="303" t="s">
        <v>149</v>
      </c>
      <c r="T93" s="371" t="s">
        <v>130</v>
      </c>
      <c r="U93" s="31">
        <f>L93-'раздел 2'!C92</f>
        <v>0</v>
      </c>
      <c r="V93" s="120">
        <f t="shared" si="17"/>
        <v>0</v>
      </c>
      <c r="W93" s="120">
        <f t="shared" si="18"/>
        <v>23481.903202484871</v>
      </c>
    </row>
    <row r="94" spans="1:30" ht="28.5" customHeight="1" x14ac:dyDescent="0.25">
      <c r="A94" s="375">
        <f>A93+1</f>
        <v>70</v>
      </c>
      <c r="B94" s="323" t="s">
        <v>158</v>
      </c>
      <c r="C94" s="137">
        <v>1985</v>
      </c>
      <c r="D94" s="138"/>
      <c r="E94" s="140" t="s">
        <v>437</v>
      </c>
      <c r="F94" s="139">
        <v>5</v>
      </c>
      <c r="G94" s="139">
        <v>4</v>
      </c>
      <c r="H94" s="35">
        <v>4352.3999999999996</v>
      </c>
      <c r="I94" s="35">
        <v>2586.2399999999998</v>
      </c>
      <c r="J94" s="35">
        <v>2352.54</v>
      </c>
      <c r="K94" s="94">
        <v>112</v>
      </c>
      <c r="L94" s="354">
        <f>'раздел 2'!C93</f>
        <v>5065955.16</v>
      </c>
      <c r="M94" s="373">
        <v>0</v>
      </c>
      <c r="N94" s="373">
        <v>0</v>
      </c>
      <c r="O94" s="373">
        <v>0</v>
      </c>
      <c r="P94" s="354">
        <f>L94</f>
        <v>5065955.16</v>
      </c>
      <c r="Q94" s="370">
        <f t="shared" si="26"/>
        <v>1163.9452164323134</v>
      </c>
      <c r="R94" s="364">
        <v>24445</v>
      </c>
      <c r="S94" s="303" t="s">
        <v>149</v>
      </c>
      <c r="T94" s="371" t="s">
        <v>130</v>
      </c>
      <c r="U94" s="31">
        <f>L94-'раздел 2'!C93</f>
        <v>0</v>
      </c>
      <c r="V94" s="120">
        <f t="shared" si="17"/>
        <v>0</v>
      </c>
      <c r="W94" s="120">
        <f t="shared" si="18"/>
        <v>23281.054783567688</v>
      </c>
    </row>
    <row r="95" spans="1:30" ht="15.6" customHeight="1" x14ac:dyDescent="0.25">
      <c r="A95" s="375">
        <f>A94+1</f>
        <v>71</v>
      </c>
      <c r="B95" s="323" t="s">
        <v>159</v>
      </c>
      <c r="C95" s="137">
        <v>1987</v>
      </c>
      <c r="D95" s="138"/>
      <c r="E95" s="138" t="s">
        <v>433</v>
      </c>
      <c r="F95" s="139">
        <v>5</v>
      </c>
      <c r="G95" s="139">
        <v>4</v>
      </c>
      <c r="H95" s="138">
        <v>4568.83</v>
      </c>
      <c r="I95" s="138">
        <v>3244.03</v>
      </c>
      <c r="J95" s="138">
        <v>3059.5</v>
      </c>
      <c r="K95" s="137">
        <v>137</v>
      </c>
      <c r="L95" s="354">
        <f>'раздел 2'!C94</f>
        <v>5787654.5999999996</v>
      </c>
      <c r="M95" s="373">
        <v>0</v>
      </c>
      <c r="N95" s="373">
        <v>0</v>
      </c>
      <c r="O95" s="373">
        <v>0</v>
      </c>
      <c r="P95" s="354">
        <f>L95</f>
        <v>5787654.5999999996</v>
      </c>
      <c r="Q95" s="370">
        <f t="shared" si="26"/>
        <v>1266.7695230507591</v>
      </c>
      <c r="R95" s="364">
        <v>24445</v>
      </c>
      <c r="S95" s="303" t="s">
        <v>149</v>
      </c>
      <c r="T95" s="371" t="s">
        <v>130</v>
      </c>
      <c r="U95" s="31">
        <f>L95-'раздел 2'!C94</f>
        <v>0</v>
      </c>
      <c r="V95" s="120">
        <f t="shared" si="17"/>
        <v>0</v>
      </c>
      <c r="W95" s="120">
        <f t="shared" si="18"/>
        <v>23178.23047694924</v>
      </c>
    </row>
    <row r="96" spans="1:30" ht="15.6" customHeight="1" x14ac:dyDescent="0.25">
      <c r="A96" s="375">
        <f>A95+1</f>
        <v>72</v>
      </c>
      <c r="B96" s="323" t="s">
        <v>160</v>
      </c>
      <c r="C96" s="141">
        <v>1989</v>
      </c>
      <c r="D96" s="138"/>
      <c r="E96" s="138" t="s">
        <v>433</v>
      </c>
      <c r="F96" s="139">
        <v>5</v>
      </c>
      <c r="G96" s="139">
        <v>4</v>
      </c>
      <c r="H96" s="138">
        <v>7074.48</v>
      </c>
      <c r="I96" s="138">
        <v>4846.28</v>
      </c>
      <c r="J96" s="138">
        <v>4526.08</v>
      </c>
      <c r="K96" s="141">
        <v>201</v>
      </c>
      <c r="L96" s="354">
        <f>'раздел 2'!C95</f>
        <v>6525756.2999999998</v>
      </c>
      <c r="M96" s="373">
        <v>0</v>
      </c>
      <c r="N96" s="373">
        <v>0</v>
      </c>
      <c r="O96" s="373">
        <v>0</v>
      </c>
      <c r="P96" s="354">
        <f>L96</f>
        <v>6525756.2999999998</v>
      </c>
      <c r="Q96" s="370">
        <f t="shared" si="26"/>
        <v>922.43617905485632</v>
      </c>
      <c r="R96" s="364">
        <v>24445</v>
      </c>
      <c r="S96" s="303" t="s">
        <v>149</v>
      </c>
      <c r="T96" s="371" t="s">
        <v>130</v>
      </c>
      <c r="U96" s="31">
        <f>L96-'раздел 2'!C95</f>
        <v>0</v>
      </c>
      <c r="V96" s="120">
        <f t="shared" si="17"/>
        <v>0</v>
      </c>
      <c r="W96" s="120">
        <f t="shared" si="18"/>
        <v>23522.563820945143</v>
      </c>
    </row>
    <row r="97" spans="1:23" ht="15.6" customHeight="1" x14ac:dyDescent="0.25">
      <c r="A97" s="449" t="s">
        <v>15</v>
      </c>
      <c r="B97" s="449"/>
      <c r="C97" s="350" t="s">
        <v>127</v>
      </c>
      <c r="D97" s="371" t="s">
        <v>127</v>
      </c>
      <c r="E97" s="371" t="s">
        <v>127</v>
      </c>
      <c r="F97" s="375" t="s">
        <v>127</v>
      </c>
      <c r="G97" s="375" t="s">
        <v>127</v>
      </c>
      <c r="H97" s="373">
        <f t="shared" ref="H97:P97" si="27">SUM(H93:H96)</f>
        <v>21597.61</v>
      </c>
      <c r="I97" s="373">
        <f t="shared" si="27"/>
        <v>14266.45</v>
      </c>
      <c r="J97" s="373">
        <f t="shared" si="27"/>
        <v>13110.62</v>
      </c>
      <c r="K97" s="350">
        <f t="shared" si="27"/>
        <v>593</v>
      </c>
      <c r="L97" s="373">
        <f t="shared" si="27"/>
        <v>22774538.009999998</v>
      </c>
      <c r="M97" s="373">
        <f t="shared" si="27"/>
        <v>0</v>
      </c>
      <c r="N97" s="373">
        <f t="shared" si="27"/>
        <v>0</v>
      </c>
      <c r="O97" s="373">
        <f t="shared" si="27"/>
        <v>0</v>
      </c>
      <c r="P97" s="373">
        <f t="shared" si="27"/>
        <v>22774538.009999998</v>
      </c>
      <c r="Q97" s="370">
        <f t="shared" si="26"/>
        <v>1054.4934374683123</v>
      </c>
      <c r="R97" s="304" t="s">
        <v>127</v>
      </c>
      <c r="S97" s="34" t="s">
        <v>127</v>
      </c>
      <c r="T97" s="371" t="s">
        <v>127</v>
      </c>
      <c r="U97" s="31">
        <f>L97-'раздел 2'!C96</f>
        <v>0</v>
      </c>
      <c r="V97" s="120">
        <f t="shared" si="17"/>
        <v>0</v>
      </c>
      <c r="W97" s="120" t="e">
        <f t="shared" si="18"/>
        <v>#VALUE!</v>
      </c>
    </row>
    <row r="98" spans="1:23" ht="15.6" customHeight="1" x14ac:dyDescent="0.25">
      <c r="A98" s="424" t="s">
        <v>161</v>
      </c>
      <c r="B98" s="424"/>
      <c r="C98" s="464"/>
      <c r="D98" s="464"/>
      <c r="E98" s="464"/>
      <c r="F98" s="464"/>
      <c r="G98" s="464"/>
      <c r="H98" s="464"/>
      <c r="I98" s="464"/>
      <c r="J98" s="464"/>
      <c r="K98" s="464"/>
      <c r="L98" s="464"/>
      <c r="M98" s="464"/>
      <c r="N98" s="464"/>
      <c r="O98" s="464"/>
      <c r="P98" s="464"/>
      <c r="Q98" s="464"/>
      <c r="R98" s="464"/>
      <c r="S98" s="464"/>
      <c r="T98" s="464"/>
      <c r="U98" s="31">
        <f>L98-'раздел 2'!C97</f>
        <v>0</v>
      </c>
      <c r="V98" s="120">
        <f t="shared" si="17"/>
        <v>0</v>
      </c>
      <c r="W98" s="120">
        <f t="shared" si="18"/>
        <v>0</v>
      </c>
    </row>
    <row r="99" spans="1:23" ht="15.6" customHeight="1" x14ac:dyDescent="0.25">
      <c r="A99" s="375">
        <f>A96+1</f>
        <v>73</v>
      </c>
      <c r="B99" s="323" t="s">
        <v>162</v>
      </c>
      <c r="C99" s="137">
        <v>1976</v>
      </c>
      <c r="D99" s="138"/>
      <c r="E99" s="138" t="s">
        <v>435</v>
      </c>
      <c r="F99" s="139">
        <v>5</v>
      </c>
      <c r="G99" s="139">
        <v>4</v>
      </c>
      <c r="H99" s="138">
        <v>3592.2</v>
      </c>
      <c r="I99" s="138">
        <v>3246</v>
      </c>
      <c r="J99" s="138">
        <v>3011</v>
      </c>
      <c r="K99" s="137">
        <v>166</v>
      </c>
      <c r="L99" s="354">
        <f>'раздел 2'!C98</f>
        <v>4996831.3499999996</v>
      </c>
      <c r="M99" s="373">
        <v>0</v>
      </c>
      <c r="N99" s="373">
        <v>0</v>
      </c>
      <c r="O99" s="354">
        <f>SUM(O97:O98)</f>
        <v>0</v>
      </c>
      <c r="P99" s="38">
        <f>L99</f>
        <v>4996831.3499999996</v>
      </c>
      <c r="Q99" s="370">
        <f>L99/H99</f>
        <v>1391.0225906129947</v>
      </c>
      <c r="R99" s="364">
        <v>24445</v>
      </c>
      <c r="S99" s="303" t="s">
        <v>149</v>
      </c>
      <c r="T99" s="371" t="s">
        <v>130</v>
      </c>
      <c r="U99" s="31">
        <f>L99-'раздел 2'!C98</f>
        <v>0</v>
      </c>
      <c r="V99" s="120">
        <f t="shared" si="17"/>
        <v>0</v>
      </c>
      <c r="W99" s="120">
        <f t="shared" si="18"/>
        <v>23053.977409387004</v>
      </c>
    </row>
    <row r="100" spans="1:23" ht="15.6" customHeight="1" x14ac:dyDescent="0.25">
      <c r="A100" s="449" t="s">
        <v>15</v>
      </c>
      <c r="B100" s="449"/>
      <c r="C100" s="350" t="s">
        <v>127</v>
      </c>
      <c r="D100" s="371" t="s">
        <v>127</v>
      </c>
      <c r="E100" s="371" t="s">
        <v>127</v>
      </c>
      <c r="F100" s="375" t="s">
        <v>127</v>
      </c>
      <c r="G100" s="375" t="s">
        <v>127</v>
      </c>
      <c r="H100" s="373">
        <f t="shared" ref="H100:P100" si="28">SUM(H99:H99)</f>
        <v>3592.2</v>
      </c>
      <c r="I100" s="373">
        <f t="shared" si="28"/>
        <v>3246</v>
      </c>
      <c r="J100" s="373">
        <f t="shared" si="28"/>
        <v>3011</v>
      </c>
      <c r="K100" s="350">
        <f t="shared" si="28"/>
        <v>166</v>
      </c>
      <c r="L100" s="373">
        <f t="shared" si="28"/>
        <v>4996831.3499999996</v>
      </c>
      <c r="M100" s="373">
        <f t="shared" si="28"/>
        <v>0</v>
      </c>
      <c r="N100" s="373">
        <f t="shared" si="28"/>
        <v>0</v>
      </c>
      <c r="O100" s="373">
        <f t="shared" si="28"/>
        <v>0</v>
      </c>
      <c r="P100" s="373">
        <f t="shared" si="28"/>
        <v>4996831.3499999996</v>
      </c>
      <c r="Q100" s="370">
        <f>L100/H100</f>
        <v>1391.0225906129947</v>
      </c>
      <c r="R100" s="304" t="s">
        <v>127</v>
      </c>
      <c r="S100" s="34" t="s">
        <v>127</v>
      </c>
      <c r="T100" s="371" t="s">
        <v>127</v>
      </c>
      <c r="U100" s="31">
        <f>L100-'раздел 2'!C99</f>
        <v>0</v>
      </c>
      <c r="V100" s="120">
        <f t="shared" si="17"/>
        <v>0</v>
      </c>
      <c r="W100" s="120" t="e">
        <f t="shared" si="18"/>
        <v>#VALUE!</v>
      </c>
    </row>
    <row r="101" spans="1:23" ht="15.6" customHeight="1" x14ac:dyDescent="0.25">
      <c r="A101" s="424" t="s">
        <v>163</v>
      </c>
      <c r="B101" s="424"/>
      <c r="C101" s="454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  <c r="P101" s="454"/>
      <c r="Q101" s="454"/>
      <c r="R101" s="454"/>
      <c r="S101" s="454"/>
      <c r="T101" s="454"/>
      <c r="U101" s="31">
        <f>L101-'раздел 2'!C100</f>
        <v>0</v>
      </c>
      <c r="V101" s="120">
        <f t="shared" si="17"/>
        <v>0</v>
      </c>
      <c r="W101" s="120">
        <f t="shared" si="18"/>
        <v>0</v>
      </c>
    </row>
    <row r="102" spans="1:23" ht="15.6" customHeight="1" x14ac:dyDescent="0.25">
      <c r="A102" s="375">
        <f>A99+1</f>
        <v>74</v>
      </c>
      <c r="B102" s="323" t="s">
        <v>164</v>
      </c>
      <c r="C102" s="137">
        <v>1960</v>
      </c>
      <c r="D102" s="138"/>
      <c r="E102" s="138" t="s">
        <v>181</v>
      </c>
      <c r="F102" s="139">
        <v>2</v>
      </c>
      <c r="G102" s="139">
        <v>2</v>
      </c>
      <c r="H102" s="138">
        <v>493.5</v>
      </c>
      <c r="I102" s="138">
        <v>400.3</v>
      </c>
      <c r="J102" s="138">
        <v>215.6</v>
      </c>
      <c r="K102" s="137">
        <v>28</v>
      </c>
      <c r="L102" s="373">
        <f>'раздел 2'!C101</f>
        <v>3265699.3</v>
      </c>
      <c r="M102" s="373">
        <v>0</v>
      </c>
      <c r="N102" s="373">
        <v>0</v>
      </c>
      <c r="O102" s="373">
        <v>0</v>
      </c>
      <c r="P102" s="373">
        <f>L102</f>
        <v>3265699.3</v>
      </c>
      <c r="Q102" s="370">
        <f>L102/H102</f>
        <v>6617.4251266464025</v>
      </c>
      <c r="R102" s="364">
        <v>24445</v>
      </c>
      <c r="S102" s="303" t="s">
        <v>149</v>
      </c>
      <c r="T102" s="371" t="s">
        <v>130</v>
      </c>
      <c r="U102" s="31">
        <f>L102-'раздел 2'!C101</f>
        <v>0</v>
      </c>
      <c r="V102" s="120">
        <f t="shared" si="17"/>
        <v>0</v>
      </c>
      <c r="W102" s="120">
        <f t="shared" si="18"/>
        <v>17827.574873353598</v>
      </c>
    </row>
    <row r="103" spans="1:23" ht="15.6" customHeight="1" x14ac:dyDescent="0.25">
      <c r="A103" s="449" t="s">
        <v>15</v>
      </c>
      <c r="B103" s="449"/>
      <c r="C103" s="350" t="s">
        <v>127</v>
      </c>
      <c r="D103" s="371" t="s">
        <v>127</v>
      </c>
      <c r="E103" s="371" t="s">
        <v>127</v>
      </c>
      <c r="F103" s="375" t="s">
        <v>127</v>
      </c>
      <c r="G103" s="375" t="s">
        <v>127</v>
      </c>
      <c r="H103" s="321">
        <f t="shared" ref="H103:Q103" si="29">H102</f>
        <v>493.5</v>
      </c>
      <c r="I103" s="321">
        <f t="shared" si="29"/>
        <v>400.3</v>
      </c>
      <c r="J103" s="321">
        <f t="shared" si="29"/>
        <v>215.6</v>
      </c>
      <c r="K103" s="331">
        <f t="shared" si="29"/>
        <v>28</v>
      </c>
      <c r="L103" s="354">
        <f t="shared" si="29"/>
        <v>3265699.3</v>
      </c>
      <c r="M103" s="321">
        <f t="shared" si="29"/>
        <v>0</v>
      </c>
      <c r="N103" s="321">
        <f t="shared" si="29"/>
        <v>0</v>
      </c>
      <c r="O103" s="321">
        <f t="shared" si="29"/>
        <v>0</v>
      </c>
      <c r="P103" s="321">
        <f t="shared" si="29"/>
        <v>3265699.3</v>
      </c>
      <c r="Q103" s="321">
        <f t="shared" si="29"/>
        <v>6617.4251266464025</v>
      </c>
      <c r="R103" s="304" t="s">
        <v>127</v>
      </c>
      <c r="S103" s="32" t="s">
        <v>127</v>
      </c>
      <c r="T103" s="371" t="s">
        <v>127</v>
      </c>
      <c r="U103" s="31">
        <f>L103-'раздел 2'!C102</f>
        <v>0</v>
      </c>
      <c r="V103" s="120">
        <f t="shared" si="17"/>
        <v>0</v>
      </c>
      <c r="W103" s="120" t="e">
        <f t="shared" si="18"/>
        <v>#VALUE!</v>
      </c>
    </row>
    <row r="104" spans="1:23" ht="15.6" customHeight="1" x14ac:dyDescent="0.25">
      <c r="A104" s="424" t="s">
        <v>165</v>
      </c>
      <c r="B104" s="424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472"/>
      <c r="T104" s="472"/>
      <c r="U104" s="31">
        <f>L104-'раздел 2'!C103</f>
        <v>0</v>
      </c>
      <c r="V104" s="120">
        <f t="shared" si="17"/>
        <v>0</v>
      </c>
      <c r="W104" s="120">
        <f t="shared" si="18"/>
        <v>0</v>
      </c>
    </row>
    <row r="105" spans="1:23" ht="15.6" customHeight="1" x14ac:dyDescent="0.25">
      <c r="A105" s="375">
        <f>A102+1</f>
        <v>75</v>
      </c>
      <c r="B105" s="323" t="s">
        <v>166</v>
      </c>
      <c r="C105" s="137">
        <v>1974</v>
      </c>
      <c r="D105" s="138"/>
      <c r="E105" s="138" t="s">
        <v>435</v>
      </c>
      <c r="F105" s="139">
        <v>5</v>
      </c>
      <c r="G105" s="139">
        <v>6</v>
      </c>
      <c r="H105" s="138">
        <v>4817.3</v>
      </c>
      <c r="I105" s="138">
        <v>4233</v>
      </c>
      <c r="J105" s="138">
        <v>3930</v>
      </c>
      <c r="K105" s="137">
        <v>239</v>
      </c>
      <c r="L105" s="373">
        <f>'раздел 2'!C104</f>
        <v>6443745</v>
      </c>
      <c r="M105" s="373">
        <v>0</v>
      </c>
      <c r="N105" s="373">
        <v>0</v>
      </c>
      <c r="O105" s="373">
        <v>0</v>
      </c>
      <c r="P105" s="373">
        <f>L105</f>
        <v>6443745</v>
      </c>
      <c r="Q105" s="370">
        <f>L105/H105</f>
        <v>1337.6258485043488</v>
      </c>
      <c r="R105" s="364">
        <v>24445</v>
      </c>
      <c r="S105" s="303" t="s">
        <v>149</v>
      </c>
      <c r="T105" s="371" t="s">
        <v>130</v>
      </c>
      <c r="U105" s="31">
        <f>L105-'раздел 2'!C104</f>
        <v>0</v>
      </c>
      <c r="V105" s="120">
        <f t="shared" si="17"/>
        <v>0</v>
      </c>
      <c r="W105" s="120">
        <f t="shared" si="18"/>
        <v>23107.374151495653</v>
      </c>
    </row>
    <row r="106" spans="1:23" ht="15.6" customHeight="1" x14ac:dyDescent="0.25">
      <c r="A106" s="449" t="s">
        <v>15</v>
      </c>
      <c r="B106" s="449"/>
      <c r="C106" s="350" t="s">
        <v>127</v>
      </c>
      <c r="D106" s="373" t="s">
        <v>127</v>
      </c>
      <c r="E106" s="373" t="s">
        <v>127</v>
      </c>
      <c r="F106" s="375" t="s">
        <v>127</v>
      </c>
      <c r="G106" s="375" t="s">
        <v>127</v>
      </c>
      <c r="H106" s="373">
        <f t="shared" ref="H106:Q106" si="30">H105</f>
        <v>4817.3</v>
      </c>
      <c r="I106" s="373">
        <f t="shared" si="30"/>
        <v>4233</v>
      </c>
      <c r="J106" s="373">
        <f t="shared" si="30"/>
        <v>3930</v>
      </c>
      <c r="K106" s="350">
        <f t="shared" si="30"/>
        <v>239</v>
      </c>
      <c r="L106" s="373">
        <f t="shared" si="30"/>
        <v>6443745</v>
      </c>
      <c r="M106" s="373">
        <f t="shared" si="30"/>
        <v>0</v>
      </c>
      <c r="N106" s="373">
        <f t="shared" si="30"/>
        <v>0</v>
      </c>
      <c r="O106" s="373">
        <f t="shared" si="30"/>
        <v>0</v>
      </c>
      <c r="P106" s="373">
        <f t="shared" si="30"/>
        <v>6443745</v>
      </c>
      <c r="Q106" s="370">
        <f t="shared" si="30"/>
        <v>1337.6258485043488</v>
      </c>
      <c r="R106" s="304" t="s">
        <v>127</v>
      </c>
      <c r="S106" s="371" t="s">
        <v>127</v>
      </c>
      <c r="T106" s="371" t="s">
        <v>127</v>
      </c>
      <c r="U106" s="31">
        <f>L106-'раздел 2'!C105</f>
        <v>0</v>
      </c>
      <c r="V106" s="120">
        <f t="shared" si="17"/>
        <v>0</v>
      </c>
      <c r="W106" s="120" t="e">
        <f t="shared" si="18"/>
        <v>#VALUE!</v>
      </c>
    </row>
    <row r="107" spans="1:23" ht="15.6" customHeight="1" x14ac:dyDescent="0.25">
      <c r="A107" s="424" t="s">
        <v>167</v>
      </c>
      <c r="B107" s="424"/>
      <c r="C107" s="350"/>
      <c r="D107" s="373"/>
      <c r="E107" s="373"/>
      <c r="F107" s="375"/>
      <c r="G107" s="375"/>
      <c r="H107" s="373"/>
      <c r="I107" s="373"/>
      <c r="J107" s="373"/>
      <c r="K107" s="350"/>
      <c r="L107" s="373"/>
      <c r="M107" s="373"/>
      <c r="N107" s="373"/>
      <c r="O107" s="373"/>
      <c r="P107" s="373"/>
      <c r="Q107" s="370"/>
      <c r="R107" s="304"/>
      <c r="S107" s="371"/>
      <c r="T107" s="371"/>
      <c r="U107" s="31">
        <f>L107-'раздел 2'!C106</f>
        <v>0</v>
      </c>
      <c r="V107" s="120">
        <f t="shared" si="17"/>
        <v>0</v>
      </c>
      <c r="W107" s="120">
        <f t="shared" si="18"/>
        <v>0</v>
      </c>
    </row>
    <row r="108" spans="1:23" ht="15.6" customHeight="1" x14ac:dyDescent="0.25">
      <c r="A108" s="375">
        <f>A105+1</f>
        <v>76</v>
      </c>
      <c r="B108" s="355" t="s">
        <v>168</v>
      </c>
      <c r="C108" s="137">
        <v>1982</v>
      </c>
      <c r="D108" s="138">
        <v>1982</v>
      </c>
      <c r="E108" s="138" t="s">
        <v>435</v>
      </c>
      <c r="F108" s="139">
        <v>5</v>
      </c>
      <c r="G108" s="139">
        <v>4</v>
      </c>
      <c r="H108" s="138">
        <v>4826</v>
      </c>
      <c r="I108" s="138">
        <v>4252</v>
      </c>
      <c r="J108" s="138">
        <v>3562</v>
      </c>
      <c r="K108" s="137">
        <v>237</v>
      </c>
      <c r="L108" s="373">
        <f>'раздел 2'!C107</f>
        <v>7521607.7999999998</v>
      </c>
      <c r="M108" s="373">
        <v>0</v>
      </c>
      <c r="N108" s="373">
        <v>0</v>
      </c>
      <c r="O108" s="373">
        <v>0</v>
      </c>
      <c r="P108" s="373">
        <f>L108</f>
        <v>7521607.7999999998</v>
      </c>
      <c r="Q108" s="370">
        <f>L108/H108</f>
        <v>1558.5594280978034</v>
      </c>
      <c r="R108" s="364">
        <v>24445</v>
      </c>
      <c r="S108" s="303" t="s">
        <v>149</v>
      </c>
      <c r="T108" s="371" t="s">
        <v>130</v>
      </c>
      <c r="U108" s="31">
        <f>L108-'раздел 2'!C107</f>
        <v>0</v>
      </c>
      <c r="V108" s="120">
        <f t="shared" si="17"/>
        <v>0</v>
      </c>
      <c r="W108" s="120">
        <f t="shared" si="18"/>
        <v>22886.440571902196</v>
      </c>
    </row>
    <row r="109" spans="1:23" ht="15.6" customHeight="1" x14ac:dyDescent="0.25">
      <c r="A109" s="375">
        <f>A108+1</f>
        <v>77</v>
      </c>
      <c r="B109" s="355" t="s">
        <v>169</v>
      </c>
      <c r="C109" s="137">
        <v>1968</v>
      </c>
      <c r="D109" s="138">
        <v>1968</v>
      </c>
      <c r="E109" s="138" t="s">
        <v>435</v>
      </c>
      <c r="F109" s="139">
        <v>5</v>
      </c>
      <c r="G109" s="139">
        <v>6</v>
      </c>
      <c r="H109" s="138">
        <v>5485.4</v>
      </c>
      <c r="I109" s="138">
        <v>5194</v>
      </c>
      <c r="J109" s="138">
        <v>4582.6000000000004</v>
      </c>
      <c r="K109" s="137">
        <v>235</v>
      </c>
      <c r="L109" s="373">
        <f>'раздел 2'!C108</f>
        <v>5992682.8499999996</v>
      </c>
      <c r="M109" s="373">
        <v>0</v>
      </c>
      <c r="N109" s="373">
        <v>0</v>
      </c>
      <c r="O109" s="373">
        <v>0</v>
      </c>
      <c r="P109" s="373">
        <f>L109</f>
        <v>5992682.8499999996</v>
      </c>
      <c r="Q109" s="370">
        <f>L109/H109</f>
        <v>1092.4787344587451</v>
      </c>
      <c r="R109" s="364">
        <v>24445</v>
      </c>
      <c r="S109" s="303" t="s">
        <v>149</v>
      </c>
      <c r="T109" s="371" t="s">
        <v>130</v>
      </c>
      <c r="U109" s="31">
        <f>L109-'раздел 2'!C108</f>
        <v>0</v>
      </c>
      <c r="V109" s="120">
        <f t="shared" si="17"/>
        <v>0</v>
      </c>
      <c r="W109" s="120">
        <f t="shared" si="18"/>
        <v>23352.521265541254</v>
      </c>
    </row>
    <row r="110" spans="1:23" ht="15.6" customHeight="1" x14ac:dyDescent="0.25">
      <c r="A110" s="489" t="s">
        <v>15</v>
      </c>
      <c r="B110" s="489"/>
      <c r="C110" s="331" t="s">
        <v>127</v>
      </c>
      <c r="D110" s="354" t="s">
        <v>127</v>
      </c>
      <c r="E110" s="354" t="s">
        <v>127</v>
      </c>
      <c r="F110" s="375" t="s">
        <v>127</v>
      </c>
      <c r="G110" s="375" t="s">
        <v>127</v>
      </c>
      <c r="H110" s="373">
        <f t="shared" ref="H110:P110" si="31">SUM(H108:H109)</f>
        <v>10311.4</v>
      </c>
      <c r="I110" s="373">
        <f t="shared" si="31"/>
        <v>9446</v>
      </c>
      <c r="J110" s="373">
        <f t="shared" si="31"/>
        <v>8144.6</v>
      </c>
      <c r="K110" s="350">
        <f t="shared" si="31"/>
        <v>472</v>
      </c>
      <c r="L110" s="373">
        <f t="shared" si="31"/>
        <v>13514290.649999999</v>
      </c>
      <c r="M110" s="373">
        <f t="shared" si="31"/>
        <v>0</v>
      </c>
      <c r="N110" s="373">
        <f t="shared" si="31"/>
        <v>0</v>
      </c>
      <c r="O110" s="373">
        <f t="shared" si="31"/>
        <v>0</v>
      </c>
      <c r="P110" s="373">
        <f t="shared" si="31"/>
        <v>13514290.649999999</v>
      </c>
      <c r="Q110" s="370">
        <f>L110/H110</f>
        <v>1310.6164681808482</v>
      </c>
      <c r="R110" s="304" t="s">
        <v>127</v>
      </c>
      <c r="S110" s="371" t="s">
        <v>127</v>
      </c>
      <c r="T110" s="371" t="s">
        <v>127</v>
      </c>
      <c r="U110" s="31">
        <f>L110-'раздел 2'!C109</f>
        <v>0</v>
      </c>
      <c r="V110" s="120">
        <f t="shared" si="17"/>
        <v>0</v>
      </c>
      <c r="W110" s="120" t="e">
        <f t="shared" si="18"/>
        <v>#VALUE!</v>
      </c>
    </row>
    <row r="111" spans="1:23" ht="15.6" customHeight="1" x14ac:dyDescent="0.25">
      <c r="A111" s="424" t="s">
        <v>170</v>
      </c>
      <c r="B111" s="424"/>
      <c r="C111" s="454"/>
      <c r="D111" s="454"/>
      <c r="E111" s="454"/>
      <c r="F111" s="454"/>
      <c r="G111" s="454"/>
      <c r="H111" s="454"/>
      <c r="I111" s="454"/>
      <c r="J111" s="454"/>
      <c r="K111" s="454"/>
      <c r="L111" s="454"/>
      <c r="M111" s="454"/>
      <c r="N111" s="454"/>
      <c r="O111" s="454"/>
      <c r="P111" s="454"/>
      <c r="Q111" s="454"/>
      <c r="R111" s="454"/>
      <c r="S111" s="454"/>
      <c r="T111" s="454"/>
      <c r="U111" s="31">
        <f>L111-'раздел 2'!C110</f>
        <v>0</v>
      </c>
      <c r="V111" s="120">
        <f t="shared" si="17"/>
        <v>0</v>
      </c>
      <c r="W111" s="120">
        <f t="shared" si="18"/>
        <v>0</v>
      </c>
    </row>
    <row r="112" spans="1:23" ht="15.6" customHeight="1" x14ac:dyDescent="0.25">
      <c r="A112" s="375">
        <f>A109+1</f>
        <v>78</v>
      </c>
      <c r="B112" s="323" t="s">
        <v>171</v>
      </c>
      <c r="C112" s="137">
        <v>1984</v>
      </c>
      <c r="D112" s="138"/>
      <c r="E112" s="138" t="s">
        <v>435</v>
      </c>
      <c r="F112" s="139">
        <v>3</v>
      </c>
      <c r="G112" s="139">
        <v>3</v>
      </c>
      <c r="H112" s="138">
        <v>1657.5</v>
      </c>
      <c r="I112" s="138">
        <v>1455.3</v>
      </c>
      <c r="J112" s="138">
        <v>1277.5</v>
      </c>
      <c r="K112" s="137">
        <v>57</v>
      </c>
      <c r="L112" s="354">
        <f>'раздел 2'!C111</f>
        <v>4393462.5</v>
      </c>
      <c r="M112" s="373">
        <v>0</v>
      </c>
      <c r="N112" s="373">
        <v>0</v>
      </c>
      <c r="O112" s="373">
        <v>0</v>
      </c>
      <c r="P112" s="373">
        <f>L112</f>
        <v>4393462.5</v>
      </c>
      <c r="Q112" s="370">
        <f>L112/H112</f>
        <v>2650.6561085972849</v>
      </c>
      <c r="R112" s="364">
        <v>24445</v>
      </c>
      <c r="S112" s="303" t="s">
        <v>149</v>
      </c>
      <c r="T112" s="371" t="s">
        <v>130</v>
      </c>
      <c r="U112" s="31">
        <f>L112-'раздел 2'!C111</f>
        <v>0</v>
      </c>
      <c r="V112" s="120">
        <f t="shared" si="17"/>
        <v>0</v>
      </c>
      <c r="W112" s="120">
        <f t="shared" si="18"/>
        <v>21794.343891402714</v>
      </c>
    </row>
    <row r="113" spans="1:23" ht="15.6" customHeight="1" x14ac:dyDescent="0.25">
      <c r="A113" s="449" t="s">
        <v>15</v>
      </c>
      <c r="B113" s="449"/>
      <c r="C113" s="331" t="s">
        <v>127</v>
      </c>
      <c r="D113" s="354" t="s">
        <v>127</v>
      </c>
      <c r="E113" s="354" t="s">
        <v>127</v>
      </c>
      <c r="F113" s="375" t="s">
        <v>127</v>
      </c>
      <c r="G113" s="375" t="s">
        <v>127</v>
      </c>
      <c r="H113" s="372">
        <f t="shared" ref="H113:P113" si="32">SUM(H112:H112)</f>
        <v>1657.5</v>
      </c>
      <c r="I113" s="372">
        <f t="shared" si="32"/>
        <v>1455.3</v>
      </c>
      <c r="J113" s="372">
        <f t="shared" si="32"/>
        <v>1277.5</v>
      </c>
      <c r="K113" s="46">
        <f t="shared" si="32"/>
        <v>57</v>
      </c>
      <c r="L113" s="352">
        <f t="shared" si="32"/>
        <v>4393462.5</v>
      </c>
      <c r="M113" s="372">
        <f t="shared" si="32"/>
        <v>0</v>
      </c>
      <c r="N113" s="372">
        <f t="shared" si="32"/>
        <v>0</v>
      </c>
      <c r="O113" s="372">
        <f t="shared" si="32"/>
        <v>0</v>
      </c>
      <c r="P113" s="372">
        <f t="shared" si="32"/>
        <v>4393462.5</v>
      </c>
      <c r="Q113" s="370">
        <f>L113/H113</f>
        <v>2650.6561085972849</v>
      </c>
      <c r="R113" s="304" t="s">
        <v>127</v>
      </c>
      <c r="S113" s="371" t="s">
        <v>127</v>
      </c>
      <c r="T113" s="371" t="s">
        <v>127</v>
      </c>
      <c r="U113" s="31">
        <f>L113-'раздел 2'!C112</f>
        <v>0</v>
      </c>
      <c r="V113" s="120">
        <f t="shared" si="17"/>
        <v>0</v>
      </c>
      <c r="W113" s="120" t="e">
        <f t="shared" si="18"/>
        <v>#VALUE!</v>
      </c>
    </row>
    <row r="114" spans="1:23" ht="15.6" customHeight="1" x14ac:dyDescent="0.25">
      <c r="A114" s="424" t="s">
        <v>172</v>
      </c>
      <c r="B114" s="424"/>
      <c r="C114" s="454"/>
      <c r="D114" s="454"/>
      <c r="E114" s="454"/>
      <c r="F114" s="454"/>
      <c r="G114" s="454"/>
      <c r="H114" s="454"/>
      <c r="I114" s="454"/>
      <c r="J114" s="454"/>
      <c r="K114" s="454"/>
      <c r="L114" s="454"/>
      <c r="M114" s="454"/>
      <c r="N114" s="454"/>
      <c r="O114" s="454"/>
      <c r="P114" s="454"/>
      <c r="Q114" s="454"/>
      <c r="R114" s="454"/>
      <c r="S114" s="454"/>
      <c r="T114" s="454"/>
      <c r="U114" s="31">
        <f>L114-'раздел 2'!C113</f>
        <v>0</v>
      </c>
      <c r="V114" s="120">
        <f t="shared" si="17"/>
        <v>0</v>
      </c>
      <c r="W114" s="120">
        <f t="shared" si="18"/>
        <v>0</v>
      </c>
    </row>
    <row r="115" spans="1:23" ht="15.6" customHeight="1" x14ac:dyDescent="0.25">
      <c r="A115" s="375">
        <f>A112+1</f>
        <v>79</v>
      </c>
      <c r="B115" s="323" t="s">
        <v>173</v>
      </c>
      <c r="C115" s="137">
        <v>1977</v>
      </c>
      <c r="D115" s="138"/>
      <c r="E115" s="138" t="s">
        <v>435</v>
      </c>
      <c r="F115" s="139">
        <v>2</v>
      </c>
      <c r="G115" s="139">
        <v>2</v>
      </c>
      <c r="H115" s="138">
        <v>561</v>
      </c>
      <c r="I115" s="138">
        <v>524.5</v>
      </c>
      <c r="J115" s="138">
        <v>377.5</v>
      </c>
      <c r="K115" s="137">
        <v>26</v>
      </c>
      <c r="L115" s="354">
        <f>'раздел 2'!C114</f>
        <v>2343180</v>
      </c>
      <c r="M115" s="373">
        <v>0</v>
      </c>
      <c r="N115" s="373">
        <v>0</v>
      </c>
      <c r="O115" s="373">
        <v>0</v>
      </c>
      <c r="P115" s="373">
        <f>L115</f>
        <v>2343180</v>
      </c>
      <c r="Q115" s="370">
        <f>L115/H115</f>
        <v>4176.7914438502676</v>
      </c>
      <c r="R115" s="364">
        <v>24445</v>
      </c>
      <c r="S115" s="303" t="s">
        <v>149</v>
      </c>
      <c r="T115" s="371" t="s">
        <v>130</v>
      </c>
      <c r="U115" s="31">
        <f>L115-'раздел 2'!C114</f>
        <v>0</v>
      </c>
      <c r="V115" s="120">
        <f t="shared" si="17"/>
        <v>0</v>
      </c>
      <c r="W115" s="120">
        <f t="shared" si="18"/>
        <v>20268.208556149733</v>
      </c>
    </row>
    <row r="116" spans="1:23" ht="15.6" customHeight="1" x14ac:dyDescent="0.25">
      <c r="A116" s="375">
        <f>A115+1</f>
        <v>80</v>
      </c>
      <c r="B116" s="336" t="s">
        <v>636</v>
      </c>
      <c r="C116" s="137">
        <v>1981</v>
      </c>
      <c r="D116" s="138"/>
      <c r="E116" s="138" t="s">
        <v>123</v>
      </c>
      <c r="F116" s="139">
        <v>3</v>
      </c>
      <c r="G116" s="139">
        <v>2</v>
      </c>
      <c r="H116" s="138">
        <v>1339.2</v>
      </c>
      <c r="I116" s="138">
        <v>1210</v>
      </c>
      <c r="J116" s="138">
        <v>1210</v>
      </c>
      <c r="K116" s="137">
        <v>28</v>
      </c>
      <c r="L116" s="354">
        <f>'раздел 2'!C115</f>
        <v>550305</v>
      </c>
      <c r="M116" s="373">
        <v>0</v>
      </c>
      <c r="N116" s="373">
        <v>0</v>
      </c>
      <c r="O116" s="373">
        <v>0</v>
      </c>
      <c r="P116" s="373">
        <f>L116</f>
        <v>550305</v>
      </c>
      <c r="Q116" s="370">
        <f>L116/H116</f>
        <v>410.92069892473114</v>
      </c>
      <c r="R116" s="364">
        <v>24446</v>
      </c>
      <c r="S116" s="303" t="s">
        <v>848</v>
      </c>
      <c r="T116" s="371" t="s">
        <v>130</v>
      </c>
      <c r="U116" s="31">
        <f>L116-'раздел 2'!C115</f>
        <v>0</v>
      </c>
      <c r="V116" s="120"/>
      <c r="W116" s="120"/>
    </row>
    <row r="117" spans="1:23" ht="15.6" customHeight="1" x14ac:dyDescent="0.25">
      <c r="A117" s="375">
        <f t="shared" ref="A117:A118" si="33">A116+1</f>
        <v>81</v>
      </c>
      <c r="B117" s="323" t="s">
        <v>378</v>
      </c>
      <c r="C117" s="350">
        <v>1963</v>
      </c>
      <c r="D117" s="364"/>
      <c r="E117" s="138" t="s">
        <v>435</v>
      </c>
      <c r="F117" s="139">
        <v>2</v>
      </c>
      <c r="G117" s="139">
        <v>2</v>
      </c>
      <c r="H117" s="372">
        <v>508.5</v>
      </c>
      <c r="I117" s="372">
        <v>508.5</v>
      </c>
      <c r="J117" s="138">
        <v>377.5</v>
      </c>
      <c r="K117" s="137">
        <v>26</v>
      </c>
      <c r="L117" s="354">
        <f>'раздел 2'!C116</f>
        <v>3588165</v>
      </c>
      <c r="M117" s="373">
        <v>0</v>
      </c>
      <c r="N117" s="373">
        <v>0</v>
      </c>
      <c r="O117" s="373">
        <v>0</v>
      </c>
      <c r="P117" s="373">
        <f t="shared" ref="P117" si="34">L117</f>
        <v>3588165</v>
      </c>
      <c r="Q117" s="370">
        <f>L117/H117</f>
        <v>7056.3716814159288</v>
      </c>
      <c r="R117" s="364">
        <v>24445</v>
      </c>
      <c r="S117" s="303" t="s">
        <v>149</v>
      </c>
      <c r="T117" s="371" t="s">
        <v>130</v>
      </c>
      <c r="U117" s="31">
        <f>L117-'раздел 2'!C116</f>
        <v>0</v>
      </c>
      <c r="V117" s="120">
        <f t="shared" si="17"/>
        <v>0</v>
      </c>
      <c r="W117" s="120">
        <f t="shared" si="18"/>
        <v>17388.628318584073</v>
      </c>
    </row>
    <row r="118" spans="1:23" ht="15.6" customHeight="1" x14ac:dyDescent="0.25">
      <c r="A118" s="375">
        <f t="shared" si="33"/>
        <v>82</v>
      </c>
      <c r="B118" s="323" t="s">
        <v>379</v>
      </c>
      <c r="C118" s="350">
        <v>1963</v>
      </c>
      <c r="D118" s="364"/>
      <c r="E118" s="138" t="s">
        <v>435</v>
      </c>
      <c r="F118" s="139">
        <v>2</v>
      </c>
      <c r="G118" s="139">
        <v>2</v>
      </c>
      <c r="H118" s="372">
        <v>508.5</v>
      </c>
      <c r="I118" s="372">
        <v>508.5</v>
      </c>
      <c r="J118" s="138">
        <v>377.5</v>
      </c>
      <c r="K118" s="137">
        <v>26</v>
      </c>
      <c r="L118" s="354">
        <f>'раздел 2'!C117</f>
        <v>4138470</v>
      </c>
      <c r="M118" s="373">
        <v>0</v>
      </c>
      <c r="N118" s="373">
        <v>0</v>
      </c>
      <c r="O118" s="373">
        <v>0</v>
      </c>
      <c r="P118" s="373">
        <f>L118</f>
        <v>4138470</v>
      </c>
      <c r="Q118" s="370">
        <f>L118/H118</f>
        <v>8138.5840707964599</v>
      </c>
      <c r="R118" s="364">
        <v>24445</v>
      </c>
      <c r="S118" s="303" t="s">
        <v>149</v>
      </c>
      <c r="T118" s="371" t="s">
        <v>130</v>
      </c>
      <c r="U118" s="31">
        <f>L118-'раздел 2'!C117</f>
        <v>0</v>
      </c>
      <c r="V118" s="120">
        <f t="shared" si="17"/>
        <v>0</v>
      </c>
      <c r="W118" s="120">
        <f t="shared" si="18"/>
        <v>16306.41592920354</v>
      </c>
    </row>
    <row r="119" spans="1:23" ht="15.6" customHeight="1" x14ac:dyDescent="0.25">
      <c r="A119" s="449" t="s">
        <v>15</v>
      </c>
      <c r="B119" s="449"/>
      <c r="C119" s="350" t="s">
        <v>127</v>
      </c>
      <c r="D119" s="373" t="s">
        <v>127</v>
      </c>
      <c r="E119" s="373" t="s">
        <v>127</v>
      </c>
      <c r="F119" s="375" t="s">
        <v>127</v>
      </c>
      <c r="G119" s="375" t="s">
        <v>127</v>
      </c>
      <c r="H119" s="373">
        <f t="shared" ref="H119:P119" si="35">SUM(H115:H118)</f>
        <v>2917.2</v>
      </c>
      <c r="I119" s="373">
        <f t="shared" si="35"/>
        <v>2751.5</v>
      </c>
      <c r="J119" s="373">
        <f t="shared" si="35"/>
        <v>2342.5</v>
      </c>
      <c r="K119" s="350">
        <f t="shared" si="35"/>
        <v>106</v>
      </c>
      <c r="L119" s="373">
        <f t="shared" si="35"/>
        <v>10620120</v>
      </c>
      <c r="M119" s="373">
        <f t="shared" si="35"/>
        <v>0</v>
      </c>
      <c r="N119" s="373">
        <f t="shared" si="35"/>
        <v>0</v>
      </c>
      <c r="O119" s="373">
        <f t="shared" si="35"/>
        <v>0</v>
      </c>
      <c r="P119" s="373">
        <f t="shared" si="35"/>
        <v>10620120</v>
      </c>
      <c r="Q119" s="370">
        <f>L119/H119</f>
        <v>3640.5183052241878</v>
      </c>
      <c r="R119" s="304" t="s">
        <v>127</v>
      </c>
      <c r="S119" s="303" t="s">
        <v>127</v>
      </c>
      <c r="T119" s="371" t="s">
        <v>127</v>
      </c>
      <c r="U119" s="31">
        <f>L119-'раздел 2'!C118</f>
        <v>0</v>
      </c>
      <c r="V119" s="120">
        <f t="shared" si="17"/>
        <v>0</v>
      </c>
      <c r="W119" s="120" t="e">
        <f t="shared" si="18"/>
        <v>#VALUE!</v>
      </c>
    </row>
    <row r="120" spans="1:23" ht="15.6" customHeight="1" x14ac:dyDescent="0.25">
      <c r="A120" s="424" t="s">
        <v>174</v>
      </c>
      <c r="B120" s="424"/>
      <c r="C120" s="454"/>
      <c r="D120" s="454"/>
      <c r="E120" s="454"/>
      <c r="F120" s="454"/>
      <c r="G120" s="454"/>
      <c r="H120" s="454"/>
      <c r="I120" s="454"/>
      <c r="J120" s="454"/>
      <c r="K120" s="454"/>
      <c r="L120" s="454"/>
      <c r="M120" s="454"/>
      <c r="N120" s="454"/>
      <c r="O120" s="454"/>
      <c r="P120" s="454"/>
      <c r="Q120" s="454"/>
      <c r="R120" s="454"/>
      <c r="S120" s="454"/>
      <c r="T120" s="454"/>
      <c r="U120" s="31">
        <f>L120-'раздел 2'!C119</f>
        <v>0</v>
      </c>
      <c r="V120" s="120">
        <f t="shared" si="17"/>
        <v>0</v>
      </c>
      <c r="W120" s="120">
        <f t="shared" si="18"/>
        <v>0</v>
      </c>
    </row>
    <row r="121" spans="1:23" ht="15.6" customHeight="1" x14ac:dyDescent="0.25">
      <c r="A121" s="375">
        <f>A118+1</f>
        <v>83</v>
      </c>
      <c r="B121" s="323" t="s">
        <v>175</v>
      </c>
      <c r="C121" s="137">
        <v>1975</v>
      </c>
      <c r="D121" s="138">
        <v>1975</v>
      </c>
      <c r="E121" s="138" t="s">
        <v>435</v>
      </c>
      <c r="F121" s="139">
        <v>3</v>
      </c>
      <c r="G121" s="139">
        <v>2</v>
      </c>
      <c r="H121" s="138">
        <v>1351.2</v>
      </c>
      <c r="I121" s="138">
        <v>1298.7</v>
      </c>
      <c r="J121" s="138">
        <v>797.7</v>
      </c>
      <c r="K121" s="137">
        <v>98</v>
      </c>
      <c r="L121" s="354">
        <f>'раздел 2'!C120</f>
        <v>4024411.65</v>
      </c>
      <c r="M121" s="373">
        <v>0</v>
      </c>
      <c r="N121" s="373">
        <v>0</v>
      </c>
      <c r="O121" s="373">
        <v>0</v>
      </c>
      <c r="P121" s="373">
        <f>L121</f>
        <v>4024411.65</v>
      </c>
      <c r="Q121" s="370">
        <f>L121/H121</f>
        <v>2978.3982015985789</v>
      </c>
      <c r="R121" s="364">
        <v>24445</v>
      </c>
      <c r="S121" s="303" t="s">
        <v>149</v>
      </c>
      <c r="T121" s="371" t="s">
        <v>130</v>
      </c>
      <c r="U121" s="31">
        <f>L121-'раздел 2'!C120</f>
        <v>0</v>
      </c>
      <c r="V121" s="120">
        <f t="shared" si="17"/>
        <v>0</v>
      </c>
      <c r="W121" s="120">
        <f t="shared" si="18"/>
        <v>21466.601798401422</v>
      </c>
    </row>
    <row r="122" spans="1:23" ht="15.6" customHeight="1" x14ac:dyDescent="0.25">
      <c r="A122" s="375">
        <f>A121+1</f>
        <v>84</v>
      </c>
      <c r="B122" s="323" t="s">
        <v>176</v>
      </c>
      <c r="C122" s="137">
        <v>1980</v>
      </c>
      <c r="D122" s="138">
        <v>1980</v>
      </c>
      <c r="E122" s="138" t="s">
        <v>435</v>
      </c>
      <c r="F122" s="139">
        <v>5</v>
      </c>
      <c r="G122" s="139">
        <v>3</v>
      </c>
      <c r="H122" s="138">
        <v>2839.5</v>
      </c>
      <c r="I122" s="138">
        <v>1676.5</v>
      </c>
      <c r="J122" s="138">
        <v>1467.1</v>
      </c>
      <c r="K122" s="137">
        <v>138</v>
      </c>
      <c r="L122" s="354">
        <f>'раздел 2'!C121</f>
        <v>4487189.7</v>
      </c>
      <c r="M122" s="373">
        <v>0</v>
      </c>
      <c r="N122" s="373">
        <v>0</v>
      </c>
      <c r="O122" s="373">
        <v>0</v>
      </c>
      <c r="P122" s="373">
        <f>L122</f>
        <v>4487189.7</v>
      </c>
      <c r="Q122" s="370">
        <f>L122/H122</f>
        <v>1580.2745905969362</v>
      </c>
      <c r="R122" s="364">
        <v>24445</v>
      </c>
      <c r="S122" s="303" t="s">
        <v>149</v>
      </c>
      <c r="T122" s="371" t="s">
        <v>130</v>
      </c>
      <c r="U122" s="31">
        <f>L122-'раздел 2'!C121</f>
        <v>0</v>
      </c>
      <c r="V122" s="120">
        <f t="shared" si="17"/>
        <v>0</v>
      </c>
      <c r="W122" s="120">
        <f t="shared" si="18"/>
        <v>22864.725409403065</v>
      </c>
    </row>
    <row r="123" spans="1:23" ht="15.6" customHeight="1" x14ac:dyDescent="0.25">
      <c r="A123" s="449" t="s">
        <v>15</v>
      </c>
      <c r="B123" s="449"/>
      <c r="C123" s="331" t="s">
        <v>127</v>
      </c>
      <c r="D123" s="372" t="s">
        <v>127</v>
      </c>
      <c r="E123" s="371" t="s">
        <v>127</v>
      </c>
      <c r="F123" s="307" t="s">
        <v>127</v>
      </c>
      <c r="G123" s="307" t="s">
        <v>127</v>
      </c>
      <c r="H123" s="354">
        <f t="shared" ref="H123:P123" si="36">SUM(H121:H122)</f>
        <v>4190.7</v>
      </c>
      <c r="I123" s="354">
        <f t="shared" si="36"/>
        <v>2975.2</v>
      </c>
      <c r="J123" s="354">
        <f t="shared" si="36"/>
        <v>2264.8000000000002</v>
      </c>
      <c r="K123" s="331">
        <f t="shared" si="36"/>
        <v>236</v>
      </c>
      <c r="L123" s="354">
        <f t="shared" si="36"/>
        <v>8511601.3499999996</v>
      </c>
      <c r="M123" s="354">
        <f t="shared" si="36"/>
        <v>0</v>
      </c>
      <c r="N123" s="354">
        <f t="shared" si="36"/>
        <v>0</v>
      </c>
      <c r="O123" s="354">
        <f t="shared" si="36"/>
        <v>0</v>
      </c>
      <c r="P123" s="354">
        <f t="shared" si="36"/>
        <v>8511601.3499999996</v>
      </c>
      <c r="Q123" s="370">
        <f>L123/H123</f>
        <v>2031.0691173312334</v>
      </c>
      <c r="R123" s="354" t="s">
        <v>127</v>
      </c>
      <c r="S123" s="303" t="s">
        <v>127</v>
      </c>
      <c r="T123" s="371" t="s">
        <v>127</v>
      </c>
      <c r="U123" s="31">
        <f>L123-'раздел 2'!C122</f>
        <v>0</v>
      </c>
      <c r="V123" s="120">
        <f t="shared" si="17"/>
        <v>0</v>
      </c>
      <c r="W123" s="120" t="e">
        <f t="shared" si="18"/>
        <v>#VALUE!</v>
      </c>
    </row>
    <row r="124" spans="1:23" ht="15.6" customHeight="1" x14ac:dyDescent="0.25">
      <c r="A124" s="507" t="s">
        <v>136</v>
      </c>
      <c r="B124" s="507"/>
      <c r="C124" s="472"/>
      <c r="D124" s="472"/>
      <c r="E124" s="472"/>
      <c r="F124" s="472"/>
      <c r="G124" s="472"/>
      <c r="H124" s="472"/>
      <c r="I124" s="472"/>
      <c r="J124" s="472"/>
      <c r="K124" s="472"/>
      <c r="L124" s="472"/>
      <c r="M124" s="472"/>
      <c r="N124" s="472"/>
      <c r="O124" s="472"/>
      <c r="P124" s="472"/>
      <c r="Q124" s="472"/>
      <c r="R124" s="472"/>
      <c r="S124" s="472"/>
      <c r="T124" s="472"/>
      <c r="U124" s="31">
        <f>L124-'раздел 2'!C123</f>
        <v>0</v>
      </c>
      <c r="V124" s="120">
        <f t="shared" ref="V124:V179" si="37">L124-P124</f>
        <v>0</v>
      </c>
      <c r="W124" s="120">
        <f t="shared" ref="W124:W179" si="38">R124-Q124</f>
        <v>0</v>
      </c>
    </row>
    <row r="125" spans="1:23" ht="15.6" customHeight="1" x14ac:dyDescent="0.25">
      <c r="A125" s="364">
        <f>A122+1</f>
        <v>85</v>
      </c>
      <c r="B125" s="362" t="s">
        <v>642</v>
      </c>
      <c r="C125" s="137">
        <v>1975</v>
      </c>
      <c r="D125" s="138">
        <v>1975</v>
      </c>
      <c r="E125" s="138" t="s">
        <v>435</v>
      </c>
      <c r="F125" s="139">
        <v>3</v>
      </c>
      <c r="G125" s="139">
        <v>2</v>
      </c>
      <c r="H125" s="138">
        <v>1351.2</v>
      </c>
      <c r="I125" s="138">
        <v>1298.7</v>
      </c>
      <c r="J125" s="138">
        <v>797.7</v>
      </c>
      <c r="K125" s="137">
        <v>98</v>
      </c>
      <c r="L125" s="373">
        <f>'раздел 2'!C124</f>
        <v>180610.76</v>
      </c>
      <c r="M125" s="354">
        <v>0</v>
      </c>
      <c r="N125" s="354">
        <v>0</v>
      </c>
      <c r="O125" s="354">
        <v>0</v>
      </c>
      <c r="P125" s="354">
        <f t="shared" ref="P125:P127" si="39">L125</f>
        <v>180610.76</v>
      </c>
      <c r="Q125" s="321">
        <v>435.1435005298481</v>
      </c>
      <c r="R125" s="364">
        <v>24445</v>
      </c>
      <c r="S125" s="303" t="s">
        <v>149</v>
      </c>
      <c r="T125" s="303" t="s">
        <v>130</v>
      </c>
      <c r="U125" s="31">
        <f>L125-'раздел 2'!C124</f>
        <v>0</v>
      </c>
      <c r="V125" s="120"/>
      <c r="W125" s="120"/>
    </row>
    <row r="126" spans="1:23" ht="15.6" customHeight="1" x14ac:dyDescent="0.25">
      <c r="A126" s="364">
        <f>A125+1</f>
        <v>86</v>
      </c>
      <c r="B126" s="362" t="s">
        <v>643</v>
      </c>
      <c r="C126" s="137">
        <v>1980</v>
      </c>
      <c r="D126" s="138">
        <v>1980</v>
      </c>
      <c r="E126" s="138" t="s">
        <v>435</v>
      </c>
      <c r="F126" s="139">
        <v>5</v>
      </c>
      <c r="G126" s="139">
        <v>3</v>
      </c>
      <c r="H126" s="138">
        <v>2839.5</v>
      </c>
      <c r="I126" s="138">
        <v>1676.5</v>
      </c>
      <c r="J126" s="138">
        <v>1467.1</v>
      </c>
      <c r="K126" s="137">
        <v>138</v>
      </c>
      <c r="L126" s="373">
        <f>'раздел 2'!C125</f>
        <v>597170.76</v>
      </c>
      <c r="M126" s="354">
        <v>0</v>
      </c>
      <c r="N126" s="354">
        <v>0</v>
      </c>
      <c r="O126" s="354">
        <v>0</v>
      </c>
      <c r="P126" s="354">
        <f t="shared" si="39"/>
        <v>597170.76</v>
      </c>
      <c r="Q126" s="321">
        <v>435.1435005298481</v>
      </c>
      <c r="R126" s="364">
        <v>24445</v>
      </c>
      <c r="S126" s="303" t="s">
        <v>149</v>
      </c>
      <c r="T126" s="303" t="s">
        <v>130</v>
      </c>
      <c r="U126" s="31">
        <f>L126-'раздел 2'!C125</f>
        <v>0</v>
      </c>
      <c r="V126" s="120"/>
      <c r="W126" s="120"/>
    </row>
    <row r="127" spans="1:23" ht="15.6" customHeight="1" x14ac:dyDescent="0.25">
      <c r="A127" s="364">
        <f>A126+1</f>
        <v>87</v>
      </c>
      <c r="B127" s="362" t="s">
        <v>640</v>
      </c>
      <c r="C127" s="373">
        <v>1960</v>
      </c>
      <c r="D127" s="373"/>
      <c r="E127" s="373" t="s">
        <v>124</v>
      </c>
      <c r="F127" s="373">
        <v>2</v>
      </c>
      <c r="G127" s="373">
        <v>2</v>
      </c>
      <c r="H127" s="373">
        <v>650.70000000000005</v>
      </c>
      <c r="I127" s="373">
        <v>349</v>
      </c>
      <c r="J127" s="373">
        <v>220</v>
      </c>
      <c r="K127" s="373">
        <v>22</v>
      </c>
      <c r="L127" s="373">
        <f>'раздел 2'!C126</f>
        <v>1862819.85</v>
      </c>
      <c r="M127" s="354">
        <v>0</v>
      </c>
      <c r="N127" s="354">
        <v>0</v>
      </c>
      <c r="O127" s="354">
        <v>0</v>
      </c>
      <c r="P127" s="354">
        <f t="shared" si="39"/>
        <v>1862819.85</v>
      </c>
      <c r="Q127" s="321">
        <v>435.1435005298481</v>
      </c>
      <c r="R127" s="364">
        <v>24445</v>
      </c>
      <c r="S127" s="303" t="s">
        <v>149</v>
      </c>
      <c r="T127" s="303" t="s">
        <v>130</v>
      </c>
      <c r="U127" s="31">
        <f>L127-'раздел 2'!C126</f>
        <v>0</v>
      </c>
      <c r="V127" s="120"/>
      <c r="W127" s="120"/>
    </row>
    <row r="128" spans="1:23" ht="15.6" customHeight="1" x14ac:dyDescent="0.25">
      <c r="A128" s="364">
        <f>A127+1</f>
        <v>88</v>
      </c>
      <c r="B128" s="355" t="s">
        <v>641</v>
      </c>
      <c r="C128" s="137">
        <v>1977</v>
      </c>
      <c r="D128" s="138">
        <v>1977</v>
      </c>
      <c r="E128" s="138" t="s">
        <v>435</v>
      </c>
      <c r="F128" s="139">
        <v>5</v>
      </c>
      <c r="G128" s="139">
        <v>6</v>
      </c>
      <c r="H128" s="138">
        <v>5374</v>
      </c>
      <c r="I128" s="138">
        <v>4792.3</v>
      </c>
      <c r="J128" s="138">
        <v>4546.5</v>
      </c>
      <c r="K128" s="137">
        <v>233</v>
      </c>
      <c r="L128" s="373">
        <f>'раздел 2'!C127</f>
        <v>5475978.9000000004</v>
      </c>
      <c r="M128" s="354">
        <v>0</v>
      </c>
      <c r="N128" s="354">
        <v>0</v>
      </c>
      <c r="O128" s="354">
        <v>0</v>
      </c>
      <c r="P128" s="354">
        <f>L128</f>
        <v>5475978.9000000004</v>
      </c>
      <c r="Q128" s="321">
        <v>435.1435005298481</v>
      </c>
      <c r="R128" s="364">
        <v>24445</v>
      </c>
      <c r="S128" s="303" t="s">
        <v>149</v>
      </c>
      <c r="T128" s="303" t="s">
        <v>130</v>
      </c>
      <c r="U128" s="31">
        <f>L128-'раздел 2'!C127</f>
        <v>0</v>
      </c>
      <c r="V128" s="120">
        <f t="shared" si="37"/>
        <v>0</v>
      </c>
      <c r="W128" s="120">
        <f t="shared" si="38"/>
        <v>24009.856499470152</v>
      </c>
    </row>
    <row r="129" spans="1:27" ht="15.6" customHeight="1" x14ac:dyDescent="0.25">
      <c r="A129" s="449" t="s">
        <v>15</v>
      </c>
      <c r="B129" s="449"/>
      <c r="C129" s="350" t="s">
        <v>127</v>
      </c>
      <c r="D129" s="373" t="s">
        <v>127</v>
      </c>
      <c r="E129" s="373" t="s">
        <v>127</v>
      </c>
      <c r="F129" s="375" t="s">
        <v>127</v>
      </c>
      <c r="G129" s="375" t="s">
        <v>127</v>
      </c>
      <c r="H129" s="373">
        <f>SUM(H128:H128)</f>
        <v>5374</v>
      </c>
      <c r="I129" s="373">
        <f>SUM(I128:I128)</f>
        <v>4792.3</v>
      </c>
      <c r="J129" s="373">
        <f>SUM(J128:J128)</f>
        <v>4546.5</v>
      </c>
      <c r="K129" s="350">
        <f>SUM(K128:K128)</f>
        <v>233</v>
      </c>
      <c r="L129" s="373">
        <f>SUM(L125:L128)</f>
        <v>8116580.2700000005</v>
      </c>
      <c r="M129" s="373">
        <f>SUM(M128:M128)</f>
        <v>0</v>
      </c>
      <c r="N129" s="373">
        <f>SUM(N128:N128)</f>
        <v>0</v>
      </c>
      <c r="O129" s="373">
        <f>SUM(O128:O128)</f>
        <v>0</v>
      </c>
      <c r="P129" s="373">
        <f>SUM(P125:P128)</f>
        <v>8116580.2700000005</v>
      </c>
      <c r="Q129" s="321">
        <v>435.1435005298481</v>
      </c>
      <c r="R129" s="373" t="s">
        <v>127</v>
      </c>
      <c r="S129" s="373" t="s">
        <v>127</v>
      </c>
      <c r="T129" s="373" t="s">
        <v>127</v>
      </c>
      <c r="U129" s="31">
        <f>L129-'раздел 2'!C128</f>
        <v>0</v>
      </c>
      <c r="V129" s="120">
        <f t="shared" si="37"/>
        <v>0</v>
      </c>
      <c r="W129" s="120" t="e">
        <f t="shared" si="38"/>
        <v>#VALUE!</v>
      </c>
    </row>
    <row r="130" spans="1:27" ht="15.6" customHeight="1" x14ac:dyDescent="0.25">
      <c r="A130" s="424" t="s">
        <v>177</v>
      </c>
      <c r="B130" s="424"/>
      <c r="C130" s="491"/>
      <c r="D130" s="491"/>
      <c r="E130" s="491"/>
      <c r="F130" s="491"/>
      <c r="G130" s="491"/>
      <c r="H130" s="491"/>
      <c r="I130" s="491"/>
      <c r="J130" s="491"/>
      <c r="K130" s="491"/>
      <c r="L130" s="491"/>
      <c r="M130" s="491"/>
      <c r="N130" s="491"/>
      <c r="O130" s="491"/>
      <c r="P130" s="491"/>
      <c r="Q130" s="491"/>
      <c r="R130" s="491"/>
      <c r="S130" s="491"/>
      <c r="T130" s="491"/>
      <c r="U130" s="31">
        <f>L130-'раздел 2'!C129</f>
        <v>0</v>
      </c>
      <c r="V130" s="120">
        <f t="shared" si="37"/>
        <v>0</v>
      </c>
      <c r="W130" s="120">
        <f t="shared" si="38"/>
        <v>0</v>
      </c>
    </row>
    <row r="131" spans="1:27" ht="15.6" customHeight="1" x14ac:dyDescent="0.25">
      <c r="A131" s="181">
        <f>A128+1</f>
        <v>89</v>
      </c>
      <c r="B131" s="107" t="s">
        <v>178</v>
      </c>
      <c r="C131" s="142">
        <v>1971</v>
      </c>
      <c r="D131" s="143">
        <v>1971</v>
      </c>
      <c r="E131" s="143" t="s">
        <v>435</v>
      </c>
      <c r="F131" s="144">
        <v>5</v>
      </c>
      <c r="G131" s="144">
        <v>4</v>
      </c>
      <c r="H131" s="143">
        <v>2961.2</v>
      </c>
      <c r="I131" s="143">
        <v>2649</v>
      </c>
      <c r="J131" s="143">
        <v>2217</v>
      </c>
      <c r="K131" s="142">
        <v>150</v>
      </c>
      <c r="L131" s="379">
        <f>'раздел 2'!C130</f>
        <v>4217724</v>
      </c>
      <c r="M131" s="379">
        <v>0</v>
      </c>
      <c r="N131" s="379">
        <v>0</v>
      </c>
      <c r="O131" s="379">
        <v>0</v>
      </c>
      <c r="P131" s="379">
        <f>L131</f>
        <v>4217724</v>
      </c>
      <c r="Q131" s="377">
        <f>L131/H131</f>
        <v>1424.3293259489396</v>
      </c>
      <c r="R131" s="364">
        <v>24445</v>
      </c>
      <c r="S131" s="128" t="s">
        <v>149</v>
      </c>
      <c r="T131" s="43" t="s">
        <v>130</v>
      </c>
      <c r="U131" s="31">
        <f>L131-'раздел 2'!C130</f>
        <v>0</v>
      </c>
      <c r="V131" s="120">
        <f t="shared" si="37"/>
        <v>0</v>
      </c>
      <c r="W131" s="120">
        <f t="shared" si="38"/>
        <v>23020.67067405106</v>
      </c>
    </row>
    <row r="132" spans="1:27" ht="15.6" customHeight="1" x14ac:dyDescent="0.25">
      <c r="A132" s="465" t="s">
        <v>15</v>
      </c>
      <c r="B132" s="466"/>
      <c r="C132" s="350" t="s">
        <v>127</v>
      </c>
      <c r="D132" s="373" t="s">
        <v>127</v>
      </c>
      <c r="E132" s="373" t="s">
        <v>127</v>
      </c>
      <c r="F132" s="375" t="s">
        <v>127</v>
      </c>
      <c r="G132" s="375" t="s">
        <v>127</v>
      </c>
      <c r="H132" s="352">
        <f t="shared" ref="H132:Q132" si="40">H131</f>
        <v>2961.2</v>
      </c>
      <c r="I132" s="352">
        <f t="shared" si="40"/>
        <v>2649</v>
      </c>
      <c r="J132" s="352">
        <f t="shared" si="40"/>
        <v>2217</v>
      </c>
      <c r="K132" s="46">
        <f t="shared" si="40"/>
        <v>150</v>
      </c>
      <c r="L132" s="352">
        <f t="shared" si="40"/>
        <v>4217724</v>
      </c>
      <c r="M132" s="352">
        <f t="shared" si="40"/>
        <v>0</v>
      </c>
      <c r="N132" s="352">
        <f t="shared" si="40"/>
        <v>0</v>
      </c>
      <c r="O132" s="352">
        <f t="shared" si="40"/>
        <v>0</v>
      </c>
      <c r="P132" s="352">
        <f t="shared" si="40"/>
        <v>4217724</v>
      </c>
      <c r="Q132" s="361">
        <f t="shared" si="40"/>
        <v>1424.3293259489396</v>
      </c>
      <c r="R132" s="373" t="s">
        <v>127</v>
      </c>
      <c r="S132" s="373" t="s">
        <v>127</v>
      </c>
      <c r="T132" s="373" t="s">
        <v>127</v>
      </c>
      <c r="U132" s="31">
        <f>L132-'раздел 2'!C131</f>
        <v>0</v>
      </c>
      <c r="V132" s="120">
        <f t="shared" si="37"/>
        <v>0</v>
      </c>
      <c r="W132" s="120" t="e">
        <f t="shared" si="38"/>
        <v>#VALUE!</v>
      </c>
    </row>
    <row r="133" spans="1:27" ht="15.6" customHeight="1" x14ac:dyDescent="0.25">
      <c r="A133" s="428" t="s">
        <v>68</v>
      </c>
      <c r="B133" s="429"/>
      <c r="C133" s="80" t="s">
        <v>127</v>
      </c>
      <c r="D133" s="243" t="s">
        <v>127</v>
      </c>
      <c r="E133" s="243" t="s">
        <v>127</v>
      </c>
      <c r="F133" s="17" t="s">
        <v>127</v>
      </c>
      <c r="G133" s="17" t="s">
        <v>127</v>
      </c>
      <c r="H133" s="6">
        <f>H91+H97+H100+H103+H106+H110+H113+H119+H123+H129+H132</f>
        <v>66091.91</v>
      </c>
      <c r="I133" s="6">
        <f t="shared" ref="I133:R133" si="41">I91+I97+I100+I103+I106+I110+I113+I119+I123+I129+I132</f>
        <v>53486.850000000006</v>
      </c>
      <c r="J133" s="6">
        <f t="shared" si="41"/>
        <v>47867.92</v>
      </c>
      <c r="K133" s="6">
        <f t="shared" si="41"/>
        <v>2637</v>
      </c>
      <c r="L133" s="6">
        <f t="shared" si="41"/>
        <v>100327877.42999999</v>
      </c>
      <c r="M133" s="6">
        <f t="shared" si="41"/>
        <v>0</v>
      </c>
      <c r="N133" s="6">
        <f t="shared" si="41"/>
        <v>0</v>
      </c>
      <c r="O133" s="6">
        <f t="shared" si="41"/>
        <v>0</v>
      </c>
      <c r="P133" s="6">
        <f t="shared" si="41"/>
        <v>100327877.42999999</v>
      </c>
      <c r="Q133" s="6">
        <f t="shared" si="41"/>
        <v>23540.141646803866</v>
      </c>
      <c r="R133" s="6" t="e">
        <f t="shared" si="41"/>
        <v>#VALUE!</v>
      </c>
      <c r="S133" s="243" t="s">
        <v>127</v>
      </c>
      <c r="T133" s="243" t="s">
        <v>127</v>
      </c>
      <c r="U133" s="31">
        <f>L133-'раздел 2'!C132</f>
        <v>0</v>
      </c>
      <c r="V133" s="120">
        <f t="shared" si="37"/>
        <v>0</v>
      </c>
      <c r="W133" s="120" t="e">
        <f t="shared" si="38"/>
        <v>#VALUE!</v>
      </c>
    </row>
    <row r="134" spans="1:27" ht="15.6" customHeight="1" x14ac:dyDescent="0.25">
      <c r="A134" s="485" t="s">
        <v>14</v>
      </c>
      <c r="B134" s="485"/>
      <c r="C134" s="485"/>
      <c r="D134" s="485"/>
      <c r="E134" s="485"/>
      <c r="F134" s="485"/>
      <c r="G134" s="485"/>
      <c r="H134" s="485"/>
      <c r="I134" s="485"/>
      <c r="J134" s="485"/>
      <c r="K134" s="485"/>
      <c r="L134" s="485"/>
      <c r="M134" s="485"/>
      <c r="N134" s="485"/>
      <c r="O134" s="485"/>
      <c r="P134" s="485"/>
      <c r="Q134" s="485"/>
      <c r="R134" s="485"/>
      <c r="S134" s="485"/>
      <c r="T134" s="486"/>
      <c r="U134" s="31">
        <f>L134-'раздел 2'!C133</f>
        <v>0</v>
      </c>
      <c r="V134" s="120">
        <f t="shared" si="37"/>
        <v>0</v>
      </c>
      <c r="W134" s="120">
        <f t="shared" si="38"/>
        <v>0</v>
      </c>
    </row>
    <row r="135" spans="1:27" ht="15.6" customHeight="1" x14ac:dyDescent="0.25">
      <c r="A135" s="506" t="s">
        <v>180</v>
      </c>
      <c r="B135" s="432"/>
      <c r="C135" s="503"/>
      <c r="D135" s="504"/>
      <c r="E135" s="504"/>
      <c r="F135" s="504"/>
      <c r="G135" s="504"/>
      <c r="H135" s="504"/>
      <c r="I135" s="504"/>
      <c r="J135" s="504"/>
      <c r="K135" s="504"/>
      <c r="L135" s="504"/>
      <c r="M135" s="504"/>
      <c r="N135" s="504"/>
      <c r="O135" s="504"/>
      <c r="P135" s="504"/>
      <c r="Q135" s="504"/>
      <c r="R135" s="504"/>
      <c r="S135" s="504"/>
      <c r="T135" s="505"/>
      <c r="U135" s="31">
        <f>L135-'раздел 2'!C134</f>
        <v>0</v>
      </c>
      <c r="V135" s="120">
        <f t="shared" si="37"/>
        <v>0</v>
      </c>
      <c r="W135" s="120">
        <f t="shared" si="38"/>
        <v>0</v>
      </c>
    </row>
    <row r="136" spans="1:27" s="67" customFormat="1" ht="13.5" customHeight="1" x14ac:dyDescent="0.25">
      <c r="A136" s="320">
        <f>A131+1</f>
        <v>90</v>
      </c>
      <c r="B136" s="323" t="s">
        <v>179</v>
      </c>
      <c r="C136" s="330">
        <v>1992</v>
      </c>
      <c r="D136" s="356"/>
      <c r="E136" s="357" t="s">
        <v>474</v>
      </c>
      <c r="F136" s="297">
        <v>9</v>
      </c>
      <c r="G136" s="297">
        <v>5</v>
      </c>
      <c r="H136" s="332">
        <v>11599.1</v>
      </c>
      <c r="I136" s="332">
        <v>9923.2999999999993</v>
      </c>
      <c r="J136" s="332">
        <v>8846.9</v>
      </c>
      <c r="K136" s="330">
        <v>480</v>
      </c>
      <c r="L136" s="354">
        <f>'раздел 2'!C135</f>
        <v>10824811.42</v>
      </c>
      <c r="M136" s="373">
        <v>0</v>
      </c>
      <c r="N136" s="373">
        <v>0</v>
      </c>
      <c r="O136" s="373">
        <v>0</v>
      </c>
      <c r="P136" s="373">
        <f t="shared" ref="P136" si="42">L136</f>
        <v>10824811.42</v>
      </c>
      <c r="Q136" s="370">
        <f t="shared" ref="Q136:Q137" si="43">L136/H136</f>
        <v>933.24580527799571</v>
      </c>
      <c r="R136" s="364">
        <v>24445</v>
      </c>
      <c r="S136" s="303" t="s">
        <v>149</v>
      </c>
      <c r="T136" s="371" t="s">
        <v>130</v>
      </c>
      <c r="U136" s="31">
        <f>L136-'раздел 2'!C135</f>
        <v>0</v>
      </c>
      <c r="V136" s="120">
        <f t="shared" si="37"/>
        <v>0</v>
      </c>
      <c r="W136" s="120">
        <f t="shared" si="38"/>
        <v>23511.754194722005</v>
      </c>
      <c r="X136" s="354"/>
      <c r="Y136" s="354"/>
      <c r="Z136" s="49"/>
      <c r="AA136" s="351"/>
    </row>
    <row r="137" spans="1:27" ht="15.6" customHeight="1" x14ac:dyDescent="0.25">
      <c r="A137" s="439" t="s">
        <v>15</v>
      </c>
      <c r="B137" s="440"/>
      <c r="C137" s="350" t="s">
        <v>127</v>
      </c>
      <c r="D137" s="373" t="s">
        <v>127</v>
      </c>
      <c r="E137" s="373" t="s">
        <v>127</v>
      </c>
      <c r="F137" s="375" t="s">
        <v>127</v>
      </c>
      <c r="G137" s="375" t="s">
        <v>127</v>
      </c>
      <c r="H137" s="352">
        <f t="shared" ref="H137:P137" si="44">SUM(H136:H136)</f>
        <v>11599.1</v>
      </c>
      <c r="I137" s="352">
        <f t="shared" si="44"/>
        <v>9923.2999999999993</v>
      </c>
      <c r="J137" s="352">
        <f t="shared" si="44"/>
        <v>8846.9</v>
      </c>
      <c r="K137" s="46">
        <f t="shared" si="44"/>
        <v>480</v>
      </c>
      <c r="L137" s="352">
        <f t="shared" si="44"/>
        <v>10824811.42</v>
      </c>
      <c r="M137" s="352">
        <f t="shared" si="44"/>
        <v>0</v>
      </c>
      <c r="N137" s="352">
        <f t="shared" si="44"/>
        <v>0</v>
      </c>
      <c r="O137" s="352">
        <f t="shared" si="44"/>
        <v>0</v>
      </c>
      <c r="P137" s="352">
        <f t="shared" si="44"/>
        <v>10824811.42</v>
      </c>
      <c r="Q137" s="370">
        <f t="shared" si="43"/>
        <v>933.24580527799571</v>
      </c>
      <c r="R137" s="373" t="s">
        <v>127</v>
      </c>
      <c r="S137" s="373" t="s">
        <v>127</v>
      </c>
      <c r="T137" s="373" t="s">
        <v>127</v>
      </c>
      <c r="U137" s="31">
        <f>L137-'раздел 2'!C136</f>
        <v>0</v>
      </c>
      <c r="V137" s="120">
        <f t="shared" si="37"/>
        <v>0</v>
      </c>
      <c r="W137" s="120" t="e">
        <f t="shared" si="38"/>
        <v>#VALUE!</v>
      </c>
    </row>
    <row r="138" spans="1:27" ht="15.6" customHeight="1" x14ac:dyDescent="0.25">
      <c r="A138" s="428" t="s">
        <v>16</v>
      </c>
      <c r="B138" s="430"/>
      <c r="C138" s="84"/>
      <c r="D138" s="179"/>
      <c r="E138" s="179"/>
      <c r="F138" s="179"/>
      <c r="G138" s="179"/>
      <c r="H138" s="179"/>
      <c r="I138" s="179"/>
      <c r="J138" s="179"/>
      <c r="K138" s="84"/>
      <c r="L138" s="254"/>
      <c r="M138" s="179"/>
      <c r="N138" s="179"/>
      <c r="O138" s="179"/>
      <c r="P138" s="179"/>
      <c r="Q138" s="240"/>
      <c r="R138" s="179"/>
      <c r="S138" s="179"/>
      <c r="T138" s="180"/>
      <c r="U138" s="31">
        <f>L138-'раздел 2'!C137</f>
        <v>0</v>
      </c>
      <c r="V138" s="120">
        <f t="shared" si="37"/>
        <v>0</v>
      </c>
      <c r="W138" s="120">
        <f t="shared" si="38"/>
        <v>0</v>
      </c>
    </row>
    <row r="139" spans="1:27" ht="15.6" customHeight="1" x14ac:dyDescent="0.25">
      <c r="A139" s="320">
        <f>A136+1</f>
        <v>91</v>
      </c>
      <c r="B139" s="74" t="s">
        <v>651</v>
      </c>
      <c r="C139" s="331">
        <v>1970</v>
      </c>
      <c r="D139" s="307"/>
      <c r="E139" s="375" t="s">
        <v>124</v>
      </c>
      <c r="F139" s="307">
        <v>2</v>
      </c>
      <c r="G139" s="307">
        <v>2</v>
      </c>
      <c r="H139" s="375">
        <v>543.70000000000005</v>
      </c>
      <c r="I139" s="307">
        <v>485.77</v>
      </c>
      <c r="J139" s="307">
        <v>315.89</v>
      </c>
      <c r="K139" s="331">
        <v>38</v>
      </c>
      <c r="L139" s="354">
        <f>'раздел 2'!C138</f>
        <v>85363.91</v>
      </c>
      <c r="M139" s="375">
        <v>0</v>
      </c>
      <c r="N139" s="375">
        <v>0</v>
      </c>
      <c r="O139" s="375">
        <v>0</v>
      </c>
      <c r="P139" s="375">
        <f>L139</f>
        <v>85363.91</v>
      </c>
      <c r="Q139" s="370">
        <f>L139/H139</f>
        <v>157.00553614125437</v>
      </c>
      <c r="R139" s="364">
        <v>24445</v>
      </c>
      <c r="S139" s="307" t="s">
        <v>149</v>
      </c>
      <c r="T139" s="375" t="s">
        <v>130</v>
      </c>
      <c r="U139" s="31">
        <f>L139-'раздел 2'!C138</f>
        <v>0</v>
      </c>
      <c r="V139" s="120">
        <f t="shared" si="37"/>
        <v>0</v>
      </c>
      <c r="W139" s="120">
        <f t="shared" si="38"/>
        <v>24287.994463858744</v>
      </c>
    </row>
    <row r="140" spans="1:27" ht="15.6" customHeight="1" x14ac:dyDescent="0.25">
      <c r="A140" s="320">
        <f>A139+1</f>
        <v>92</v>
      </c>
      <c r="B140" s="74" t="s">
        <v>650</v>
      </c>
      <c r="C140" s="331">
        <v>1971</v>
      </c>
      <c r="D140" s="307"/>
      <c r="E140" s="375" t="s">
        <v>124</v>
      </c>
      <c r="F140" s="307">
        <v>2</v>
      </c>
      <c r="G140" s="307">
        <v>2</v>
      </c>
      <c r="H140" s="375">
        <v>537.41</v>
      </c>
      <c r="I140" s="307">
        <v>479.61</v>
      </c>
      <c r="J140" s="307">
        <v>329.51</v>
      </c>
      <c r="K140" s="331">
        <v>22</v>
      </c>
      <c r="L140" s="354">
        <f>'раздел 2'!C139</f>
        <v>354607.07</v>
      </c>
      <c r="M140" s="375">
        <v>0</v>
      </c>
      <c r="N140" s="375">
        <v>0</v>
      </c>
      <c r="O140" s="375">
        <v>0</v>
      </c>
      <c r="P140" s="375">
        <f t="shared" ref="P140:P143" si="45">L140</f>
        <v>354607.07</v>
      </c>
      <c r="Q140" s="370">
        <f t="shared" ref="Q140:Q143" si="46">L140/H140</f>
        <v>659.84456932323553</v>
      </c>
      <c r="R140" s="364">
        <v>24446</v>
      </c>
      <c r="S140" s="303" t="s">
        <v>149</v>
      </c>
      <c r="T140" s="375" t="s">
        <v>130</v>
      </c>
      <c r="U140" s="31">
        <f>L140-'раздел 2'!C139</f>
        <v>0</v>
      </c>
      <c r="V140" s="120"/>
      <c r="W140" s="120"/>
    </row>
    <row r="141" spans="1:27" ht="15.6" customHeight="1" x14ac:dyDescent="0.25">
      <c r="A141" s="320">
        <f>A140+1</f>
        <v>93</v>
      </c>
      <c r="B141" s="74" t="s">
        <v>17</v>
      </c>
      <c r="C141" s="331">
        <v>1970</v>
      </c>
      <c r="D141" s="307"/>
      <c r="E141" s="375" t="s">
        <v>124</v>
      </c>
      <c r="F141" s="307">
        <v>2</v>
      </c>
      <c r="G141" s="307">
        <v>2</v>
      </c>
      <c r="H141" s="375">
        <v>543.70000000000005</v>
      </c>
      <c r="I141" s="307">
        <v>485.77</v>
      </c>
      <c r="J141" s="307">
        <v>315.89</v>
      </c>
      <c r="K141" s="331">
        <v>38</v>
      </c>
      <c r="L141" s="354">
        <f>'раздел 2'!C140</f>
        <v>82796.710000000006</v>
      </c>
      <c r="M141" s="375">
        <v>0</v>
      </c>
      <c r="N141" s="375">
        <v>0</v>
      </c>
      <c r="O141" s="375">
        <v>0</v>
      </c>
      <c r="P141" s="375">
        <f t="shared" si="45"/>
        <v>82796.710000000006</v>
      </c>
      <c r="Q141" s="370">
        <f t="shared" si="46"/>
        <v>152.2838146036417</v>
      </c>
      <c r="R141" s="364">
        <v>24447</v>
      </c>
      <c r="S141" s="303" t="s">
        <v>149</v>
      </c>
      <c r="T141" s="375" t="s">
        <v>130</v>
      </c>
      <c r="U141" s="31">
        <f>L141-'раздел 2'!C140</f>
        <v>0</v>
      </c>
      <c r="V141" s="120"/>
      <c r="W141" s="120"/>
    </row>
    <row r="142" spans="1:27" ht="15.6" customHeight="1" x14ac:dyDescent="0.25">
      <c r="A142" s="320">
        <f>A141+1</f>
        <v>94</v>
      </c>
      <c r="B142" s="74" t="s">
        <v>647</v>
      </c>
      <c r="C142" s="331">
        <v>1971</v>
      </c>
      <c r="D142" s="307"/>
      <c r="E142" s="375" t="s">
        <v>124</v>
      </c>
      <c r="F142" s="307">
        <v>2</v>
      </c>
      <c r="G142" s="307">
        <v>2</v>
      </c>
      <c r="H142" s="375">
        <v>537.41</v>
      </c>
      <c r="I142" s="307">
        <v>479.61</v>
      </c>
      <c r="J142" s="307">
        <v>329.51</v>
      </c>
      <c r="K142" s="331">
        <v>22</v>
      </c>
      <c r="L142" s="354">
        <f>'раздел 2'!C141</f>
        <v>778158.15</v>
      </c>
      <c r="M142" s="375">
        <v>0</v>
      </c>
      <c r="N142" s="375">
        <v>0</v>
      </c>
      <c r="O142" s="375">
        <v>0</v>
      </c>
      <c r="P142" s="375">
        <f t="shared" si="45"/>
        <v>778158.15</v>
      </c>
      <c r="Q142" s="370">
        <f t="shared" si="46"/>
        <v>1447.9785452447852</v>
      </c>
      <c r="R142" s="364">
        <v>24448</v>
      </c>
      <c r="S142" s="303" t="s">
        <v>149</v>
      </c>
      <c r="T142" s="375" t="s">
        <v>130</v>
      </c>
      <c r="U142" s="31">
        <f>L142-'раздел 2'!C141</f>
        <v>0</v>
      </c>
      <c r="V142" s="120"/>
      <c r="W142" s="120"/>
    </row>
    <row r="143" spans="1:27" ht="15.6" customHeight="1" x14ac:dyDescent="0.25">
      <c r="A143" s="320">
        <f>A142+1</f>
        <v>95</v>
      </c>
      <c r="B143" s="74" t="s">
        <v>648</v>
      </c>
      <c r="C143" s="350">
        <v>1977</v>
      </c>
      <c r="D143" s="307"/>
      <c r="E143" s="375" t="s">
        <v>128</v>
      </c>
      <c r="F143" s="307">
        <v>3</v>
      </c>
      <c r="G143" s="307">
        <v>3</v>
      </c>
      <c r="H143" s="307">
        <v>1382.34</v>
      </c>
      <c r="I143" s="307">
        <v>1357.02</v>
      </c>
      <c r="J143" s="307">
        <v>1080.3499999999999</v>
      </c>
      <c r="K143" s="350">
        <v>66</v>
      </c>
      <c r="L143" s="354">
        <f>'раздел 2'!C142</f>
        <v>1662048.15</v>
      </c>
      <c r="M143" s="375">
        <v>0</v>
      </c>
      <c r="N143" s="375">
        <v>0</v>
      </c>
      <c r="O143" s="375">
        <v>0</v>
      </c>
      <c r="P143" s="375">
        <f t="shared" si="45"/>
        <v>1662048.15</v>
      </c>
      <c r="Q143" s="370">
        <f t="shared" si="46"/>
        <v>1202.34396024133</v>
      </c>
      <c r="R143" s="364">
        <v>24449</v>
      </c>
      <c r="S143" s="303" t="s">
        <v>149</v>
      </c>
      <c r="T143" s="375" t="s">
        <v>130</v>
      </c>
      <c r="U143" s="31">
        <f>L143-'раздел 2'!C142</f>
        <v>0</v>
      </c>
      <c r="V143" s="120">
        <f t="shared" si="37"/>
        <v>0</v>
      </c>
      <c r="W143" s="120">
        <f t="shared" si="38"/>
        <v>23246.656039758669</v>
      </c>
    </row>
    <row r="144" spans="1:27" ht="15.6" customHeight="1" x14ac:dyDescent="0.25">
      <c r="A144" s="427" t="s">
        <v>15</v>
      </c>
      <c r="B144" s="426"/>
      <c r="C144" s="350" t="s">
        <v>127</v>
      </c>
      <c r="D144" s="373" t="s">
        <v>127</v>
      </c>
      <c r="E144" s="373" t="s">
        <v>127</v>
      </c>
      <c r="F144" s="375" t="s">
        <v>127</v>
      </c>
      <c r="G144" s="375" t="s">
        <v>127</v>
      </c>
      <c r="H144" s="352">
        <f t="shared" ref="H144:P144" si="47">SUM(H139:H143)</f>
        <v>3544.5600000000004</v>
      </c>
      <c r="I144" s="352">
        <f t="shared" si="47"/>
        <v>3287.78</v>
      </c>
      <c r="J144" s="352">
        <f t="shared" si="47"/>
        <v>2371.1499999999996</v>
      </c>
      <c r="K144" s="46">
        <f t="shared" si="47"/>
        <v>186</v>
      </c>
      <c r="L144" s="352">
        <f t="shared" si="47"/>
        <v>2962973.99</v>
      </c>
      <c r="M144" s="352">
        <f t="shared" si="47"/>
        <v>0</v>
      </c>
      <c r="N144" s="352">
        <f t="shared" si="47"/>
        <v>0</v>
      </c>
      <c r="O144" s="352">
        <f t="shared" si="47"/>
        <v>0</v>
      </c>
      <c r="P144" s="352">
        <f t="shared" si="47"/>
        <v>2962973.99</v>
      </c>
      <c r="Q144" s="370">
        <f>L144/H144</f>
        <v>835.92152199426721</v>
      </c>
      <c r="R144" s="373" t="s">
        <v>127</v>
      </c>
      <c r="S144" s="373" t="s">
        <v>127</v>
      </c>
      <c r="T144" s="373" t="s">
        <v>127</v>
      </c>
      <c r="U144" s="31">
        <f>L144-'раздел 2'!C143</f>
        <v>0</v>
      </c>
      <c r="V144" s="120">
        <f t="shared" si="37"/>
        <v>0</v>
      </c>
      <c r="W144" s="120" t="e">
        <f t="shared" si="38"/>
        <v>#VALUE!</v>
      </c>
    </row>
    <row r="145" spans="1:23" ht="15.6" customHeight="1" x14ac:dyDescent="0.25">
      <c r="A145" s="428" t="s">
        <v>18</v>
      </c>
      <c r="B145" s="430"/>
      <c r="C145" s="430"/>
      <c r="D145" s="430"/>
      <c r="E145" s="430"/>
      <c r="F145" s="430"/>
      <c r="G145" s="430"/>
      <c r="H145" s="430"/>
      <c r="I145" s="430"/>
      <c r="J145" s="430"/>
      <c r="K145" s="430"/>
      <c r="L145" s="430"/>
      <c r="M145" s="430"/>
      <c r="N145" s="430"/>
      <c r="O145" s="430"/>
      <c r="P145" s="430"/>
      <c r="Q145" s="430"/>
      <c r="R145" s="430"/>
      <c r="S145" s="430"/>
      <c r="T145" s="429"/>
      <c r="U145" s="31">
        <f>L145-'раздел 2'!C144</f>
        <v>0</v>
      </c>
      <c r="V145" s="120">
        <f t="shared" si="37"/>
        <v>0</v>
      </c>
      <c r="W145" s="120">
        <f t="shared" si="38"/>
        <v>0</v>
      </c>
    </row>
    <row r="146" spans="1:23" ht="15.6" customHeight="1" x14ac:dyDescent="0.25">
      <c r="A146" s="319">
        <f>A143+1</f>
        <v>96</v>
      </c>
      <c r="B146" s="77" t="s">
        <v>19</v>
      </c>
      <c r="C146" s="350">
        <v>1964</v>
      </c>
      <c r="D146" s="375"/>
      <c r="E146" s="375" t="s">
        <v>124</v>
      </c>
      <c r="F146" s="375">
        <v>2</v>
      </c>
      <c r="G146" s="375">
        <v>2</v>
      </c>
      <c r="H146" s="375">
        <v>689.57</v>
      </c>
      <c r="I146" s="375">
        <v>635.96</v>
      </c>
      <c r="J146" s="375">
        <v>550.16</v>
      </c>
      <c r="K146" s="350">
        <v>35</v>
      </c>
      <c r="L146" s="373">
        <f>'раздел 2'!C145</f>
        <v>179882.3</v>
      </c>
      <c r="M146" s="375">
        <v>0</v>
      </c>
      <c r="N146" s="375">
        <v>0</v>
      </c>
      <c r="O146" s="375">
        <v>0</v>
      </c>
      <c r="P146" s="375">
        <f t="shared" ref="P146:P150" si="48">L146</f>
        <v>179882.3</v>
      </c>
      <c r="Q146" s="370">
        <f t="shared" ref="Q146:Q151" si="49">L146/H146</f>
        <v>260.86155140159804</v>
      </c>
      <c r="R146" s="364">
        <v>24445</v>
      </c>
      <c r="S146" s="307" t="s">
        <v>149</v>
      </c>
      <c r="T146" s="375" t="s">
        <v>130</v>
      </c>
      <c r="U146" s="31">
        <f>L146-'раздел 2'!C145</f>
        <v>0</v>
      </c>
      <c r="V146" s="120">
        <f t="shared" si="37"/>
        <v>0</v>
      </c>
      <c r="W146" s="120">
        <f t="shared" si="38"/>
        <v>24184.138448598402</v>
      </c>
    </row>
    <row r="147" spans="1:23" ht="15.6" customHeight="1" x14ac:dyDescent="0.25">
      <c r="A147" s="307">
        <f t="shared" ref="A147:A150" si="50">A146+1</f>
        <v>97</v>
      </c>
      <c r="B147" s="77" t="s">
        <v>20</v>
      </c>
      <c r="C147" s="350">
        <v>1965</v>
      </c>
      <c r="D147" s="375"/>
      <c r="E147" s="375" t="s">
        <v>124</v>
      </c>
      <c r="F147" s="375">
        <v>2</v>
      </c>
      <c r="G147" s="375">
        <v>2</v>
      </c>
      <c r="H147" s="375">
        <v>699.51</v>
      </c>
      <c r="I147" s="375">
        <v>644.71</v>
      </c>
      <c r="J147" s="375">
        <v>423.01</v>
      </c>
      <c r="K147" s="350">
        <v>32</v>
      </c>
      <c r="L147" s="373">
        <f>'раздел 2'!C146</f>
        <v>176968.49</v>
      </c>
      <c r="M147" s="375">
        <v>0</v>
      </c>
      <c r="N147" s="375">
        <v>0</v>
      </c>
      <c r="O147" s="375">
        <v>0</v>
      </c>
      <c r="P147" s="375">
        <f t="shared" si="48"/>
        <v>176968.49</v>
      </c>
      <c r="Q147" s="370">
        <f t="shared" si="49"/>
        <v>252.98922102614685</v>
      </c>
      <c r="R147" s="364">
        <v>24445</v>
      </c>
      <c r="S147" s="307" t="s">
        <v>149</v>
      </c>
      <c r="T147" s="375" t="s">
        <v>130</v>
      </c>
      <c r="U147" s="31">
        <f>L147-'раздел 2'!C146</f>
        <v>0</v>
      </c>
      <c r="V147" s="120">
        <f t="shared" si="37"/>
        <v>0</v>
      </c>
      <c r="W147" s="120">
        <f t="shared" si="38"/>
        <v>24192.010778973854</v>
      </c>
    </row>
    <row r="148" spans="1:23" ht="15.6" customHeight="1" x14ac:dyDescent="0.25">
      <c r="A148" s="307">
        <f t="shared" si="50"/>
        <v>98</v>
      </c>
      <c r="B148" s="74" t="s">
        <v>21</v>
      </c>
      <c r="C148" s="87">
        <v>1971</v>
      </c>
      <c r="D148" s="16"/>
      <c r="E148" s="375" t="s">
        <v>124</v>
      </c>
      <c r="F148" s="16">
        <v>2</v>
      </c>
      <c r="G148" s="2">
        <v>2</v>
      </c>
      <c r="H148" s="2">
        <v>794.7</v>
      </c>
      <c r="I148" s="2">
        <v>726.6</v>
      </c>
      <c r="J148" s="2">
        <v>550.6</v>
      </c>
      <c r="K148" s="20">
        <v>38</v>
      </c>
      <c r="L148" s="373">
        <f>'раздел 2'!C147</f>
        <v>560094.54</v>
      </c>
      <c r="M148" s="375">
        <v>0</v>
      </c>
      <c r="N148" s="375">
        <v>0</v>
      </c>
      <c r="O148" s="375">
        <v>0</v>
      </c>
      <c r="P148" s="375">
        <f t="shared" si="48"/>
        <v>560094.54</v>
      </c>
      <c r="Q148" s="370">
        <f t="shared" si="49"/>
        <v>704.78739146847863</v>
      </c>
      <c r="R148" s="364">
        <v>24445</v>
      </c>
      <c r="S148" s="307" t="s">
        <v>149</v>
      </c>
      <c r="T148" s="375" t="s">
        <v>130</v>
      </c>
      <c r="U148" s="31">
        <f>L148-'раздел 2'!C147</f>
        <v>0</v>
      </c>
      <c r="V148" s="120">
        <f t="shared" si="37"/>
        <v>0</v>
      </c>
      <c r="W148" s="120">
        <f t="shared" si="38"/>
        <v>23740.212608531521</v>
      </c>
    </row>
    <row r="149" spans="1:23" ht="15.6" customHeight="1" x14ac:dyDescent="0.25">
      <c r="A149" s="307">
        <f t="shared" si="50"/>
        <v>99</v>
      </c>
      <c r="B149" s="74" t="s">
        <v>22</v>
      </c>
      <c r="C149" s="20">
        <v>1972</v>
      </c>
      <c r="D149" s="16"/>
      <c r="E149" s="375" t="s">
        <v>124</v>
      </c>
      <c r="F149" s="16">
        <v>2</v>
      </c>
      <c r="G149" s="16">
        <v>3</v>
      </c>
      <c r="H149" s="16">
        <v>989.8</v>
      </c>
      <c r="I149" s="16">
        <v>894</v>
      </c>
      <c r="J149" s="16">
        <v>595.29999999999995</v>
      </c>
      <c r="K149" s="20">
        <v>44</v>
      </c>
      <c r="L149" s="373">
        <f>'раздел 2'!C148</f>
        <v>582449.09000000008</v>
      </c>
      <c r="M149" s="375">
        <v>0</v>
      </c>
      <c r="N149" s="375">
        <v>0</v>
      </c>
      <c r="O149" s="375">
        <v>0</v>
      </c>
      <c r="P149" s="375">
        <f t="shared" si="48"/>
        <v>582449.09000000008</v>
      </c>
      <c r="Q149" s="370">
        <f t="shared" si="49"/>
        <v>588.45129319054365</v>
      </c>
      <c r="R149" s="364">
        <v>24445</v>
      </c>
      <c r="S149" s="307" t="s">
        <v>149</v>
      </c>
      <c r="T149" s="375" t="s">
        <v>130</v>
      </c>
      <c r="U149" s="31">
        <f>L149-'раздел 2'!C148</f>
        <v>0</v>
      </c>
      <c r="V149" s="120">
        <f t="shared" si="37"/>
        <v>0</v>
      </c>
      <c r="W149" s="120">
        <f t="shared" si="38"/>
        <v>23856.548706809455</v>
      </c>
    </row>
    <row r="150" spans="1:23" ht="15.6" customHeight="1" x14ac:dyDescent="0.25">
      <c r="A150" s="307">
        <f t="shared" si="50"/>
        <v>100</v>
      </c>
      <c r="B150" s="74" t="s">
        <v>137</v>
      </c>
      <c r="C150" s="20">
        <v>1971</v>
      </c>
      <c r="D150" s="16"/>
      <c r="E150" s="375" t="s">
        <v>124</v>
      </c>
      <c r="F150" s="16">
        <v>2</v>
      </c>
      <c r="G150" s="16">
        <v>2</v>
      </c>
      <c r="H150" s="16">
        <v>711.93</v>
      </c>
      <c r="I150" s="16">
        <v>539.6</v>
      </c>
      <c r="J150" s="16">
        <v>356</v>
      </c>
      <c r="K150" s="20">
        <v>29</v>
      </c>
      <c r="L150" s="373">
        <f>'раздел 2'!C149</f>
        <v>406965.89</v>
      </c>
      <c r="M150" s="375">
        <v>0</v>
      </c>
      <c r="N150" s="375">
        <v>0</v>
      </c>
      <c r="O150" s="375">
        <v>0</v>
      </c>
      <c r="P150" s="375">
        <f t="shared" si="48"/>
        <v>406965.89</v>
      </c>
      <c r="Q150" s="370">
        <f t="shared" si="49"/>
        <v>571.63750649642532</v>
      </c>
      <c r="R150" s="364">
        <v>24445</v>
      </c>
      <c r="S150" s="307" t="s">
        <v>149</v>
      </c>
      <c r="T150" s="375" t="s">
        <v>130</v>
      </c>
      <c r="U150" s="31">
        <f>L150-'раздел 2'!C149</f>
        <v>0</v>
      </c>
      <c r="V150" s="120">
        <f t="shared" si="37"/>
        <v>0</v>
      </c>
      <c r="W150" s="120">
        <f t="shared" si="38"/>
        <v>23873.362493503573</v>
      </c>
    </row>
    <row r="151" spans="1:23" ht="15.6" customHeight="1" x14ac:dyDescent="0.25">
      <c r="A151" s="427" t="s">
        <v>15</v>
      </c>
      <c r="B151" s="426"/>
      <c r="C151" s="350" t="s">
        <v>127</v>
      </c>
      <c r="D151" s="375" t="s">
        <v>127</v>
      </c>
      <c r="E151" s="375" t="s">
        <v>127</v>
      </c>
      <c r="F151" s="375" t="s">
        <v>127</v>
      </c>
      <c r="G151" s="375" t="s">
        <v>127</v>
      </c>
      <c r="H151" s="307">
        <f t="shared" ref="H151:P151" si="51">SUM(H146:H150)</f>
        <v>3885.5099999999998</v>
      </c>
      <c r="I151" s="307">
        <f t="shared" si="51"/>
        <v>3440.87</v>
      </c>
      <c r="J151" s="307">
        <f t="shared" si="51"/>
        <v>2475.0699999999997</v>
      </c>
      <c r="K151" s="331">
        <f t="shared" si="51"/>
        <v>178</v>
      </c>
      <c r="L151" s="354">
        <f t="shared" si="51"/>
        <v>1906360.31</v>
      </c>
      <c r="M151" s="307">
        <f t="shared" si="51"/>
        <v>0</v>
      </c>
      <c r="N151" s="307">
        <f t="shared" si="51"/>
        <v>0</v>
      </c>
      <c r="O151" s="307">
        <f t="shared" si="51"/>
        <v>0</v>
      </c>
      <c r="P151" s="354">
        <f t="shared" si="51"/>
        <v>1906360.31</v>
      </c>
      <c r="Q151" s="370">
        <f t="shared" si="49"/>
        <v>490.6332270409805</v>
      </c>
      <c r="R151" s="375" t="s">
        <v>127</v>
      </c>
      <c r="S151" s="375" t="s">
        <v>127</v>
      </c>
      <c r="T151" s="375" t="s">
        <v>127</v>
      </c>
      <c r="U151" s="31">
        <f>L151-'раздел 2'!C150</f>
        <v>0</v>
      </c>
      <c r="V151" s="120">
        <f t="shared" si="37"/>
        <v>0</v>
      </c>
      <c r="W151" s="120" t="e">
        <f t="shared" si="38"/>
        <v>#VALUE!</v>
      </c>
    </row>
    <row r="152" spans="1:23" ht="15.6" customHeight="1" x14ac:dyDescent="0.25">
      <c r="A152" s="428" t="s">
        <v>23</v>
      </c>
      <c r="B152" s="430"/>
      <c r="C152" s="430"/>
      <c r="D152" s="430"/>
      <c r="E152" s="430"/>
      <c r="F152" s="430"/>
      <c r="G152" s="430"/>
      <c r="H152" s="430"/>
      <c r="I152" s="430"/>
      <c r="J152" s="430"/>
      <c r="K152" s="430"/>
      <c r="L152" s="430"/>
      <c r="M152" s="430"/>
      <c r="N152" s="430"/>
      <c r="O152" s="430"/>
      <c r="P152" s="430"/>
      <c r="Q152" s="430"/>
      <c r="R152" s="430"/>
      <c r="S152" s="430"/>
      <c r="T152" s="429"/>
      <c r="U152" s="31">
        <f>L152-'раздел 2'!C151</f>
        <v>0</v>
      </c>
      <c r="V152" s="120">
        <f t="shared" si="37"/>
        <v>0</v>
      </c>
      <c r="W152" s="120">
        <f t="shared" si="38"/>
        <v>0</v>
      </c>
    </row>
    <row r="153" spans="1:23" ht="15.6" customHeight="1" x14ac:dyDescent="0.25">
      <c r="A153" s="307">
        <f>A150+1</f>
        <v>101</v>
      </c>
      <c r="B153" s="337" t="s">
        <v>655</v>
      </c>
      <c r="C153" s="125">
        <v>1985</v>
      </c>
      <c r="D153" s="44"/>
      <c r="E153" s="44" t="s">
        <v>124</v>
      </c>
      <c r="F153" s="44">
        <v>5</v>
      </c>
      <c r="G153" s="44">
        <v>2</v>
      </c>
      <c r="H153" s="44">
        <v>4221.3</v>
      </c>
      <c r="I153" s="44">
        <v>4221.3</v>
      </c>
      <c r="J153" s="44">
        <v>2385.1999999999998</v>
      </c>
      <c r="K153" s="125">
        <v>213</v>
      </c>
      <c r="L153" s="354">
        <f>'раздел 2'!C152</f>
        <v>605223.15</v>
      </c>
      <c r="M153" s="375">
        <v>0</v>
      </c>
      <c r="N153" s="375">
        <v>0</v>
      </c>
      <c r="O153" s="375">
        <v>0</v>
      </c>
      <c r="P153" s="307">
        <f t="shared" ref="P153:P158" si="52">L153</f>
        <v>605223.15</v>
      </c>
      <c r="Q153" s="370">
        <f t="shared" ref="Q153:Q179" si="53">L153/H153</f>
        <v>143.37364082154787</v>
      </c>
      <c r="R153" s="364">
        <v>24445</v>
      </c>
      <c r="S153" s="307" t="s">
        <v>149</v>
      </c>
      <c r="T153" s="375" t="s">
        <v>130</v>
      </c>
      <c r="U153" s="31">
        <f>L153-'раздел 2'!C152</f>
        <v>0</v>
      </c>
      <c r="V153" s="120">
        <f t="shared" si="37"/>
        <v>0</v>
      </c>
      <c r="W153" s="120">
        <f t="shared" si="38"/>
        <v>24301.626359178452</v>
      </c>
    </row>
    <row r="154" spans="1:23" ht="15.6" customHeight="1" x14ac:dyDescent="0.25">
      <c r="A154" s="307">
        <f t="shared" ref="A154" si="54">A153+1</f>
        <v>102</v>
      </c>
      <c r="B154" s="337" t="s">
        <v>656</v>
      </c>
      <c r="C154" s="125">
        <v>1917</v>
      </c>
      <c r="D154" s="44"/>
      <c r="E154" s="44" t="s">
        <v>442</v>
      </c>
      <c r="F154" s="44">
        <v>2</v>
      </c>
      <c r="G154" s="44">
        <v>2</v>
      </c>
      <c r="H154" s="44">
        <v>403.8</v>
      </c>
      <c r="I154" s="44">
        <v>220.7</v>
      </c>
      <c r="J154" s="44">
        <v>298.76</v>
      </c>
      <c r="K154" s="125">
        <v>14</v>
      </c>
      <c r="L154" s="354">
        <f>'раздел 2'!C153</f>
        <v>91661.99</v>
      </c>
      <c r="M154" s="375">
        <v>0</v>
      </c>
      <c r="N154" s="375">
        <v>0</v>
      </c>
      <c r="O154" s="375">
        <v>0</v>
      </c>
      <c r="P154" s="307">
        <f t="shared" si="52"/>
        <v>91661.99</v>
      </c>
      <c r="Q154" s="370">
        <f t="shared" si="53"/>
        <v>226.99848935116395</v>
      </c>
      <c r="R154" s="364">
        <v>24445</v>
      </c>
      <c r="S154" s="307" t="s">
        <v>149</v>
      </c>
      <c r="T154" s="375" t="s">
        <v>130</v>
      </c>
      <c r="U154" s="31">
        <f>L154-'раздел 2'!C153</f>
        <v>0</v>
      </c>
      <c r="V154" s="120">
        <f t="shared" si="37"/>
        <v>0</v>
      </c>
      <c r="W154" s="120">
        <f t="shared" si="38"/>
        <v>24218.001510648835</v>
      </c>
    </row>
    <row r="155" spans="1:23" ht="15.6" customHeight="1" x14ac:dyDescent="0.25">
      <c r="A155" s="307">
        <f t="shared" ref="A155:A156" si="55">A154+1</f>
        <v>103</v>
      </c>
      <c r="B155" s="337" t="s">
        <v>660</v>
      </c>
      <c r="C155" s="350">
        <v>1966</v>
      </c>
      <c r="D155" s="364"/>
      <c r="E155" s="373" t="s">
        <v>124</v>
      </c>
      <c r="F155" s="331">
        <v>2</v>
      </c>
      <c r="G155" s="331">
        <v>2</v>
      </c>
      <c r="H155" s="321">
        <v>472.3</v>
      </c>
      <c r="I155" s="321">
        <v>472.3</v>
      </c>
      <c r="J155" s="321">
        <v>281.89999999999998</v>
      </c>
      <c r="K155" s="331">
        <v>18</v>
      </c>
      <c r="L155" s="354">
        <f>'раздел 2'!C154</f>
        <v>605223.15</v>
      </c>
      <c r="M155" s="375">
        <v>0</v>
      </c>
      <c r="N155" s="375">
        <v>0</v>
      </c>
      <c r="O155" s="375">
        <v>0</v>
      </c>
      <c r="P155" s="307">
        <f t="shared" si="52"/>
        <v>605223.15</v>
      </c>
      <c r="Q155" s="370">
        <f t="shared" si="53"/>
        <v>1281.4379631590091</v>
      </c>
      <c r="R155" s="364">
        <v>24445</v>
      </c>
      <c r="S155" s="307" t="s">
        <v>149</v>
      </c>
      <c r="T155" s="375" t="s">
        <v>130</v>
      </c>
      <c r="U155" s="31">
        <f>L155-'раздел 2'!C154</f>
        <v>0</v>
      </c>
      <c r="V155" s="120">
        <f t="shared" si="37"/>
        <v>0</v>
      </c>
      <c r="W155" s="120">
        <f t="shared" si="38"/>
        <v>23163.562036840991</v>
      </c>
    </row>
    <row r="156" spans="1:23" ht="15.6" customHeight="1" x14ac:dyDescent="0.25">
      <c r="A156" s="307">
        <f t="shared" si="55"/>
        <v>104</v>
      </c>
      <c r="B156" s="337" t="s">
        <v>661</v>
      </c>
      <c r="C156" s="46">
        <v>1969</v>
      </c>
      <c r="D156" s="372"/>
      <c r="E156" s="373" t="s">
        <v>124</v>
      </c>
      <c r="F156" s="46">
        <v>2</v>
      </c>
      <c r="G156" s="46">
        <v>2</v>
      </c>
      <c r="H156" s="361">
        <v>528.70000000000005</v>
      </c>
      <c r="I156" s="361">
        <v>528.70000000000005</v>
      </c>
      <c r="J156" s="361">
        <v>308</v>
      </c>
      <c r="K156" s="46">
        <v>26</v>
      </c>
      <c r="L156" s="354">
        <f>'раздел 2'!C155</f>
        <v>605223.15</v>
      </c>
      <c r="M156" s="375">
        <v>0</v>
      </c>
      <c r="N156" s="375">
        <v>0</v>
      </c>
      <c r="O156" s="375">
        <v>0</v>
      </c>
      <c r="P156" s="307">
        <f t="shared" si="52"/>
        <v>605223.15</v>
      </c>
      <c r="Q156" s="370">
        <f t="shared" si="53"/>
        <v>1144.7383204085493</v>
      </c>
      <c r="R156" s="364">
        <v>24445</v>
      </c>
      <c r="S156" s="307" t="s">
        <v>149</v>
      </c>
      <c r="T156" s="375" t="s">
        <v>130</v>
      </c>
      <c r="U156" s="31">
        <f>L156-'раздел 2'!C155</f>
        <v>0</v>
      </c>
      <c r="V156" s="120">
        <f t="shared" si="37"/>
        <v>0</v>
      </c>
      <c r="W156" s="120">
        <f t="shared" si="38"/>
        <v>23300.261679591451</v>
      </c>
    </row>
    <row r="157" spans="1:23" ht="15.6" customHeight="1" x14ac:dyDescent="0.25">
      <c r="A157" s="66">
        <f t="shared" ref="A157:A178" si="56">A156+1</f>
        <v>105</v>
      </c>
      <c r="B157" s="337" t="s">
        <v>657</v>
      </c>
      <c r="C157" s="46">
        <v>1971</v>
      </c>
      <c r="D157" s="372"/>
      <c r="E157" s="373" t="s">
        <v>124</v>
      </c>
      <c r="F157" s="46">
        <v>2</v>
      </c>
      <c r="G157" s="46">
        <v>2</v>
      </c>
      <c r="H157" s="361">
        <v>527.1</v>
      </c>
      <c r="I157" s="361">
        <v>527.1</v>
      </c>
      <c r="J157" s="361">
        <v>302</v>
      </c>
      <c r="K157" s="46">
        <v>24</v>
      </c>
      <c r="L157" s="354">
        <f>'раздел 2'!C156</f>
        <v>470718.15</v>
      </c>
      <c r="M157" s="375">
        <v>0</v>
      </c>
      <c r="N157" s="375">
        <v>0</v>
      </c>
      <c r="O157" s="375">
        <v>0</v>
      </c>
      <c r="P157" s="307">
        <f t="shared" si="52"/>
        <v>470718.15</v>
      </c>
      <c r="Q157" s="370">
        <f t="shared" si="53"/>
        <v>893.03386454183271</v>
      </c>
      <c r="R157" s="364">
        <v>24445</v>
      </c>
      <c r="S157" s="307" t="s">
        <v>149</v>
      </c>
      <c r="T157" s="375" t="s">
        <v>130</v>
      </c>
      <c r="U157" s="31">
        <f>L157-'раздел 2'!C156</f>
        <v>0</v>
      </c>
      <c r="V157" s="120">
        <f t="shared" si="37"/>
        <v>0</v>
      </c>
      <c r="W157" s="120">
        <f t="shared" si="38"/>
        <v>23551.966135458166</v>
      </c>
    </row>
    <row r="158" spans="1:23" ht="15.6" customHeight="1" x14ac:dyDescent="0.25">
      <c r="A158" s="66">
        <f t="shared" si="56"/>
        <v>106</v>
      </c>
      <c r="B158" s="337" t="s">
        <v>659</v>
      </c>
      <c r="C158" s="350" t="s">
        <v>129</v>
      </c>
      <c r="D158" s="375"/>
      <c r="E158" s="375" t="s">
        <v>135</v>
      </c>
      <c r="F158" s="375">
        <v>2</v>
      </c>
      <c r="G158" s="375">
        <v>2</v>
      </c>
      <c r="H158" s="375">
        <v>139.91999999999999</v>
      </c>
      <c r="I158" s="375">
        <v>139.91999999999999</v>
      </c>
      <c r="J158" s="375">
        <v>202.2</v>
      </c>
      <c r="K158" s="350">
        <v>18</v>
      </c>
      <c r="L158" s="354">
        <f>'раздел 2'!C157</f>
        <v>3214887.92</v>
      </c>
      <c r="M158" s="375">
        <v>0</v>
      </c>
      <c r="N158" s="375">
        <v>0</v>
      </c>
      <c r="O158" s="375">
        <v>0</v>
      </c>
      <c r="P158" s="307">
        <f t="shared" si="52"/>
        <v>3214887.92</v>
      </c>
      <c r="Q158" s="370">
        <f t="shared" si="53"/>
        <v>22976.614636935392</v>
      </c>
      <c r="R158" s="364">
        <v>24445</v>
      </c>
      <c r="S158" s="307" t="s">
        <v>149</v>
      </c>
      <c r="T158" s="375" t="s">
        <v>130</v>
      </c>
      <c r="U158" s="31">
        <f>L158-'раздел 2'!C157</f>
        <v>0</v>
      </c>
      <c r="V158" s="120">
        <f t="shared" si="37"/>
        <v>0</v>
      </c>
      <c r="W158" s="120">
        <f t="shared" si="38"/>
        <v>1468.3853630646081</v>
      </c>
    </row>
    <row r="159" spans="1:23" ht="15.6" customHeight="1" x14ac:dyDescent="0.25">
      <c r="A159" s="66">
        <f t="shared" si="56"/>
        <v>107</v>
      </c>
      <c r="B159" s="337" t="s">
        <v>664</v>
      </c>
      <c r="C159" s="350">
        <v>1964</v>
      </c>
      <c r="D159" s="364"/>
      <c r="E159" s="373" t="s">
        <v>124</v>
      </c>
      <c r="F159" s="331">
        <v>2</v>
      </c>
      <c r="G159" s="331">
        <v>2</v>
      </c>
      <c r="H159" s="321">
        <v>497.32</v>
      </c>
      <c r="I159" s="321">
        <v>497.32</v>
      </c>
      <c r="J159" s="321">
        <v>298.76</v>
      </c>
      <c r="K159" s="331">
        <v>22</v>
      </c>
      <c r="L159" s="354">
        <f>'раздел 2'!C158</f>
        <v>634273.86</v>
      </c>
      <c r="M159" s="375">
        <v>0</v>
      </c>
      <c r="N159" s="375">
        <v>0</v>
      </c>
      <c r="O159" s="375">
        <v>0</v>
      </c>
      <c r="P159" s="307">
        <f t="shared" ref="P159:P178" si="57">L159</f>
        <v>634273.86</v>
      </c>
      <c r="Q159" s="370">
        <f t="shared" ref="Q159:Q178" si="58">L159/H159</f>
        <v>1275.3837770449609</v>
      </c>
      <c r="R159" s="364">
        <v>24446</v>
      </c>
      <c r="S159" s="303" t="s">
        <v>149</v>
      </c>
      <c r="T159" s="375" t="s">
        <v>130</v>
      </c>
      <c r="U159" s="31">
        <f>L159-'раздел 2'!C158</f>
        <v>0</v>
      </c>
      <c r="V159" s="120"/>
      <c r="W159" s="120"/>
    </row>
    <row r="160" spans="1:23" ht="15.6" customHeight="1" x14ac:dyDescent="0.25">
      <c r="A160" s="66">
        <f t="shared" si="56"/>
        <v>108</v>
      </c>
      <c r="B160" s="337" t="s">
        <v>662</v>
      </c>
      <c r="C160" s="350">
        <v>1964</v>
      </c>
      <c r="D160" s="364"/>
      <c r="E160" s="373" t="s">
        <v>124</v>
      </c>
      <c r="F160" s="331">
        <v>2</v>
      </c>
      <c r="G160" s="331">
        <v>2</v>
      </c>
      <c r="H160" s="321">
        <v>481.81</v>
      </c>
      <c r="I160" s="321">
        <v>481.81</v>
      </c>
      <c r="J160" s="321">
        <v>286.89</v>
      </c>
      <c r="K160" s="331">
        <v>31</v>
      </c>
      <c r="L160" s="354">
        <f>'раздел 2'!C159</f>
        <v>634273.86</v>
      </c>
      <c r="M160" s="375">
        <v>0</v>
      </c>
      <c r="N160" s="375">
        <v>0</v>
      </c>
      <c r="O160" s="375">
        <v>0</v>
      </c>
      <c r="P160" s="307">
        <f t="shared" si="57"/>
        <v>634273.86</v>
      </c>
      <c r="Q160" s="370">
        <f t="shared" si="58"/>
        <v>1316.4397999211308</v>
      </c>
      <c r="R160" s="364">
        <v>24447</v>
      </c>
      <c r="S160" s="303" t="s">
        <v>149</v>
      </c>
      <c r="T160" s="375" t="s">
        <v>130</v>
      </c>
      <c r="U160" s="31">
        <f>L160-'раздел 2'!C159</f>
        <v>0</v>
      </c>
      <c r="V160" s="120"/>
      <c r="W160" s="120"/>
    </row>
    <row r="161" spans="1:23" ht="15.6" customHeight="1" x14ac:dyDescent="0.25">
      <c r="A161" s="66">
        <f t="shared" si="56"/>
        <v>109</v>
      </c>
      <c r="B161" s="337" t="s">
        <v>663</v>
      </c>
      <c r="C161" s="350">
        <v>1963</v>
      </c>
      <c r="D161" s="364"/>
      <c r="E161" s="373" t="s">
        <v>124</v>
      </c>
      <c r="F161" s="331">
        <v>2</v>
      </c>
      <c r="G161" s="331">
        <v>2</v>
      </c>
      <c r="H161" s="321">
        <v>463.5</v>
      </c>
      <c r="I161" s="321">
        <v>463.5</v>
      </c>
      <c r="J161" s="321">
        <v>283.91000000000003</v>
      </c>
      <c r="K161" s="331">
        <v>22</v>
      </c>
      <c r="L161" s="354">
        <f>'раздел 2'!C160</f>
        <v>634273.86</v>
      </c>
      <c r="M161" s="375">
        <v>0</v>
      </c>
      <c r="N161" s="375">
        <v>0</v>
      </c>
      <c r="O161" s="375">
        <v>0</v>
      </c>
      <c r="P161" s="307">
        <f t="shared" si="57"/>
        <v>634273.86</v>
      </c>
      <c r="Q161" s="370">
        <f t="shared" si="58"/>
        <v>1368.4441423948219</v>
      </c>
      <c r="R161" s="364">
        <v>24448</v>
      </c>
      <c r="S161" s="303" t="s">
        <v>149</v>
      </c>
      <c r="T161" s="375" t="s">
        <v>130</v>
      </c>
      <c r="U161" s="31">
        <f>L161-'раздел 2'!C160</f>
        <v>0</v>
      </c>
      <c r="V161" s="120"/>
      <c r="W161" s="120"/>
    </row>
    <row r="162" spans="1:23" ht="15.6" customHeight="1" x14ac:dyDescent="0.25">
      <c r="A162" s="66">
        <f t="shared" si="56"/>
        <v>110</v>
      </c>
      <c r="B162" s="336" t="s">
        <v>658</v>
      </c>
      <c r="C162" s="350">
        <v>1917</v>
      </c>
      <c r="D162" s="364">
        <v>1961</v>
      </c>
      <c r="E162" s="371" t="s">
        <v>135</v>
      </c>
      <c r="F162" s="331">
        <v>1</v>
      </c>
      <c r="G162" s="331">
        <v>2</v>
      </c>
      <c r="H162" s="321">
        <v>143.21</v>
      </c>
      <c r="I162" s="321">
        <v>143.21</v>
      </c>
      <c r="J162" s="321">
        <v>98.35</v>
      </c>
      <c r="K162" s="331">
        <v>8</v>
      </c>
      <c r="L162" s="354">
        <f>'раздел 2'!C161</f>
        <v>268336.46999999997</v>
      </c>
      <c r="M162" s="375">
        <v>0</v>
      </c>
      <c r="N162" s="375">
        <v>0</v>
      </c>
      <c r="O162" s="375">
        <v>0</v>
      </c>
      <c r="P162" s="307">
        <f t="shared" si="57"/>
        <v>268336.46999999997</v>
      </c>
      <c r="Q162" s="370">
        <f t="shared" si="58"/>
        <v>1873.7271838558756</v>
      </c>
      <c r="R162" s="364">
        <v>24449</v>
      </c>
      <c r="S162" s="303" t="s">
        <v>149</v>
      </c>
      <c r="T162" s="375" t="s">
        <v>130</v>
      </c>
      <c r="U162" s="31">
        <f>L162-'раздел 2'!C161</f>
        <v>0</v>
      </c>
      <c r="V162" s="120"/>
      <c r="W162" s="120"/>
    </row>
    <row r="163" spans="1:23" ht="15.6" customHeight="1" x14ac:dyDescent="0.25">
      <c r="A163" s="66">
        <f t="shared" si="56"/>
        <v>111</v>
      </c>
      <c r="B163" s="336" t="s">
        <v>138</v>
      </c>
      <c r="C163" s="350" t="s">
        <v>129</v>
      </c>
      <c r="D163" s="375"/>
      <c r="E163" s="375" t="s">
        <v>135</v>
      </c>
      <c r="F163" s="375">
        <v>2</v>
      </c>
      <c r="G163" s="375">
        <v>1</v>
      </c>
      <c r="H163" s="307">
        <v>326.98</v>
      </c>
      <c r="I163" s="307">
        <v>326.98</v>
      </c>
      <c r="J163" s="307">
        <v>88.06</v>
      </c>
      <c r="K163" s="331">
        <v>18</v>
      </c>
      <c r="L163" s="354">
        <f>'раздел 2'!C162</f>
        <v>252313.59</v>
      </c>
      <c r="M163" s="375">
        <v>0</v>
      </c>
      <c r="N163" s="375">
        <v>0</v>
      </c>
      <c r="O163" s="375">
        <v>0</v>
      </c>
      <c r="P163" s="307">
        <f t="shared" si="57"/>
        <v>252313.59</v>
      </c>
      <c r="Q163" s="370">
        <f t="shared" si="58"/>
        <v>771.64838828062875</v>
      </c>
      <c r="R163" s="364">
        <v>24450</v>
      </c>
      <c r="S163" s="303" t="s">
        <v>149</v>
      </c>
      <c r="T163" s="375" t="s">
        <v>130</v>
      </c>
      <c r="U163" s="31">
        <f>L163-'раздел 2'!C162</f>
        <v>0</v>
      </c>
      <c r="V163" s="120"/>
      <c r="W163" s="120"/>
    </row>
    <row r="164" spans="1:23" ht="15.6" customHeight="1" x14ac:dyDescent="0.25">
      <c r="A164" s="66">
        <f t="shared" si="56"/>
        <v>112</v>
      </c>
      <c r="B164" s="336" t="s">
        <v>139</v>
      </c>
      <c r="C164" s="350" t="s">
        <v>129</v>
      </c>
      <c r="D164" s="375"/>
      <c r="E164" s="375" t="s">
        <v>135</v>
      </c>
      <c r="F164" s="375">
        <v>2</v>
      </c>
      <c r="G164" s="375">
        <v>2</v>
      </c>
      <c r="H164" s="375">
        <v>139.91999999999999</v>
      </c>
      <c r="I164" s="375">
        <v>139.91999999999999</v>
      </c>
      <c r="J164" s="375">
        <v>202.2</v>
      </c>
      <c r="K164" s="350">
        <v>18</v>
      </c>
      <c r="L164" s="354">
        <f>'раздел 2'!C163</f>
        <v>59845.39</v>
      </c>
      <c r="M164" s="375">
        <v>0</v>
      </c>
      <c r="N164" s="375">
        <v>0</v>
      </c>
      <c r="O164" s="375">
        <v>0</v>
      </c>
      <c r="P164" s="307">
        <f t="shared" si="57"/>
        <v>59845.39</v>
      </c>
      <c r="Q164" s="370">
        <f t="shared" si="58"/>
        <v>427.7114779874214</v>
      </c>
      <c r="R164" s="364">
        <v>24451</v>
      </c>
      <c r="S164" s="303" t="s">
        <v>149</v>
      </c>
      <c r="T164" s="375" t="s">
        <v>130</v>
      </c>
      <c r="U164" s="31">
        <f>L164-'раздел 2'!C163</f>
        <v>0</v>
      </c>
      <c r="V164" s="120"/>
      <c r="W164" s="120"/>
    </row>
    <row r="165" spans="1:23" ht="15.6" customHeight="1" x14ac:dyDescent="0.25">
      <c r="A165" s="66">
        <f t="shared" si="56"/>
        <v>113</v>
      </c>
      <c r="B165" s="336" t="s">
        <v>667</v>
      </c>
      <c r="C165" s="350">
        <v>1917</v>
      </c>
      <c r="D165" s="375"/>
      <c r="E165" s="375" t="s">
        <v>135</v>
      </c>
      <c r="F165" s="375">
        <v>2</v>
      </c>
      <c r="G165" s="375">
        <v>1</v>
      </c>
      <c r="H165" s="375">
        <v>453.23</v>
      </c>
      <c r="I165" s="375">
        <v>261.54000000000002</v>
      </c>
      <c r="J165" s="375">
        <v>261.54000000000002</v>
      </c>
      <c r="K165" s="350">
        <v>17</v>
      </c>
      <c r="L165" s="354">
        <f>'раздел 2'!C164</f>
        <v>4121473.0300000003</v>
      </c>
      <c r="M165" s="375">
        <v>0</v>
      </c>
      <c r="N165" s="375">
        <v>0</v>
      </c>
      <c r="O165" s="375">
        <v>0</v>
      </c>
      <c r="P165" s="307">
        <f t="shared" si="57"/>
        <v>4121473.0300000003</v>
      </c>
      <c r="Q165" s="370">
        <f t="shared" si="58"/>
        <v>9093.5574211768853</v>
      </c>
      <c r="R165" s="364">
        <v>24452</v>
      </c>
      <c r="S165" s="303" t="s">
        <v>149</v>
      </c>
      <c r="T165" s="375" t="s">
        <v>130</v>
      </c>
      <c r="U165" s="31">
        <f>L165-'раздел 2'!C164</f>
        <v>0</v>
      </c>
      <c r="V165" s="120"/>
      <c r="W165" s="120"/>
    </row>
    <row r="166" spans="1:23" ht="15.6" customHeight="1" x14ac:dyDescent="0.25">
      <c r="A166" s="66">
        <f t="shared" si="56"/>
        <v>114</v>
      </c>
      <c r="B166" s="336" t="s">
        <v>668</v>
      </c>
      <c r="C166" s="331">
        <v>1971</v>
      </c>
      <c r="D166" s="307"/>
      <c r="E166" s="375" t="s">
        <v>124</v>
      </c>
      <c r="F166" s="307">
        <v>2</v>
      </c>
      <c r="G166" s="307">
        <v>2</v>
      </c>
      <c r="H166" s="375">
        <v>537.41</v>
      </c>
      <c r="I166" s="307">
        <v>479.61</v>
      </c>
      <c r="J166" s="307">
        <v>329.51</v>
      </c>
      <c r="K166" s="331">
        <v>22</v>
      </c>
      <c r="L166" s="354">
        <f>'раздел 2'!C165</f>
        <v>114045.6</v>
      </c>
      <c r="M166" s="375">
        <v>0</v>
      </c>
      <c r="N166" s="375">
        <v>0</v>
      </c>
      <c r="O166" s="375">
        <v>0</v>
      </c>
      <c r="P166" s="307">
        <f t="shared" si="57"/>
        <v>114045.6</v>
      </c>
      <c r="Q166" s="370">
        <f t="shared" si="58"/>
        <v>212.21339387060161</v>
      </c>
      <c r="R166" s="364">
        <v>24453</v>
      </c>
      <c r="S166" s="303" t="s">
        <v>149</v>
      </c>
      <c r="T166" s="375" t="s">
        <v>130</v>
      </c>
      <c r="U166" s="31">
        <f>L166-'раздел 2'!C165</f>
        <v>0</v>
      </c>
      <c r="V166" s="120"/>
      <c r="W166" s="120"/>
    </row>
    <row r="167" spans="1:23" ht="15.6" customHeight="1" x14ac:dyDescent="0.25">
      <c r="A167" s="66">
        <f t="shared" si="56"/>
        <v>115</v>
      </c>
      <c r="B167" s="336" t="s">
        <v>140</v>
      </c>
      <c r="C167" s="350" t="s">
        <v>451</v>
      </c>
      <c r="D167" s="375"/>
      <c r="E167" s="375" t="s">
        <v>135</v>
      </c>
      <c r="F167" s="375">
        <v>2</v>
      </c>
      <c r="G167" s="375">
        <v>1</v>
      </c>
      <c r="H167" s="375">
        <v>301.64</v>
      </c>
      <c r="I167" s="375">
        <v>301.64</v>
      </c>
      <c r="J167" s="375">
        <v>183.93</v>
      </c>
      <c r="K167" s="350">
        <v>11</v>
      </c>
      <c r="L167" s="354">
        <f>'раздел 2'!C166</f>
        <v>1162423.05</v>
      </c>
      <c r="M167" s="375">
        <v>0</v>
      </c>
      <c r="N167" s="375">
        <v>0</v>
      </c>
      <c r="O167" s="375">
        <v>0</v>
      </c>
      <c r="P167" s="307">
        <f t="shared" si="57"/>
        <v>1162423.05</v>
      </c>
      <c r="Q167" s="370">
        <f t="shared" si="58"/>
        <v>3853.6767338549266</v>
      </c>
      <c r="R167" s="364">
        <v>24454</v>
      </c>
      <c r="S167" s="303" t="s">
        <v>149</v>
      </c>
      <c r="T167" s="375" t="s">
        <v>130</v>
      </c>
      <c r="U167" s="31">
        <f>L167-'раздел 2'!C166</f>
        <v>0</v>
      </c>
      <c r="V167" s="120"/>
      <c r="W167" s="120"/>
    </row>
    <row r="168" spans="1:23" ht="15.6" customHeight="1" x14ac:dyDescent="0.25">
      <c r="A168" s="66">
        <f t="shared" si="56"/>
        <v>116</v>
      </c>
      <c r="B168" s="336" t="s">
        <v>669</v>
      </c>
      <c r="C168" s="350">
        <v>1958</v>
      </c>
      <c r="D168" s="364">
        <v>1977</v>
      </c>
      <c r="E168" s="371" t="s">
        <v>135</v>
      </c>
      <c r="F168" s="331">
        <v>1</v>
      </c>
      <c r="G168" s="331">
        <v>1</v>
      </c>
      <c r="H168" s="321">
        <v>184.5</v>
      </c>
      <c r="I168" s="321">
        <v>184.5</v>
      </c>
      <c r="J168" s="321">
        <v>114.79</v>
      </c>
      <c r="K168" s="331">
        <v>7</v>
      </c>
      <c r="L168" s="354">
        <f>'раздел 2'!C167</f>
        <v>470718.15</v>
      </c>
      <c r="M168" s="375">
        <v>0</v>
      </c>
      <c r="N168" s="375">
        <v>0</v>
      </c>
      <c r="O168" s="375">
        <v>0</v>
      </c>
      <c r="P168" s="307">
        <f t="shared" si="57"/>
        <v>470718.15</v>
      </c>
      <c r="Q168" s="370">
        <f t="shared" si="58"/>
        <v>2551.317886178862</v>
      </c>
      <c r="R168" s="364">
        <v>24455</v>
      </c>
      <c r="S168" s="303" t="s">
        <v>149</v>
      </c>
      <c r="T168" s="375" t="s">
        <v>130</v>
      </c>
      <c r="U168" s="31">
        <f>L168-'раздел 2'!C167</f>
        <v>0</v>
      </c>
      <c r="V168" s="120"/>
      <c r="W168" s="120"/>
    </row>
    <row r="169" spans="1:23" ht="15.6" customHeight="1" x14ac:dyDescent="0.25">
      <c r="A169" s="66">
        <f t="shared" si="56"/>
        <v>117</v>
      </c>
      <c r="B169" s="336" t="s">
        <v>670</v>
      </c>
      <c r="C169" s="350">
        <v>1965</v>
      </c>
      <c r="D169" s="364"/>
      <c r="E169" s="373" t="s">
        <v>124</v>
      </c>
      <c r="F169" s="331">
        <v>2</v>
      </c>
      <c r="G169" s="331">
        <v>2</v>
      </c>
      <c r="H169" s="321">
        <v>664.02499999999998</v>
      </c>
      <c r="I169" s="321">
        <v>664.02</v>
      </c>
      <c r="J169" s="321">
        <v>414.31</v>
      </c>
      <c r="K169" s="331">
        <v>32</v>
      </c>
      <c r="L169" s="354">
        <f>'раздел 2'!C168</f>
        <v>605223.15</v>
      </c>
      <c r="M169" s="375">
        <v>0</v>
      </c>
      <c r="N169" s="375">
        <v>0</v>
      </c>
      <c r="O169" s="375">
        <v>0</v>
      </c>
      <c r="P169" s="307">
        <f t="shared" si="57"/>
        <v>605223.15</v>
      </c>
      <c r="Q169" s="370">
        <f t="shared" si="58"/>
        <v>911.44633108693199</v>
      </c>
      <c r="R169" s="364">
        <v>24456</v>
      </c>
      <c r="S169" s="303" t="s">
        <v>149</v>
      </c>
      <c r="T169" s="375" t="s">
        <v>130</v>
      </c>
      <c r="U169" s="31">
        <f>L169-'раздел 2'!C168</f>
        <v>0</v>
      </c>
      <c r="V169" s="120"/>
      <c r="W169" s="120"/>
    </row>
    <row r="170" spans="1:23" ht="15.6" customHeight="1" x14ac:dyDescent="0.25">
      <c r="A170" s="66">
        <f t="shared" si="56"/>
        <v>118</v>
      </c>
      <c r="B170" s="336" t="s">
        <v>671</v>
      </c>
      <c r="C170" s="125">
        <v>1917</v>
      </c>
      <c r="D170" s="44"/>
      <c r="E170" s="44" t="s">
        <v>442</v>
      </c>
      <c r="F170" s="44">
        <v>2</v>
      </c>
      <c r="G170" s="44">
        <v>1</v>
      </c>
      <c r="H170" s="44">
        <v>177.58</v>
      </c>
      <c r="I170" s="44">
        <v>118.22</v>
      </c>
      <c r="J170" s="44">
        <v>70.930000000000007</v>
      </c>
      <c r="K170" s="125">
        <v>16</v>
      </c>
      <c r="L170" s="354">
        <f>'раздел 2'!C169</f>
        <v>1685862.15</v>
      </c>
      <c r="M170" s="375">
        <v>0</v>
      </c>
      <c r="N170" s="375">
        <v>0</v>
      </c>
      <c r="O170" s="375">
        <v>0</v>
      </c>
      <c r="P170" s="307">
        <f t="shared" si="57"/>
        <v>1685862.15</v>
      </c>
      <c r="Q170" s="370">
        <f t="shared" si="58"/>
        <v>9493.5361527199002</v>
      </c>
      <c r="R170" s="364">
        <v>24457</v>
      </c>
      <c r="S170" s="303" t="s">
        <v>149</v>
      </c>
      <c r="T170" s="375" t="s">
        <v>130</v>
      </c>
      <c r="U170" s="31">
        <f>L170-'раздел 2'!C169</f>
        <v>0</v>
      </c>
      <c r="V170" s="120"/>
      <c r="W170" s="120"/>
    </row>
    <row r="171" spans="1:23" ht="15.6" customHeight="1" x14ac:dyDescent="0.25">
      <c r="A171" s="66">
        <f t="shared" si="56"/>
        <v>119</v>
      </c>
      <c r="B171" s="336" t="s">
        <v>672</v>
      </c>
      <c r="C171" s="350">
        <v>1968</v>
      </c>
      <c r="D171" s="364"/>
      <c r="E171" s="371" t="s">
        <v>135</v>
      </c>
      <c r="F171" s="331">
        <v>1</v>
      </c>
      <c r="G171" s="331">
        <v>3</v>
      </c>
      <c r="H171" s="321">
        <v>159.12</v>
      </c>
      <c r="I171" s="321">
        <v>159.12</v>
      </c>
      <c r="J171" s="321">
        <v>104.33</v>
      </c>
      <c r="K171" s="331">
        <v>13</v>
      </c>
      <c r="L171" s="354">
        <f>'раздел 2'!C170</f>
        <v>480424.73640000005</v>
      </c>
      <c r="M171" s="375">
        <v>0</v>
      </c>
      <c r="N171" s="375">
        <v>0</v>
      </c>
      <c r="O171" s="375">
        <v>0</v>
      </c>
      <c r="P171" s="307">
        <f t="shared" si="57"/>
        <v>480424.73640000005</v>
      </c>
      <c r="Q171" s="370">
        <f t="shared" si="58"/>
        <v>3019.2605354449474</v>
      </c>
      <c r="R171" s="364">
        <v>24458</v>
      </c>
      <c r="S171" s="303" t="s">
        <v>149</v>
      </c>
      <c r="T171" s="375" t="s">
        <v>130</v>
      </c>
      <c r="U171" s="31">
        <f>L171-'раздел 2'!C170</f>
        <v>0</v>
      </c>
      <c r="V171" s="120"/>
      <c r="W171" s="120"/>
    </row>
    <row r="172" spans="1:23" ht="15.6" customHeight="1" x14ac:dyDescent="0.25">
      <c r="A172" s="66">
        <f t="shared" si="56"/>
        <v>120</v>
      </c>
      <c r="B172" s="336" t="s">
        <v>673</v>
      </c>
      <c r="C172" s="350">
        <v>1955</v>
      </c>
      <c r="D172" s="364">
        <v>1970</v>
      </c>
      <c r="E172" s="371" t="s">
        <v>135</v>
      </c>
      <c r="F172" s="331">
        <v>2</v>
      </c>
      <c r="G172" s="331">
        <v>1</v>
      </c>
      <c r="H172" s="321">
        <v>214.82</v>
      </c>
      <c r="I172" s="321">
        <v>214.82</v>
      </c>
      <c r="J172" s="321">
        <v>164.96</v>
      </c>
      <c r="K172" s="331">
        <v>10</v>
      </c>
      <c r="L172" s="354">
        <f>'раздел 2'!C171</f>
        <v>1862817.5</v>
      </c>
      <c r="M172" s="375">
        <v>0</v>
      </c>
      <c r="N172" s="375">
        <v>0</v>
      </c>
      <c r="O172" s="375">
        <v>0</v>
      </c>
      <c r="P172" s="307">
        <f t="shared" si="57"/>
        <v>1862817.5</v>
      </c>
      <c r="Q172" s="370">
        <f t="shared" si="58"/>
        <v>8671.5273252024963</v>
      </c>
      <c r="R172" s="364">
        <v>24459</v>
      </c>
      <c r="S172" s="303" t="s">
        <v>149</v>
      </c>
      <c r="T172" s="375" t="s">
        <v>130</v>
      </c>
      <c r="U172" s="31">
        <f>L172-'раздел 2'!C171</f>
        <v>0</v>
      </c>
      <c r="V172" s="120"/>
      <c r="W172" s="120"/>
    </row>
    <row r="173" spans="1:23" ht="15.6" customHeight="1" x14ac:dyDescent="0.25">
      <c r="A173" s="66">
        <f t="shared" si="56"/>
        <v>121</v>
      </c>
      <c r="B173" s="336" t="s">
        <v>674</v>
      </c>
      <c r="C173" s="350">
        <v>1954</v>
      </c>
      <c r="D173" s="375">
        <v>1989</v>
      </c>
      <c r="E173" s="375" t="s">
        <v>135</v>
      </c>
      <c r="F173" s="375">
        <v>2</v>
      </c>
      <c r="G173" s="375">
        <v>3</v>
      </c>
      <c r="H173" s="375">
        <v>789.3</v>
      </c>
      <c r="I173" s="375">
        <v>789.3</v>
      </c>
      <c r="J173" s="375">
        <v>480</v>
      </c>
      <c r="K173" s="350">
        <v>40</v>
      </c>
      <c r="L173" s="354">
        <f>'раздел 2'!C172</f>
        <v>5866116.9000000004</v>
      </c>
      <c r="M173" s="375">
        <v>0</v>
      </c>
      <c r="N173" s="375">
        <v>0</v>
      </c>
      <c r="O173" s="375">
        <v>0</v>
      </c>
      <c r="P173" s="307">
        <f t="shared" si="57"/>
        <v>5866116.9000000004</v>
      </c>
      <c r="Q173" s="370">
        <f t="shared" si="58"/>
        <v>7432.0497909540109</v>
      </c>
      <c r="R173" s="364">
        <v>24460</v>
      </c>
      <c r="S173" s="303" t="s">
        <v>149</v>
      </c>
      <c r="T173" s="375" t="s">
        <v>130</v>
      </c>
      <c r="U173" s="31">
        <f>L173-'раздел 2'!C172</f>
        <v>0</v>
      </c>
      <c r="V173" s="120"/>
      <c r="W173" s="120"/>
    </row>
    <row r="174" spans="1:23" ht="15.6" customHeight="1" x14ac:dyDescent="0.25">
      <c r="A174" s="66">
        <f t="shared" si="56"/>
        <v>122</v>
      </c>
      <c r="B174" s="336" t="s">
        <v>675</v>
      </c>
      <c r="C174" s="350">
        <v>1917</v>
      </c>
      <c r="D174" s="375">
        <v>1982</v>
      </c>
      <c r="E174" s="375" t="s">
        <v>124</v>
      </c>
      <c r="F174" s="375">
        <v>2</v>
      </c>
      <c r="G174" s="375">
        <v>2</v>
      </c>
      <c r="H174" s="375">
        <v>162.71</v>
      </c>
      <c r="I174" s="375">
        <v>162.71</v>
      </c>
      <c r="J174" s="375">
        <v>107.42</v>
      </c>
      <c r="K174" s="350">
        <v>6</v>
      </c>
      <c r="L174" s="354">
        <f>'раздел 2'!C173</f>
        <v>2126502</v>
      </c>
      <c r="M174" s="375">
        <v>0</v>
      </c>
      <c r="N174" s="375">
        <v>0</v>
      </c>
      <c r="O174" s="375">
        <v>0</v>
      </c>
      <c r="P174" s="307">
        <f t="shared" si="57"/>
        <v>2126502</v>
      </c>
      <c r="Q174" s="370">
        <f t="shared" si="58"/>
        <v>13069.276627128018</v>
      </c>
      <c r="R174" s="364">
        <v>24461</v>
      </c>
      <c r="S174" s="303" t="s">
        <v>149</v>
      </c>
      <c r="T174" s="375" t="s">
        <v>130</v>
      </c>
      <c r="U174" s="31">
        <f>L174-'раздел 2'!C173</f>
        <v>0</v>
      </c>
      <c r="V174" s="120"/>
      <c r="W174" s="120"/>
    </row>
    <row r="175" spans="1:23" ht="15.6" customHeight="1" x14ac:dyDescent="0.25">
      <c r="A175" s="66">
        <f t="shared" si="56"/>
        <v>123</v>
      </c>
      <c r="B175" s="336" t="s">
        <v>676</v>
      </c>
      <c r="C175" s="350">
        <v>1917</v>
      </c>
      <c r="D175" s="364"/>
      <c r="E175" s="373" t="s">
        <v>124</v>
      </c>
      <c r="F175" s="331">
        <v>2</v>
      </c>
      <c r="G175" s="331">
        <v>2</v>
      </c>
      <c r="H175" s="321">
        <v>235.23</v>
      </c>
      <c r="I175" s="321">
        <v>235.23</v>
      </c>
      <c r="J175" s="321">
        <v>157.72</v>
      </c>
      <c r="K175" s="46">
        <v>8</v>
      </c>
      <c r="L175" s="354">
        <f>'раздел 2'!C174</f>
        <v>892500</v>
      </c>
      <c r="M175" s="375">
        <v>0</v>
      </c>
      <c r="N175" s="375">
        <v>0</v>
      </c>
      <c r="O175" s="375">
        <v>0</v>
      </c>
      <c r="P175" s="307">
        <f t="shared" si="57"/>
        <v>892500</v>
      </c>
      <c r="Q175" s="370">
        <f t="shared" si="58"/>
        <v>3794.1589083025124</v>
      </c>
      <c r="R175" s="364">
        <v>24462</v>
      </c>
      <c r="S175" s="303" t="s">
        <v>149</v>
      </c>
      <c r="T175" s="375" t="s">
        <v>130</v>
      </c>
      <c r="U175" s="31">
        <f>L175-'раздел 2'!C174</f>
        <v>0</v>
      </c>
      <c r="V175" s="120"/>
      <c r="W175" s="120"/>
    </row>
    <row r="176" spans="1:23" ht="15.6" customHeight="1" x14ac:dyDescent="0.25">
      <c r="A176" s="66">
        <f t="shared" si="56"/>
        <v>124</v>
      </c>
      <c r="B176" s="336" t="s">
        <v>677</v>
      </c>
      <c r="C176" s="125">
        <v>1917</v>
      </c>
      <c r="D176" s="44"/>
      <c r="E176" s="44" t="s">
        <v>442</v>
      </c>
      <c r="F176" s="44">
        <v>2</v>
      </c>
      <c r="G176" s="44">
        <v>2</v>
      </c>
      <c r="H176" s="44">
        <v>403.8</v>
      </c>
      <c r="I176" s="44">
        <v>220.7</v>
      </c>
      <c r="J176" s="44">
        <v>298.76</v>
      </c>
      <c r="K176" s="125">
        <v>14</v>
      </c>
      <c r="L176" s="354">
        <f>'раздел 2'!C175</f>
        <v>1407843.15</v>
      </c>
      <c r="M176" s="375">
        <v>0</v>
      </c>
      <c r="N176" s="375">
        <v>0</v>
      </c>
      <c r="O176" s="375">
        <v>0</v>
      </c>
      <c r="P176" s="307">
        <f t="shared" si="57"/>
        <v>1407843.15</v>
      </c>
      <c r="Q176" s="370">
        <f t="shared" si="58"/>
        <v>3486.4862555720651</v>
      </c>
      <c r="R176" s="364">
        <v>24463</v>
      </c>
      <c r="S176" s="303" t="s">
        <v>149</v>
      </c>
      <c r="T176" s="375" t="s">
        <v>130</v>
      </c>
      <c r="U176" s="31">
        <f>L176-'раздел 2'!C175</f>
        <v>0</v>
      </c>
      <c r="V176" s="120"/>
      <c r="W176" s="120"/>
    </row>
    <row r="177" spans="1:27" ht="15.6" customHeight="1" x14ac:dyDescent="0.25">
      <c r="A177" s="66">
        <f t="shared" si="56"/>
        <v>125</v>
      </c>
      <c r="B177" s="336" t="s">
        <v>678</v>
      </c>
      <c r="C177" s="331">
        <v>1971</v>
      </c>
      <c r="D177" s="307"/>
      <c r="E177" s="375" t="s">
        <v>124</v>
      </c>
      <c r="F177" s="307">
        <v>2</v>
      </c>
      <c r="G177" s="307">
        <v>2</v>
      </c>
      <c r="H177" s="375">
        <v>537.41</v>
      </c>
      <c r="I177" s="307">
        <v>479.61</v>
      </c>
      <c r="J177" s="307">
        <v>329.51</v>
      </c>
      <c r="K177" s="331">
        <v>22</v>
      </c>
      <c r="L177" s="354">
        <f>'раздел 2'!C176</f>
        <v>470718.15</v>
      </c>
      <c r="M177" s="375">
        <v>0</v>
      </c>
      <c r="N177" s="375">
        <v>0</v>
      </c>
      <c r="O177" s="375">
        <v>0</v>
      </c>
      <c r="P177" s="307">
        <f t="shared" si="57"/>
        <v>470718.15</v>
      </c>
      <c r="Q177" s="370">
        <f t="shared" si="58"/>
        <v>875.90136022775914</v>
      </c>
      <c r="R177" s="364">
        <v>24464</v>
      </c>
      <c r="S177" s="303" t="s">
        <v>149</v>
      </c>
      <c r="T177" s="375" t="s">
        <v>130</v>
      </c>
      <c r="U177" s="31">
        <f>L177-'раздел 2'!C176</f>
        <v>0</v>
      </c>
      <c r="V177" s="120"/>
      <c r="W177" s="120"/>
    </row>
    <row r="178" spans="1:27" ht="15.6" customHeight="1" x14ac:dyDescent="0.25">
      <c r="A178" s="66">
        <f t="shared" si="56"/>
        <v>126</v>
      </c>
      <c r="B178" s="278" t="s">
        <v>679</v>
      </c>
      <c r="C178" s="350">
        <v>1948</v>
      </c>
      <c r="D178" s="364"/>
      <c r="E178" s="371" t="s">
        <v>135</v>
      </c>
      <c r="F178" s="331">
        <v>2</v>
      </c>
      <c r="G178" s="331">
        <v>2</v>
      </c>
      <c r="H178" s="321">
        <v>261.2</v>
      </c>
      <c r="I178" s="321">
        <v>261.2</v>
      </c>
      <c r="J178" s="321">
        <v>185.5</v>
      </c>
      <c r="K178" s="46">
        <v>9</v>
      </c>
      <c r="L178" s="354">
        <f>'раздел 2'!C177</f>
        <v>1898662.5</v>
      </c>
      <c r="M178" s="375">
        <v>0</v>
      </c>
      <c r="N178" s="375">
        <v>0</v>
      </c>
      <c r="O178" s="375">
        <v>0</v>
      </c>
      <c r="P178" s="307">
        <f t="shared" si="57"/>
        <v>1898662.5</v>
      </c>
      <c r="Q178" s="370">
        <f t="shared" si="58"/>
        <v>7268.998851454824</v>
      </c>
      <c r="R178" s="364">
        <v>24465</v>
      </c>
      <c r="S178" s="303" t="s">
        <v>149</v>
      </c>
      <c r="T178" s="375" t="s">
        <v>130</v>
      </c>
      <c r="U178" s="31">
        <f>L178-'раздел 2'!C177</f>
        <v>0</v>
      </c>
      <c r="V178" s="120"/>
      <c r="W178" s="120"/>
    </row>
    <row r="179" spans="1:27" ht="15.6" customHeight="1" x14ac:dyDescent="0.25">
      <c r="A179" s="427" t="s">
        <v>15</v>
      </c>
      <c r="B179" s="426"/>
      <c r="C179" s="350" t="s">
        <v>127</v>
      </c>
      <c r="D179" s="375" t="s">
        <v>127</v>
      </c>
      <c r="E179" s="375" t="s">
        <v>127</v>
      </c>
      <c r="F179" s="375" t="s">
        <v>127</v>
      </c>
      <c r="G179" s="375" t="s">
        <v>127</v>
      </c>
      <c r="H179" s="307">
        <f t="shared" ref="H179:P179" si="59">SUM(H153:H178)</f>
        <v>13427.834999999997</v>
      </c>
      <c r="I179" s="307">
        <f t="shared" si="59"/>
        <v>12694.980000000001</v>
      </c>
      <c r="J179" s="307">
        <f t="shared" si="59"/>
        <v>8239.4400000000023</v>
      </c>
      <c r="K179" s="331">
        <f t="shared" si="59"/>
        <v>659</v>
      </c>
      <c r="L179" s="354">
        <f t="shared" si="59"/>
        <v>31241584.606399998</v>
      </c>
      <c r="M179" s="307">
        <f t="shared" si="59"/>
        <v>0</v>
      </c>
      <c r="N179" s="307">
        <f t="shared" si="59"/>
        <v>0</v>
      </c>
      <c r="O179" s="307">
        <f t="shared" si="59"/>
        <v>0</v>
      </c>
      <c r="P179" s="354">
        <f t="shared" si="59"/>
        <v>31241584.606399998</v>
      </c>
      <c r="Q179" s="370">
        <f t="shared" si="53"/>
        <v>2326.6285746287472</v>
      </c>
      <c r="R179" s="375" t="s">
        <v>127</v>
      </c>
      <c r="S179" s="375" t="s">
        <v>127</v>
      </c>
      <c r="T179" s="375" t="s">
        <v>127</v>
      </c>
      <c r="U179" s="31">
        <f>L179-'раздел 2'!C178</f>
        <v>0</v>
      </c>
      <c r="V179" s="120">
        <f t="shared" si="37"/>
        <v>0</v>
      </c>
      <c r="W179" s="120" t="e">
        <f t="shared" si="38"/>
        <v>#VALUE!</v>
      </c>
    </row>
    <row r="180" spans="1:27" ht="15.6" customHeight="1" x14ac:dyDescent="0.25">
      <c r="A180" s="428" t="s">
        <v>680</v>
      </c>
      <c r="B180" s="429"/>
      <c r="C180" s="88"/>
      <c r="D180" s="181"/>
      <c r="E180" s="181"/>
      <c r="F180" s="181"/>
      <c r="G180" s="181"/>
      <c r="H180" s="18"/>
      <c r="I180" s="18"/>
      <c r="J180" s="18"/>
      <c r="K180" s="92"/>
      <c r="L180" s="322"/>
      <c r="M180" s="18"/>
      <c r="N180" s="18"/>
      <c r="O180" s="18"/>
      <c r="P180" s="18"/>
      <c r="Q180" s="377"/>
      <c r="R180" s="18"/>
      <c r="S180" s="18"/>
      <c r="T180" s="181"/>
      <c r="U180" s="31">
        <f>L180-'раздел 2'!C179</f>
        <v>0</v>
      </c>
      <c r="V180" s="120">
        <f t="shared" ref="V180:V224" si="60">L180-P180</f>
        <v>0</v>
      </c>
      <c r="W180" s="120">
        <f t="shared" ref="W180:W224" si="61">R180-Q180</f>
        <v>0</v>
      </c>
    </row>
    <row r="181" spans="1:27" ht="15.6" customHeight="1" x14ac:dyDescent="0.25">
      <c r="A181" s="307">
        <f>A178+1</f>
        <v>127</v>
      </c>
      <c r="B181" s="336" t="s">
        <v>681</v>
      </c>
      <c r="C181" s="350">
        <v>1957</v>
      </c>
      <c r="D181" s="375"/>
      <c r="E181" s="375" t="s">
        <v>124</v>
      </c>
      <c r="F181" s="307">
        <v>2</v>
      </c>
      <c r="G181" s="307">
        <v>2</v>
      </c>
      <c r="H181" s="354">
        <v>625</v>
      </c>
      <c r="I181" s="307">
        <v>625</v>
      </c>
      <c r="J181" s="307">
        <v>332.6</v>
      </c>
      <c r="K181" s="331">
        <v>18</v>
      </c>
      <c r="L181" s="354">
        <f>'раздел 2'!C180</f>
        <v>433662.6</v>
      </c>
      <c r="M181" s="307"/>
      <c r="N181" s="307"/>
      <c r="O181" s="307"/>
      <c r="P181" s="307">
        <f>L181</f>
        <v>433662.6</v>
      </c>
      <c r="Q181" s="370">
        <f>L181/H181</f>
        <v>693.86015999999995</v>
      </c>
      <c r="R181" s="364">
        <v>24445</v>
      </c>
      <c r="S181" s="307" t="s">
        <v>149</v>
      </c>
      <c r="T181" s="307"/>
      <c r="U181" s="31">
        <f>L181-'раздел 2'!C180</f>
        <v>0</v>
      </c>
      <c r="V181" s="120">
        <f t="shared" si="60"/>
        <v>0</v>
      </c>
      <c r="W181" s="120">
        <f t="shared" si="61"/>
        <v>23751.13984</v>
      </c>
    </row>
    <row r="182" spans="1:27" ht="15.6" customHeight="1" x14ac:dyDescent="0.25">
      <c r="A182" s="427" t="s">
        <v>15</v>
      </c>
      <c r="B182" s="426"/>
      <c r="C182" s="331" t="s">
        <v>127</v>
      </c>
      <c r="D182" s="364" t="s">
        <v>127</v>
      </c>
      <c r="E182" s="364" t="s">
        <v>127</v>
      </c>
      <c r="F182" s="307" t="s">
        <v>127</v>
      </c>
      <c r="G182" s="307" t="s">
        <v>127</v>
      </c>
      <c r="H182" s="354">
        <f t="shared" ref="H182:Q182" si="62">H181</f>
        <v>625</v>
      </c>
      <c r="I182" s="354">
        <f t="shared" si="62"/>
        <v>625</v>
      </c>
      <c r="J182" s="354">
        <f t="shared" si="62"/>
        <v>332.6</v>
      </c>
      <c r="K182" s="331">
        <f t="shared" si="62"/>
        <v>18</v>
      </c>
      <c r="L182" s="354">
        <f t="shared" si="62"/>
        <v>433662.6</v>
      </c>
      <c r="M182" s="354">
        <f t="shared" si="62"/>
        <v>0</v>
      </c>
      <c r="N182" s="354">
        <f t="shared" si="62"/>
        <v>0</v>
      </c>
      <c r="O182" s="354">
        <f t="shared" si="62"/>
        <v>0</v>
      </c>
      <c r="P182" s="354">
        <f t="shared" si="62"/>
        <v>433662.6</v>
      </c>
      <c r="Q182" s="354">
        <f t="shared" si="62"/>
        <v>693.86015999999995</v>
      </c>
      <c r="R182" s="375" t="s">
        <v>127</v>
      </c>
      <c r="S182" s="375" t="s">
        <v>127</v>
      </c>
      <c r="T182" s="375" t="s">
        <v>127</v>
      </c>
      <c r="U182" s="31">
        <f>L182-'раздел 2'!C181</f>
        <v>0</v>
      </c>
      <c r="V182" s="120">
        <f t="shared" si="60"/>
        <v>0</v>
      </c>
      <c r="W182" s="120" t="e">
        <f t="shared" si="61"/>
        <v>#VALUE!</v>
      </c>
    </row>
    <row r="183" spans="1:27" ht="15.6" customHeight="1" x14ac:dyDescent="0.25">
      <c r="A183" s="428" t="s">
        <v>24</v>
      </c>
      <c r="B183" s="429"/>
      <c r="C183" s="80"/>
      <c r="D183" s="17"/>
      <c r="E183" s="17"/>
      <c r="F183" s="17"/>
      <c r="G183" s="17"/>
      <c r="H183" s="374">
        <f>H137+H144+H151+H179+H182</f>
        <v>33082.004999999997</v>
      </c>
      <c r="I183" s="374">
        <f t="shared" ref="I183:P183" si="63">I137+I144+I151+I179+I182</f>
        <v>29971.93</v>
      </c>
      <c r="J183" s="374">
        <f t="shared" si="63"/>
        <v>22265.16</v>
      </c>
      <c r="K183" s="374">
        <f t="shared" si="63"/>
        <v>1521</v>
      </c>
      <c r="L183" s="374">
        <f t="shared" si="63"/>
        <v>47369392.926399998</v>
      </c>
      <c r="M183" s="374">
        <f t="shared" si="63"/>
        <v>0</v>
      </c>
      <c r="N183" s="374">
        <f t="shared" si="63"/>
        <v>0</v>
      </c>
      <c r="O183" s="374">
        <f t="shared" si="63"/>
        <v>0</v>
      </c>
      <c r="P183" s="374">
        <f t="shared" si="63"/>
        <v>47369392.926399998</v>
      </c>
      <c r="Q183" s="370">
        <f t="shared" ref="Q183" si="64">L183/H183</f>
        <v>1431.8779326222823</v>
      </c>
      <c r="R183" s="375" t="s">
        <v>127</v>
      </c>
      <c r="S183" s="375" t="s">
        <v>127</v>
      </c>
      <c r="T183" s="375" t="s">
        <v>127</v>
      </c>
      <c r="U183" s="31">
        <f>L183-'раздел 2'!C182</f>
        <v>0</v>
      </c>
      <c r="V183" s="120">
        <f t="shared" si="60"/>
        <v>0</v>
      </c>
      <c r="W183" s="120" t="e">
        <f t="shared" si="61"/>
        <v>#VALUE!</v>
      </c>
    </row>
    <row r="184" spans="1:27" ht="15.6" customHeight="1" x14ac:dyDescent="0.25">
      <c r="A184" s="450" t="s">
        <v>69</v>
      </c>
      <c r="B184" s="451"/>
      <c r="C184" s="451"/>
      <c r="D184" s="451"/>
      <c r="E184" s="451"/>
      <c r="F184" s="451"/>
      <c r="G184" s="451"/>
      <c r="H184" s="451"/>
      <c r="I184" s="451"/>
      <c r="J184" s="451"/>
      <c r="K184" s="451"/>
      <c r="L184" s="451"/>
      <c r="M184" s="451"/>
      <c r="N184" s="451"/>
      <c r="O184" s="451"/>
      <c r="P184" s="451"/>
      <c r="Q184" s="451"/>
      <c r="R184" s="451"/>
      <c r="S184" s="451"/>
      <c r="T184" s="452"/>
      <c r="U184" s="31">
        <f>L184-'раздел 2'!C183</f>
        <v>0</v>
      </c>
      <c r="V184" s="120">
        <f t="shared" si="60"/>
        <v>0</v>
      </c>
      <c r="W184" s="120">
        <f t="shared" si="61"/>
        <v>0</v>
      </c>
    </row>
    <row r="185" spans="1:27" ht="15.6" customHeight="1" x14ac:dyDescent="0.25">
      <c r="A185" s="428" t="s">
        <v>682</v>
      </c>
      <c r="B185" s="429"/>
      <c r="C185" s="350"/>
      <c r="D185" s="370"/>
      <c r="E185" s="371"/>
      <c r="F185" s="375"/>
      <c r="G185" s="375"/>
      <c r="H185" s="373"/>
      <c r="I185" s="354"/>
      <c r="J185" s="354"/>
      <c r="K185" s="331"/>
      <c r="L185" s="354"/>
      <c r="M185" s="373"/>
      <c r="N185" s="373"/>
      <c r="O185" s="373"/>
      <c r="P185" s="373"/>
      <c r="Q185" s="370"/>
      <c r="R185" s="354"/>
      <c r="S185" s="303"/>
      <c r="T185" s="371"/>
      <c r="U185" s="31">
        <f>L185-'раздел 2'!C184</f>
        <v>0</v>
      </c>
      <c r="V185" s="120">
        <f t="shared" si="60"/>
        <v>0</v>
      </c>
      <c r="W185" s="120">
        <f t="shared" si="61"/>
        <v>0</v>
      </c>
      <c r="AA185" s="120"/>
    </row>
    <row r="186" spans="1:27" ht="15.6" customHeight="1" x14ac:dyDescent="0.25">
      <c r="A186" s="307">
        <f>A181+1</f>
        <v>128</v>
      </c>
      <c r="B186" s="355" t="s">
        <v>683</v>
      </c>
      <c r="C186" s="305">
        <v>1987</v>
      </c>
      <c r="D186" s="372"/>
      <c r="E186" s="371" t="s">
        <v>128</v>
      </c>
      <c r="F186" s="353">
        <v>9</v>
      </c>
      <c r="G186" s="353">
        <v>5</v>
      </c>
      <c r="H186" s="299">
        <v>10591.9</v>
      </c>
      <c r="I186" s="299">
        <v>10591.9</v>
      </c>
      <c r="J186" s="352">
        <v>10337.299999999999</v>
      </c>
      <c r="K186" s="353">
        <v>590</v>
      </c>
      <c r="L186" s="354">
        <f>'раздел 2'!C185</f>
        <v>4918492.5199999996</v>
      </c>
      <c r="M186" s="373">
        <v>0</v>
      </c>
      <c r="N186" s="373">
        <v>0</v>
      </c>
      <c r="O186" s="373">
        <v>0</v>
      </c>
      <c r="P186" s="373">
        <f t="shared" ref="P186:P187" si="65">L186</f>
        <v>4918492.5199999996</v>
      </c>
      <c r="Q186" s="370">
        <f t="shared" ref="Q186:Q194" si="66">L186/H186</f>
        <v>464.36357216363444</v>
      </c>
      <c r="R186" s="364">
        <v>24445</v>
      </c>
      <c r="S186" s="303" t="s">
        <v>149</v>
      </c>
      <c r="T186" s="371" t="s">
        <v>130</v>
      </c>
      <c r="U186" s="31">
        <f>L186-'раздел 2'!C185</f>
        <v>0</v>
      </c>
      <c r="V186" s="120">
        <f t="shared" si="60"/>
        <v>0</v>
      </c>
      <c r="W186" s="120">
        <f t="shared" si="61"/>
        <v>23980.636427836365</v>
      </c>
    </row>
    <row r="187" spans="1:27" ht="15.6" customHeight="1" x14ac:dyDescent="0.25">
      <c r="A187" s="307">
        <f>A186+1</f>
        <v>129</v>
      </c>
      <c r="B187" s="355" t="s">
        <v>684</v>
      </c>
      <c r="C187" s="305">
        <v>1988</v>
      </c>
      <c r="D187" s="372"/>
      <c r="E187" s="371" t="s">
        <v>128</v>
      </c>
      <c r="F187" s="353">
        <v>9</v>
      </c>
      <c r="G187" s="353">
        <v>8</v>
      </c>
      <c r="H187" s="298">
        <v>15552</v>
      </c>
      <c r="I187" s="298">
        <v>15552</v>
      </c>
      <c r="J187" s="352">
        <v>13920</v>
      </c>
      <c r="K187" s="353">
        <v>743</v>
      </c>
      <c r="L187" s="354">
        <f>'раздел 2'!C186</f>
        <v>9008273.4000000004</v>
      </c>
      <c r="M187" s="373">
        <v>0</v>
      </c>
      <c r="N187" s="373">
        <v>0</v>
      </c>
      <c r="O187" s="373">
        <v>0</v>
      </c>
      <c r="P187" s="373">
        <f t="shared" si="65"/>
        <v>9008273.4000000004</v>
      </c>
      <c r="Q187" s="370">
        <f t="shared" si="66"/>
        <v>579.23568672839508</v>
      </c>
      <c r="R187" s="364">
        <v>24445</v>
      </c>
      <c r="S187" s="303" t="s">
        <v>149</v>
      </c>
      <c r="T187" s="371" t="s">
        <v>130</v>
      </c>
      <c r="U187" s="31">
        <f>L187-'раздел 2'!C186</f>
        <v>0</v>
      </c>
      <c r="V187" s="120">
        <f t="shared" si="60"/>
        <v>0</v>
      </c>
      <c r="W187" s="120">
        <f t="shared" si="61"/>
        <v>23865.764313271604</v>
      </c>
    </row>
    <row r="188" spans="1:27" ht="15.6" customHeight="1" x14ac:dyDescent="0.25">
      <c r="A188" s="307">
        <f>A187+1</f>
        <v>130</v>
      </c>
      <c r="B188" s="355" t="s">
        <v>685</v>
      </c>
      <c r="C188" s="372">
        <v>1989</v>
      </c>
      <c r="D188" s="372"/>
      <c r="E188" s="371" t="s">
        <v>128</v>
      </c>
      <c r="F188" s="353">
        <v>9</v>
      </c>
      <c r="G188" s="353">
        <v>3</v>
      </c>
      <c r="H188" s="352">
        <v>6280.5</v>
      </c>
      <c r="I188" s="352">
        <v>6280.5</v>
      </c>
      <c r="J188" s="352">
        <v>5652.8</v>
      </c>
      <c r="K188" s="353">
        <v>317</v>
      </c>
      <c r="L188" s="354">
        <f>'раздел 2'!C187</f>
        <v>3252385.62</v>
      </c>
      <c r="M188" s="373">
        <v>0</v>
      </c>
      <c r="N188" s="373">
        <v>0</v>
      </c>
      <c r="O188" s="373">
        <v>0</v>
      </c>
      <c r="P188" s="373">
        <f t="shared" ref="P188:P193" si="67">L188</f>
        <v>3252385.62</v>
      </c>
      <c r="Q188" s="370">
        <f t="shared" ref="Q188:Q193" si="68">L188/H188</f>
        <v>517.85456890374974</v>
      </c>
      <c r="R188" s="364">
        <v>24446</v>
      </c>
      <c r="S188" s="303" t="s">
        <v>149</v>
      </c>
      <c r="T188" s="371" t="s">
        <v>130</v>
      </c>
      <c r="U188" s="31">
        <f>L188-'раздел 2'!C187</f>
        <v>0</v>
      </c>
      <c r="V188" s="120"/>
      <c r="W188" s="120"/>
    </row>
    <row r="189" spans="1:27" ht="15.6" customHeight="1" x14ac:dyDescent="0.25">
      <c r="A189" s="307">
        <f>A188+1</f>
        <v>131</v>
      </c>
      <c r="B189" s="355" t="s">
        <v>686</v>
      </c>
      <c r="C189" s="305">
        <v>1988</v>
      </c>
      <c r="D189" s="372"/>
      <c r="E189" s="371" t="s">
        <v>128</v>
      </c>
      <c r="F189" s="353">
        <v>9</v>
      </c>
      <c r="G189" s="353">
        <v>2</v>
      </c>
      <c r="H189" s="352">
        <v>4770.3</v>
      </c>
      <c r="I189" s="352">
        <v>4770.3</v>
      </c>
      <c r="J189" s="352">
        <v>4074.2</v>
      </c>
      <c r="K189" s="353">
        <v>159</v>
      </c>
      <c r="L189" s="354">
        <f>'раздел 2'!C188</f>
        <v>2143785.06</v>
      </c>
      <c r="M189" s="373">
        <v>0</v>
      </c>
      <c r="N189" s="373">
        <v>0</v>
      </c>
      <c r="O189" s="373">
        <v>0</v>
      </c>
      <c r="P189" s="373">
        <f t="shared" si="67"/>
        <v>2143785.06</v>
      </c>
      <c r="Q189" s="370">
        <f t="shared" si="68"/>
        <v>449.40256587635997</v>
      </c>
      <c r="R189" s="364">
        <v>24447</v>
      </c>
      <c r="S189" s="303" t="s">
        <v>149</v>
      </c>
      <c r="T189" s="371" t="s">
        <v>130</v>
      </c>
      <c r="U189" s="31">
        <f>L189-'раздел 2'!C188</f>
        <v>0</v>
      </c>
      <c r="V189" s="120"/>
      <c r="W189" s="120"/>
    </row>
    <row r="190" spans="1:27" ht="15.6" customHeight="1" x14ac:dyDescent="0.25">
      <c r="A190" s="307">
        <f>A189+1</f>
        <v>132</v>
      </c>
      <c r="B190" s="355" t="s">
        <v>687</v>
      </c>
      <c r="C190" s="305">
        <v>1988</v>
      </c>
      <c r="D190" s="372"/>
      <c r="E190" s="371" t="s">
        <v>128</v>
      </c>
      <c r="F190" s="353">
        <v>9</v>
      </c>
      <c r="G190" s="353">
        <v>2</v>
      </c>
      <c r="H190" s="352">
        <v>4770.3</v>
      </c>
      <c r="I190" s="352">
        <v>4770.3</v>
      </c>
      <c r="J190" s="352">
        <v>4023.2</v>
      </c>
      <c r="K190" s="353">
        <v>159</v>
      </c>
      <c r="L190" s="354">
        <f>'раздел 2'!C189</f>
        <v>2143785.06</v>
      </c>
      <c r="M190" s="373">
        <v>0</v>
      </c>
      <c r="N190" s="373">
        <v>0</v>
      </c>
      <c r="O190" s="373">
        <v>0</v>
      </c>
      <c r="P190" s="373">
        <f t="shared" si="67"/>
        <v>2143785.06</v>
      </c>
      <c r="Q190" s="370">
        <f t="shared" si="68"/>
        <v>449.40256587635997</v>
      </c>
      <c r="R190" s="364">
        <v>24448</v>
      </c>
      <c r="S190" s="303" t="s">
        <v>149</v>
      </c>
      <c r="T190" s="371" t="s">
        <v>130</v>
      </c>
      <c r="U190" s="31">
        <f>L190-'раздел 2'!C189</f>
        <v>0</v>
      </c>
      <c r="V190" s="120"/>
      <c r="W190" s="120"/>
    </row>
    <row r="191" spans="1:27" ht="15.6" customHeight="1" x14ac:dyDescent="0.25">
      <c r="A191" s="307">
        <f t="shared" ref="A191:A193" si="69">A190+1</f>
        <v>133</v>
      </c>
      <c r="B191" s="355" t="s">
        <v>688</v>
      </c>
      <c r="C191" s="305">
        <v>1988</v>
      </c>
      <c r="D191" s="372"/>
      <c r="E191" s="371" t="s">
        <v>124</v>
      </c>
      <c r="F191" s="353">
        <v>9</v>
      </c>
      <c r="G191" s="353">
        <v>1</v>
      </c>
      <c r="H191" s="352">
        <v>2221</v>
      </c>
      <c r="I191" s="352">
        <v>2221</v>
      </c>
      <c r="J191" s="352">
        <v>1941.4</v>
      </c>
      <c r="K191" s="353">
        <v>88</v>
      </c>
      <c r="L191" s="354">
        <f>'раздел 2'!C190</f>
        <v>1436981.58</v>
      </c>
      <c r="M191" s="373">
        <v>0</v>
      </c>
      <c r="N191" s="373">
        <v>0</v>
      </c>
      <c r="O191" s="373">
        <v>0</v>
      </c>
      <c r="P191" s="373">
        <f t="shared" si="67"/>
        <v>1436981.58</v>
      </c>
      <c r="Q191" s="370">
        <f t="shared" si="68"/>
        <v>646.99755965781185</v>
      </c>
      <c r="R191" s="364">
        <v>24449</v>
      </c>
      <c r="S191" s="303" t="s">
        <v>149</v>
      </c>
      <c r="T191" s="371" t="s">
        <v>130</v>
      </c>
      <c r="U191" s="31">
        <f>L191-'раздел 2'!C190</f>
        <v>0</v>
      </c>
      <c r="V191" s="120"/>
      <c r="W191" s="120"/>
    </row>
    <row r="192" spans="1:27" ht="15.6" customHeight="1" x14ac:dyDescent="0.25">
      <c r="A192" s="307">
        <f t="shared" si="69"/>
        <v>134</v>
      </c>
      <c r="B192" s="232" t="s">
        <v>689</v>
      </c>
      <c r="C192" s="372">
        <v>1990</v>
      </c>
      <c r="D192" s="372"/>
      <c r="E192" s="371" t="s">
        <v>124</v>
      </c>
      <c r="F192" s="353">
        <v>16</v>
      </c>
      <c r="G192" s="353">
        <v>1</v>
      </c>
      <c r="H192" s="352">
        <v>6603.9</v>
      </c>
      <c r="I192" s="352">
        <v>6603.9</v>
      </c>
      <c r="J192" s="352">
        <v>5597.3</v>
      </c>
      <c r="K192" s="353">
        <v>249</v>
      </c>
      <c r="L192" s="354">
        <f>'раздел 2'!C191</f>
        <v>2944632.18</v>
      </c>
      <c r="M192" s="373">
        <v>0</v>
      </c>
      <c r="N192" s="373">
        <v>0</v>
      </c>
      <c r="O192" s="373">
        <v>0</v>
      </c>
      <c r="P192" s="373">
        <f t="shared" si="67"/>
        <v>2944632.18</v>
      </c>
      <c r="Q192" s="370">
        <f t="shared" si="68"/>
        <v>445.89290873574708</v>
      </c>
      <c r="R192" s="364">
        <v>24450</v>
      </c>
      <c r="S192" s="303" t="s">
        <v>149</v>
      </c>
      <c r="T192" s="371" t="s">
        <v>130</v>
      </c>
      <c r="U192" s="31">
        <f>L192-'раздел 2'!C191</f>
        <v>0</v>
      </c>
      <c r="V192" s="120">
        <f t="shared" si="60"/>
        <v>0</v>
      </c>
      <c r="W192" s="120">
        <f t="shared" si="61"/>
        <v>24004.107091264254</v>
      </c>
    </row>
    <row r="193" spans="1:23" ht="15.6" customHeight="1" x14ac:dyDescent="0.25">
      <c r="A193" s="307">
        <f t="shared" si="69"/>
        <v>135</v>
      </c>
      <c r="B193" s="232" t="s">
        <v>690</v>
      </c>
      <c r="C193" s="372">
        <v>1993</v>
      </c>
      <c r="D193" s="372"/>
      <c r="E193" s="371" t="s">
        <v>128</v>
      </c>
      <c r="F193" s="353">
        <v>9</v>
      </c>
      <c r="G193" s="353">
        <v>3</v>
      </c>
      <c r="H193" s="352">
        <v>7161.3</v>
      </c>
      <c r="I193" s="352">
        <v>7161.3</v>
      </c>
      <c r="J193" s="352">
        <v>6186.7</v>
      </c>
      <c r="K193" s="353">
        <v>274</v>
      </c>
      <c r="L193" s="354">
        <f>'раздел 2'!C192</f>
        <v>3415944.24</v>
      </c>
      <c r="M193" s="373">
        <v>0</v>
      </c>
      <c r="N193" s="373">
        <v>0</v>
      </c>
      <c r="O193" s="373">
        <v>0</v>
      </c>
      <c r="P193" s="373">
        <f t="shared" si="67"/>
        <v>3415944.24</v>
      </c>
      <c r="Q193" s="370">
        <f t="shared" si="68"/>
        <v>477.00057810732687</v>
      </c>
      <c r="R193" s="364">
        <v>24451</v>
      </c>
      <c r="S193" s="303" t="s">
        <v>149</v>
      </c>
      <c r="T193" s="371" t="s">
        <v>130</v>
      </c>
      <c r="U193" s="31">
        <f>L193-'раздел 2'!C192</f>
        <v>0</v>
      </c>
      <c r="V193" s="120">
        <f t="shared" si="60"/>
        <v>0</v>
      </c>
      <c r="W193" s="120">
        <f t="shared" si="61"/>
        <v>23973.999421892673</v>
      </c>
    </row>
    <row r="194" spans="1:23" ht="15.6" customHeight="1" x14ac:dyDescent="0.25">
      <c r="A194" s="449" t="s">
        <v>15</v>
      </c>
      <c r="B194" s="449"/>
      <c r="C194" s="331" t="s">
        <v>127</v>
      </c>
      <c r="D194" s="364" t="s">
        <v>127</v>
      </c>
      <c r="E194" s="364" t="s">
        <v>127</v>
      </c>
      <c r="F194" s="307" t="s">
        <v>127</v>
      </c>
      <c r="G194" s="307" t="s">
        <v>127</v>
      </c>
      <c r="H194" s="354">
        <f t="shared" ref="H194:P194" si="70">SUM(H186:H193)</f>
        <v>57951.200000000012</v>
      </c>
      <c r="I194" s="354">
        <f t="shared" si="70"/>
        <v>57951.200000000012</v>
      </c>
      <c r="J194" s="354">
        <f t="shared" si="70"/>
        <v>51732.899999999994</v>
      </c>
      <c r="K194" s="331">
        <f t="shared" si="70"/>
        <v>2579</v>
      </c>
      <c r="L194" s="354">
        <f t="shared" si="70"/>
        <v>29264279.659999996</v>
      </c>
      <c r="M194" s="354">
        <f t="shared" si="70"/>
        <v>0</v>
      </c>
      <c r="N194" s="354">
        <f t="shared" si="70"/>
        <v>0</v>
      </c>
      <c r="O194" s="354">
        <f t="shared" si="70"/>
        <v>0</v>
      </c>
      <c r="P194" s="354">
        <f t="shared" si="70"/>
        <v>29264279.659999996</v>
      </c>
      <c r="Q194" s="370">
        <f t="shared" si="66"/>
        <v>504.98142678667551</v>
      </c>
      <c r="R194" s="375" t="s">
        <v>127</v>
      </c>
      <c r="S194" s="375" t="s">
        <v>127</v>
      </c>
      <c r="T194" s="375" t="s">
        <v>127</v>
      </c>
      <c r="U194" s="31">
        <f>L194-'раздел 2'!C193</f>
        <v>0</v>
      </c>
      <c r="V194" s="120">
        <f t="shared" si="60"/>
        <v>0</v>
      </c>
      <c r="W194" s="120" t="e">
        <f t="shared" si="61"/>
        <v>#VALUE!</v>
      </c>
    </row>
    <row r="195" spans="1:23" ht="15.6" customHeight="1" x14ac:dyDescent="0.25">
      <c r="A195" s="428" t="s">
        <v>692</v>
      </c>
      <c r="B195" s="429"/>
      <c r="C195" s="46"/>
      <c r="D195" s="364"/>
      <c r="E195" s="371"/>
      <c r="F195" s="307"/>
      <c r="G195" s="307"/>
      <c r="H195" s="354"/>
      <c r="I195" s="354"/>
      <c r="J195" s="354"/>
      <c r="K195" s="331"/>
      <c r="L195" s="354"/>
      <c r="M195" s="354"/>
      <c r="N195" s="354"/>
      <c r="O195" s="354"/>
      <c r="P195" s="354"/>
      <c r="Q195" s="370"/>
      <c r="R195" s="375"/>
      <c r="S195" s="375"/>
      <c r="T195" s="375"/>
      <c r="U195" s="31">
        <f>L195-'раздел 2'!C194</f>
        <v>0</v>
      </c>
      <c r="V195" s="120"/>
      <c r="W195" s="120"/>
    </row>
    <row r="196" spans="1:23" ht="15.6" customHeight="1" x14ac:dyDescent="0.25">
      <c r="A196" s="307">
        <f>A193+1</f>
        <v>136</v>
      </c>
      <c r="B196" s="309" t="s">
        <v>693</v>
      </c>
      <c r="C196" s="125">
        <v>1969</v>
      </c>
      <c r="D196" s="126"/>
      <c r="E196" s="126" t="s">
        <v>434</v>
      </c>
      <c r="F196" s="44">
        <v>5</v>
      </c>
      <c r="G196" s="44">
        <v>4</v>
      </c>
      <c r="H196" s="126">
        <v>5579.76</v>
      </c>
      <c r="I196" s="126">
        <v>4401.76</v>
      </c>
      <c r="J196" s="126">
        <v>4181.79</v>
      </c>
      <c r="K196" s="125">
        <v>148</v>
      </c>
      <c r="L196" s="354">
        <f>'раздел 2'!C195</f>
        <v>591999.0512000001</v>
      </c>
      <c r="M196" s="373">
        <v>0</v>
      </c>
      <c r="N196" s="373">
        <v>0</v>
      </c>
      <c r="O196" s="373">
        <v>0</v>
      </c>
      <c r="P196" s="373">
        <f t="shared" ref="P196:P199" si="71">L196</f>
        <v>591999.0512000001</v>
      </c>
      <c r="Q196" s="370">
        <f t="shared" ref="Q196:Q200" si="72">L196/H196</f>
        <v>106.09758326523006</v>
      </c>
      <c r="R196" s="364">
        <v>24438</v>
      </c>
      <c r="S196" s="303" t="s">
        <v>149</v>
      </c>
      <c r="T196" s="371" t="s">
        <v>130</v>
      </c>
      <c r="U196" s="31">
        <f>L196-'раздел 2'!C195</f>
        <v>0</v>
      </c>
      <c r="V196" s="120"/>
      <c r="W196" s="120"/>
    </row>
    <row r="197" spans="1:23" ht="15.6" customHeight="1" x14ac:dyDescent="0.25">
      <c r="A197" s="307">
        <f t="shared" ref="A197:A198" si="73">A196+1</f>
        <v>137</v>
      </c>
      <c r="B197" s="309" t="s">
        <v>694</v>
      </c>
      <c r="C197" s="364">
        <v>1961</v>
      </c>
      <c r="D197" s="364"/>
      <c r="E197" s="371" t="s">
        <v>124</v>
      </c>
      <c r="F197" s="364">
        <v>2</v>
      </c>
      <c r="G197" s="364">
        <v>1</v>
      </c>
      <c r="H197" s="372">
        <v>501</v>
      </c>
      <c r="I197" s="364">
        <v>366.2</v>
      </c>
      <c r="J197" s="364">
        <v>366.2</v>
      </c>
      <c r="K197" s="364">
        <v>15</v>
      </c>
      <c r="L197" s="354">
        <f>'раздел 2'!C196</f>
        <v>510000.03</v>
      </c>
      <c r="M197" s="373">
        <v>0</v>
      </c>
      <c r="N197" s="373">
        <v>0</v>
      </c>
      <c r="O197" s="373">
        <v>0</v>
      </c>
      <c r="P197" s="373">
        <f t="shared" si="71"/>
        <v>510000.03</v>
      </c>
      <c r="Q197" s="370">
        <f t="shared" si="72"/>
        <v>1017.964131736527</v>
      </c>
      <c r="R197" s="364">
        <v>24440</v>
      </c>
      <c r="S197" s="303" t="s">
        <v>149</v>
      </c>
      <c r="T197" s="371" t="s">
        <v>130</v>
      </c>
      <c r="U197" s="31">
        <f>L197-'раздел 2'!C196</f>
        <v>0</v>
      </c>
      <c r="V197" s="120"/>
      <c r="W197" s="120"/>
    </row>
    <row r="198" spans="1:23" ht="15.6" customHeight="1" x14ac:dyDescent="0.25">
      <c r="A198" s="307">
        <f t="shared" si="73"/>
        <v>138</v>
      </c>
      <c r="B198" s="309" t="s">
        <v>695</v>
      </c>
      <c r="C198" s="331">
        <v>1971</v>
      </c>
      <c r="D198" s="307"/>
      <c r="E198" s="375" t="s">
        <v>124</v>
      </c>
      <c r="F198" s="307">
        <v>2</v>
      </c>
      <c r="G198" s="307">
        <v>2</v>
      </c>
      <c r="H198" s="375">
        <v>537.41</v>
      </c>
      <c r="I198" s="307">
        <v>479.61</v>
      </c>
      <c r="J198" s="307">
        <v>329.51</v>
      </c>
      <c r="K198" s="331">
        <v>22</v>
      </c>
      <c r="L198" s="354">
        <f>'раздел 2'!C197</f>
        <v>612933.43999999994</v>
      </c>
      <c r="M198" s="373">
        <v>0</v>
      </c>
      <c r="N198" s="373">
        <v>0</v>
      </c>
      <c r="O198" s="373">
        <v>0</v>
      </c>
      <c r="P198" s="373">
        <f t="shared" si="71"/>
        <v>612933.43999999994</v>
      </c>
      <c r="Q198" s="370">
        <f t="shared" si="72"/>
        <v>1140.5322565638896</v>
      </c>
      <c r="R198" s="364">
        <v>24441</v>
      </c>
      <c r="S198" s="303" t="s">
        <v>149</v>
      </c>
      <c r="T198" s="371" t="s">
        <v>130</v>
      </c>
      <c r="U198" s="31">
        <f>L198-'раздел 2'!C197</f>
        <v>0</v>
      </c>
      <c r="V198" s="120"/>
      <c r="W198" s="120"/>
    </row>
    <row r="199" spans="1:23" ht="15.6" customHeight="1" x14ac:dyDescent="0.25">
      <c r="A199" s="307">
        <f>A198+1</f>
        <v>139</v>
      </c>
      <c r="B199" s="309" t="s">
        <v>696</v>
      </c>
      <c r="C199" s="364">
        <v>1960</v>
      </c>
      <c r="D199" s="364"/>
      <c r="E199" s="371" t="s">
        <v>124</v>
      </c>
      <c r="F199" s="364">
        <v>2</v>
      </c>
      <c r="G199" s="364">
        <v>2</v>
      </c>
      <c r="H199" s="364">
        <v>737.8</v>
      </c>
      <c r="I199" s="364">
        <v>658</v>
      </c>
      <c r="J199" s="364">
        <v>626.5</v>
      </c>
      <c r="K199" s="364">
        <v>35</v>
      </c>
      <c r="L199" s="354">
        <f>'раздел 2'!C198</f>
        <v>596823.57999999996</v>
      </c>
      <c r="M199" s="373">
        <v>0</v>
      </c>
      <c r="N199" s="373">
        <v>0</v>
      </c>
      <c r="O199" s="373">
        <v>0</v>
      </c>
      <c r="P199" s="373">
        <f t="shared" si="71"/>
        <v>596823.57999999996</v>
      </c>
      <c r="Q199" s="370">
        <f t="shared" si="72"/>
        <v>808.92325833559232</v>
      </c>
      <c r="R199" s="364">
        <v>24442</v>
      </c>
      <c r="S199" s="303" t="s">
        <v>149</v>
      </c>
      <c r="T199" s="371" t="s">
        <v>130</v>
      </c>
      <c r="U199" s="31">
        <f>L199-'раздел 2'!C198</f>
        <v>0</v>
      </c>
      <c r="V199" s="120"/>
      <c r="W199" s="120"/>
    </row>
    <row r="200" spans="1:23" ht="15.6" customHeight="1" x14ac:dyDescent="0.25">
      <c r="A200" s="449" t="s">
        <v>15</v>
      </c>
      <c r="B200" s="449"/>
      <c r="C200" s="331" t="s">
        <v>127</v>
      </c>
      <c r="D200" s="364" t="s">
        <v>127</v>
      </c>
      <c r="E200" s="364" t="s">
        <v>127</v>
      </c>
      <c r="F200" s="307" t="s">
        <v>127</v>
      </c>
      <c r="G200" s="307" t="s">
        <v>127</v>
      </c>
      <c r="H200" s="354">
        <f t="shared" ref="H200:P200" si="74">SUM(H196:H199)</f>
        <v>7355.97</v>
      </c>
      <c r="I200" s="354">
        <f t="shared" si="74"/>
        <v>5905.57</v>
      </c>
      <c r="J200" s="354">
        <f t="shared" si="74"/>
        <v>5504</v>
      </c>
      <c r="K200" s="354">
        <f t="shared" si="74"/>
        <v>220</v>
      </c>
      <c r="L200" s="354">
        <f t="shared" si="74"/>
        <v>2311756.1011999999</v>
      </c>
      <c r="M200" s="354">
        <f t="shared" si="74"/>
        <v>0</v>
      </c>
      <c r="N200" s="354">
        <f t="shared" si="74"/>
        <v>0</v>
      </c>
      <c r="O200" s="354">
        <f t="shared" si="74"/>
        <v>0</v>
      </c>
      <c r="P200" s="354">
        <f t="shared" si="74"/>
        <v>2311756.1011999999</v>
      </c>
      <c r="Q200" s="370">
        <f t="shared" si="72"/>
        <v>314.26937592187022</v>
      </c>
      <c r="R200" s="364">
        <v>24443</v>
      </c>
      <c r="S200" s="303" t="s">
        <v>149</v>
      </c>
      <c r="T200" s="371" t="s">
        <v>130</v>
      </c>
      <c r="U200" s="31">
        <f>L200-'раздел 2'!C199</f>
        <v>0</v>
      </c>
      <c r="V200" s="120"/>
      <c r="W200" s="120"/>
    </row>
    <row r="201" spans="1:23" ht="15.6" customHeight="1" x14ac:dyDescent="0.25">
      <c r="A201" s="424" t="s">
        <v>183</v>
      </c>
      <c r="B201" s="424"/>
      <c r="C201" s="46"/>
      <c r="D201" s="364"/>
      <c r="E201" s="371"/>
      <c r="F201" s="307"/>
      <c r="G201" s="307"/>
      <c r="H201" s="354"/>
      <c r="I201" s="354"/>
      <c r="J201" s="354"/>
      <c r="K201" s="46"/>
      <c r="L201" s="354"/>
      <c r="M201" s="373"/>
      <c r="N201" s="373"/>
      <c r="O201" s="373"/>
      <c r="P201" s="373"/>
      <c r="Q201" s="370"/>
      <c r="R201" s="364"/>
      <c r="S201" s="303"/>
      <c r="T201" s="371"/>
      <c r="U201" s="31">
        <f>L201-'раздел 2'!C200</f>
        <v>0</v>
      </c>
      <c r="V201" s="120">
        <f t="shared" si="60"/>
        <v>0</v>
      </c>
      <c r="W201" s="120">
        <f t="shared" si="61"/>
        <v>0</v>
      </c>
    </row>
    <row r="202" spans="1:23" ht="25.5" customHeight="1" x14ac:dyDescent="0.25">
      <c r="A202" s="307">
        <f>A199+1</f>
        <v>140</v>
      </c>
      <c r="B202" s="338" t="s">
        <v>185</v>
      </c>
      <c r="C202" s="130">
        <v>1977</v>
      </c>
      <c r="D202" s="370"/>
      <c r="E202" s="146" t="s">
        <v>452</v>
      </c>
      <c r="F202" s="106">
        <v>5</v>
      </c>
      <c r="G202" s="106">
        <v>3</v>
      </c>
      <c r="H202" s="129">
        <v>3114.4</v>
      </c>
      <c r="I202" s="146">
        <v>2878</v>
      </c>
      <c r="J202" s="146">
        <v>2674.7</v>
      </c>
      <c r="K202" s="145">
        <v>60</v>
      </c>
      <c r="L202" s="354">
        <f>'раздел 2'!C201</f>
        <v>11124428.65</v>
      </c>
      <c r="M202" s="373">
        <v>0</v>
      </c>
      <c r="N202" s="373">
        <v>0</v>
      </c>
      <c r="O202" s="373">
        <v>0</v>
      </c>
      <c r="P202" s="373">
        <f>L202</f>
        <v>11124428.65</v>
      </c>
      <c r="Q202" s="370">
        <f>L202/H202</f>
        <v>3571.9331652966862</v>
      </c>
      <c r="R202" s="364">
        <v>24445</v>
      </c>
      <c r="S202" s="303" t="s">
        <v>149</v>
      </c>
      <c r="T202" s="371" t="s">
        <v>130</v>
      </c>
      <c r="U202" s="31">
        <f>L202-'раздел 2'!C201</f>
        <v>0</v>
      </c>
      <c r="V202" s="120">
        <f t="shared" si="60"/>
        <v>0</v>
      </c>
      <c r="W202" s="120">
        <f t="shared" si="61"/>
        <v>20873.066834703313</v>
      </c>
    </row>
    <row r="203" spans="1:23" ht="27" customHeight="1" x14ac:dyDescent="0.25">
      <c r="A203" s="307">
        <f>A202+1</f>
        <v>141</v>
      </c>
      <c r="B203" s="338" t="s">
        <v>186</v>
      </c>
      <c r="C203" s="130">
        <v>1977</v>
      </c>
      <c r="D203" s="371"/>
      <c r="E203" s="146" t="s">
        <v>452</v>
      </c>
      <c r="F203" s="106">
        <v>5</v>
      </c>
      <c r="G203" s="106">
        <v>4</v>
      </c>
      <c r="H203" s="129">
        <v>4364.8999999999996</v>
      </c>
      <c r="I203" s="146">
        <v>3747.3</v>
      </c>
      <c r="J203" s="146">
        <v>3479.2</v>
      </c>
      <c r="K203" s="145">
        <v>85</v>
      </c>
      <c r="L203" s="354">
        <f>'раздел 2'!C202</f>
        <v>22510347.840000004</v>
      </c>
      <c r="M203" s="373">
        <v>0</v>
      </c>
      <c r="N203" s="373">
        <v>0</v>
      </c>
      <c r="O203" s="373">
        <v>0</v>
      </c>
      <c r="P203" s="373">
        <f t="shared" ref="P203:P206" si="75">L203</f>
        <v>22510347.840000004</v>
      </c>
      <c r="Q203" s="370">
        <f t="shared" ref="Q203:Q206" si="76">L203/H203</f>
        <v>5157.1279616944275</v>
      </c>
      <c r="R203" s="364">
        <v>24446</v>
      </c>
      <c r="S203" s="303" t="s">
        <v>149</v>
      </c>
      <c r="T203" s="371" t="s">
        <v>130</v>
      </c>
      <c r="U203" s="31">
        <f>L203-'раздел 2'!C202</f>
        <v>0</v>
      </c>
      <c r="V203" s="120"/>
      <c r="W203" s="120"/>
    </row>
    <row r="204" spans="1:23" ht="15.6" customHeight="1" x14ac:dyDescent="0.25">
      <c r="A204" s="307">
        <f>A203+1</f>
        <v>142</v>
      </c>
      <c r="B204" s="338" t="s">
        <v>697</v>
      </c>
      <c r="C204" s="372">
        <v>1978</v>
      </c>
      <c r="D204" s="364"/>
      <c r="E204" s="371" t="s">
        <v>128</v>
      </c>
      <c r="F204" s="353">
        <v>5</v>
      </c>
      <c r="G204" s="353">
        <v>3</v>
      </c>
      <c r="H204" s="352">
        <v>3115.7</v>
      </c>
      <c r="I204" s="352">
        <v>2874.7</v>
      </c>
      <c r="J204" s="352">
        <v>2444.5</v>
      </c>
      <c r="K204" s="353">
        <v>156</v>
      </c>
      <c r="L204" s="354">
        <f>'раздел 2'!C203</f>
        <v>9000992.7400000002</v>
      </c>
      <c r="M204" s="373">
        <v>0</v>
      </c>
      <c r="N204" s="373">
        <v>0</v>
      </c>
      <c r="O204" s="373">
        <v>0</v>
      </c>
      <c r="P204" s="373">
        <f t="shared" si="75"/>
        <v>9000992.7400000002</v>
      </c>
      <c r="Q204" s="370">
        <f t="shared" si="76"/>
        <v>2888.9150881021924</v>
      </c>
      <c r="R204" s="364">
        <v>24447</v>
      </c>
      <c r="S204" s="303" t="s">
        <v>149</v>
      </c>
      <c r="T204" s="371" t="s">
        <v>130</v>
      </c>
      <c r="U204" s="31">
        <f>L204-'раздел 2'!C203</f>
        <v>0</v>
      </c>
      <c r="V204" s="120"/>
      <c r="W204" s="120"/>
    </row>
    <row r="205" spans="1:23" ht="27" customHeight="1" x14ac:dyDescent="0.25">
      <c r="A205" s="307">
        <f>A204+1</f>
        <v>143</v>
      </c>
      <c r="B205" s="338" t="s">
        <v>184</v>
      </c>
      <c r="C205" s="130">
        <v>1977</v>
      </c>
      <c r="D205" s="371"/>
      <c r="E205" s="146" t="s">
        <v>452</v>
      </c>
      <c r="F205" s="106">
        <v>5</v>
      </c>
      <c r="G205" s="106">
        <v>4</v>
      </c>
      <c r="H205" s="129">
        <v>4029.9</v>
      </c>
      <c r="I205" s="146">
        <v>3724.8</v>
      </c>
      <c r="J205" s="146">
        <v>3388.3</v>
      </c>
      <c r="K205" s="145">
        <v>82</v>
      </c>
      <c r="L205" s="354">
        <f>'раздел 2'!C204</f>
        <v>22518116.789999999</v>
      </c>
      <c r="M205" s="373">
        <v>0</v>
      </c>
      <c r="N205" s="373">
        <v>0</v>
      </c>
      <c r="O205" s="373">
        <v>0</v>
      </c>
      <c r="P205" s="373">
        <f t="shared" si="75"/>
        <v>22518116.789999999</v>
      </c>
      <c r="Q205" s="370">
        <f t="shared" si="76"/>
        <v>5587.7606863693882</v>
      </c>
      <c r="R205" s="364">
        <v>24448</v>
      </c>
      <c r="S205" s="303" t="s">
        <v>149</v>
      </c>
      <c r="T205" s="371" t="s">
        <v>130</v>
      </c>
      <c r="U205" s="31">
        <f>L205-'раздел 2'!C204</f>
        <v>0</v>
      </c>
      <c r="V205" s="120">
        <f t="shared" si="60"/>
        <v>0</v>
      </c>
      <c r="W205" s="120">
        <f t="shared" si="61"/>
        <v>18860.239313630613</v>
      </c>
    </row>
    <row r="206" spans="1:23" ht="15.6" customHeight="1" x14ac:dyDescent="0.25">
      <c r="A206" s="307">
        <f>A205+1</f>
        <v>144</v>
      </c>
      <c r="B206" s="279" t="s">
        <v>698</v>
      </c>
      <c r="C206" s="372">
        <v>1936</v>
      </c>
      <c r="D206" s="364"/>
      <c r="E206" s="371" t="s">
        <v>124</v>
      </c>
      <c r="F206" s="353">
        <v>4</v>
      </c>
      <c r="G206" s="353">
        <v>3</v>
      </c>
      <c r="H206" s="352">
        <v>1784.2</v>
      </c>
      <c r="I206" s="352">
        <v>1664.8</v>
      </c>
      <c r="J206" s="352">
        <v>876.7</v>
      </c>
      <c r="K206" s="353">
        <v>79</v>
      </c>
      <c r="L206" s="354">
        <f>'раздел 2'!C205</f>
        <v>6349607.3499999996</v>
      </c>
      <c r="M206" s="373">
        <v>0</v>
      </c>
      <c r="N206" s="373">
        <v>0</v>
      </c>
      <c r="O206" s="373">
        <v>0</v>
      </c>
      <c r="P206" s="373">
        <f t="shared" si="75"/>
        <v>6349607.3499999996</v>
      </c>
      <c r="Q206" s="370">
        <f t="shared" si="76"/>
        <v>3558.7979766842277</v>
      </c>
      <c r="R206" s="364">
        <v>24449</v>
      </c>
      <c r="S206" s="303" t="s">
        <v>149</v>
      </c>
      <c r="T206" s="371" t="s">
        <v>130</v>
      </c>
      <c r="U206" s="31">
        <f>L206-'раздел 2'!C205</f>
        <v>0</v>
      </c>
      <c r="V206" s="120">
        <f t="shared" si="60"/>
        <v>0</v>
      </c>
      <c r="W206" s="120">
        <f t="shared" si="61"/>
        <v>20890.202023315771</v>
      </c>
    </row>
    <row r="207" spans="1:23" ht="15.6" customHeight="1" x14ac:dyDescent="0.25">
      <c r="A207" s="449" t="s">
        <v>15</v>
      </c>
      <c r="B207" s="449"/>
      <c r="C207" s="331" t="s">
        <v>127</v>
      </c>
      <c r="D207" s="364" t="s">
        <v>127</v>
      </c>
      <c r="E207" s="364" t="s">
        <v>127</v>
      </c>
      <c r="F207" s="307" t="s">
        <v>127</v>
      </c>
      <c r="G207" s="307" t="s">
        <v>127</v>
      </c>
      <c r="H207" s="371">
        <f t="shared" ref="H207:P207" si="77">SUM(H202:H206)</f>
        <v>16409.099999999999</v>
      </c>
      <c r="I207" s="371">
        <f t="shared" si="77"/>
        <v>14889.599999999999</v>
      </c>
      <c r="J207" s="371">
        <f t="shared" si="77"/>
        <v>12863.400000000001</v>
      </c>
      <c r="K207" s="350">
        <f t="shared" si="77"/>
        <v>462</v>
      </c>
      <c r="L207" s="373">
        <f t="shared" si="77"/>
        <v>71503493.370000005</v>
      </c>
      <c r="M207" s="371">
        <f t="shared" si="77"/>
        <v>0</v>
      </c>
      <c r="N207" s="371">
        <f t="shared" si="77"/>
        <v>0</v>
      </c>
      <c r="O207" s="371">
        <f t="shared" si="77"/>
        <v>0</v>
      </c>
      <c r="P207" s="373">
        <f t="shared" si="77"/>
        <v>71503493.370000005</v>
      </c>
      <c r="Q207" s="370">
        <f>L207/H207</f>
        <v>4357.5511984203895</v>
      </c>
      <c r="R207" s="375" t="s">
        <v>127</v>
      </c>
      <c r="S207" s="375" t="s">
        <v>127</v>
      </c>
      <c r="T207" s="375" t="s">
        <v>127</v>
      </c>
      <c r="U207" s="31">
        <f>L207-'раздел 2'!C206</f>
        <v>0</v>
      </c>
      <c r="V207" s="120">
        <f t="shared" si="60"/>
        <v>0</v>
      </c>
      <c r="W207" s="120" t="e">
        <f t="shared" si="61"/>
        <v>#VALUE!</v>
      </c>
    </row>
    <row r="208" spans="1:23" ht="15.6" customHeight="1" x14ac:dyDescent="0.25">
      <c r="A208" s="424" t="s">
        <v>70</v>
      </c>
      <c r="B208" s="424"/>
      <c r="C208" s="350"/>
      <c r="D208" s="370"/>
      <c r="E208" s="370"/>
      <c r="F208" s="375"/>
      <c r="G208" s="375"/>
      <c r="H208" s="373"/>
      <c r="I208" s="373"/>
      <c r="J208" s="373"/>
      <c r="K208" s="350"/>
      <c r="L208" s="373"/>
      <c r="M208" s="373"/>
      <c r="N208" s="373"/>
      <c r="O208" s="373"/>
      <c r="P208" s="373"/>
      <c r="Q208" s="370"/>
      <c r="R208" s="304"/>
      <c r="S208" s="303"/>
      <c r="T208" s="303"/>
      <c r="U208" s="31">
        <f>L208-'раздел 2'!C207</f>
        <v>0</v>
      </c>
      <c r="V208" s="120">
        <f t="shared" si="60"/>
        <v>0</v>
      </c>
      <c r="W208" s="120">
        <f t="shared" si="61"/>
        <v>0</v>
      </c>
    </row>
    <row r="209" spans="1:23" ht="15.6" customHeight="1" x14ac:dyDescent="0.25">
      <c r="A209" s="307">
        <f>A206+1</f>
        <v>145</v>
      </c>
      <c r="B209" s="336" t="s">
        <v>453</v>
      </c>
      <c r="C209" s="90">
        <v>1979</v>
      </c>
      <c r="D209" s="42"/>
      <c r="E209" s="42" t="s">
        <v>128</v>
      </c>
      <c r="F209" s="104">
        <v>5</v>
      </c>
      <c r="G209" s="104">
        <v>4</v>
      </c>
      <c r="H209" s="40">
        <v>2997.9</v>
      </c>
      <c r="I209" s="40">
        <v>2701.9</v>
      </c>
      <c r="J209" s="40">
        <v>2210.9</v>
      </c>
      <c r="K209" s="90">
        <v>89</v>
      </c>
      <c r="L209" s="354">
        <f>'раздел 2'!C208</f>
        <v>4034955.96</v>
      </c>
      <c r="M209" s="373">
        <v>0</v>
      </c>
      <c r="N209" s="354">
        <f>SUM(N207:N208)</f>
        <v>0</v>
      </c>
      <c r="O209" s="354">
        <f t="shared" ref="O209:O216" si="78">SUM(O208:O208)</f>
        <v>0</v>
      </c>
      <c r="P209" s="373">
        <f t="shared" ref="P209:P216" si="79">L209</f>
        <v>4034955.96</v>
      </c>
      <c r="Q209" s="370">
        <f t="shared" ref="Q209:Q217" si="80">L209/H209</f>
        <v>1345.9274692284598</v>
      </c>
      <c r="R209" s="364">
        <v>24445</v>
      </c>
      <c r="S209" s="303" t="s">
        <v>149</v>
      </c>
      <c r="T209" s="371" t="s">
        <v>130</v>
      </c>
      <c r="U209" s="31">
        <f>L209-'раздел 2'!C208</f>
        <v>0</v>
      </c>
      <c r="V209" s="120">
        <f t="shared" si="60"/>
        <v>0</v>
      </c>
      <c r="W209" s="120">
        <f t="shared" si="61"/>
        <v>23099.07253077154</v>
      </c>
    </row>
    <row r="210" spans="1:23" ht="15.6" customHeight="1" x14ac:dyDescent="0.25">
      <c r="A210" s="375">
        <f t="shared" ref="A210:A216" si="81">A209+1</f>
        <v>146</v>
      </c>
      <c r="B210" s="336" t="s">
        <v>392</v>
      </c>
      <c r="C210" s="90">
        <v>1975</v>
      </c>
      <c r="D210" s="42">
        <v>2014</v>
      </c>
      <c r="E210" s="42" t="s">
        <v>128</v>
      </c>
      <c r="F210" s="104">
        <v>5</v>
      </c>
      <c r="G210" s="104">
        <v>6</v>
      </c>
      <c r="H210" s="40">
        <v>5615.6</v>
      </c>
      <c r="I210" s="40">
        <v>5001.2</v>
      </c>
      <c r="J210" s="40">
        <v>3734.06</v>
      </c>
      <c r="K210" s="90">
        <v>126</v>
      </c>
      <c r="L210" s="354">
        <f>'раздел 2'!C209</f>
        <v>7205278.5</v>
      </c>
      <c r="M210" s="373">
        <v>0</v>
      </c>
      <c r="N210" s="354">
        <f>SUM(N207:N209)</f>
        <v>0</v>
      </c>
      <c r="O210" s="354">
        <f t="shared" si="78"/>
        <v>0</v>
      </c>
      <c r="P210" s="373">
        <f t="shared" si="79"/>
        <v>7205278.5</v>
      </c>
      <c r="Q210" s="370">
        <f t="shared" si="80"/>
        <v>1283.0825735451242</v>
      </c>
      <c r="R210" s="364">
        <v>24445</v>
      </c>
      <c r="S210" s="303" t="s">
        <v>149</v>
      </c>
      <c r="T210" s="371" t="s">
        <v>130</v>
      </c>
      <c r="U210" s="31">
        <f>L210-'раздел 2'!C209</f>
        <v>0</v>
      </c>
      <c r="V210" s="120">
        <f t="shared" si="60"/>
        <v>0</v>
      </c>
      <c r="W210" s="120">
        <f t="shared" si="61"/>
        <v>23161.917426454875</v>
      </c>
    </row>
    <row r="211" spans="1:23" ht="15.6" customHeight="1" x14ac:dyDescent="0.25">
      <c r="A211" s="375">
        <f t="shared" si="81"/>
        <v>147</v>
      </c>
      <c r="B211" s="336" t="s">
        <v>393</v>
      </c>
      <c r="C211" s="90">
        <v>1979</v>
      </c>
      <c r="D211" s="42">
        <v>2012</v>
      </c>
      <c r="E211" s="42" t="s">
        <v>128</v>
      </c>
      <c r="F211" s="104">
        <v>5</v>
      </c>
      <c r="G211" s="104">
        <v>8</v>
      </c>
      <c r="H211" s="40">
        <v>6392.8</v>
      </c>
      <c r="I211" s="40">
        <v>5824.8</v>
      </c>
      <c r="J211" s="40">
        <v>4830.3</v>
      </c>
      <c r="K211" s="90">
        <v>238</v>
      </c>
      <c r="L211" s="354">
        <f>'раздел 2'!C210</f>
        <v>8435448</v>
      </c>
      <c r="M211" s="373">
        <v>0</v>
      </c>
      <c r="N211" s="354">
        <f>SUM(N207:N210)</f>
        <v>0</v>
      </c>
      <c r="O211" s="354">
        <f t="shared" si="78"/>
        <v>0</v>
      </c>
      <c r="P211" s="373">
        <f t="shared" si="79"/>
        <v>8435448</v>
      </c>
      <c r="Q211" s="370">
        <f t="shared" si="80"/>
        <v>1319.5232136153172</v>
      </c>
      <c r="R211" s="364">
        <v>24445</v>
      </c>
      <c r="S211" s="303" t="s">
        <v>149</v>
      </c>
      <c r="T211" s="371" t="s">
        <v>130</v>
      </c>
      <c r="U211" s="31">
        <f>L211-'раздел 2'!C210</f>
        <v>0</v>
      </c>
      <c r="V211" s="120">
        <f t="shared" si="60"/>
        <v>0</v>
      </c>
      <c r="W211" s="120">
        <f t="shared" si="61"/>
        <v>23125.476786384683</v>
      </c>
    </row>
    <row r="212" spans="1:23" ht="15.6" customHeight="1" x14ac:dyDescent="0.25">
      <c r="A212" s="375">
        <f t="shared" si="81"/>
        <v>148</v>
      </c>
      <c r="B212" s="9" t="s">
        <v>394</v>
      </c>
      <c r="C212" s="90">
        <v>1978</v>
      </c>
      <c r="D212" s="42">
        <v>2013</v>
      </c>
      <c r="E212" s="42" t="s">
        <v>128</v>
      </c>
      <c r="F212" s="104">
        <v>5</v>
      </c>
      <c r="G212" s="104">
        <v>8</v>
      </c>
      <c r="H212" s="40">
        <v>7230.6</v>
      </c>
      <c r="I212" s="40">
        <v>6498.6</v>
      </c>
      <c r="J212" s="40">
        <v>5430.8</v>
      </c>
      <c r="K212" s="90">
        <v>202</v>
      </c>
      <c r="L212" s="354">
        <f>'раздел 2'!C211</f>
        <v>10134253.5</v>
      </c>
      <c r="M212" s="373">
        <v>0</v>
      </c>
      <c r="N212" s="354">
        <f>SUM(N208:N211)</f>
        <v>0</v>
      </c>
      <c r="O212" s="354">
        <f t="shared" si="78"/>
        <v>0</v>
      </c>
      <c r="P212" s="373">
        <f t="shared" si="79"/>
        <v>10134253.5</v>
      </c>
      <c r="Q212" s="370">
        <f t="shared" si="80"/>
        <v>1401.5784997095675</v>
      </c>
      <c r="R212" s="364">
        <v>24445</v>
      </c>
      <c r="S212" s="303" t="s">
        <v>149</v>
      </c>
      <c r="T212" s="371" t="s">
        <v>130</v>
      </c>
      <c r="U212" s="31">
        <f>L212-'раздел 2'!C211</f>
        <v>0</v>
      </c>
      <c r="V212" s="120">
        <f t="shared" si="60"/>
        <v>0</v>
      </c>
      <c r="W212" s="120">
        <f t="shared" si="61"/>
        <v>23043.421500290431</v>
      </c>
    </row>
    <row r="213" spans="1:23" ht="15.6" customHeight="1" x14ac:dyDescent="0.25">
      <c r="A213" s="375">
        <f t="shared" si="81"/>
        <v>149</v>
      </c>
      <c r="B213" s="9" t="s">
        <v>395</v>
      </c>
      <c r="C213" s="90">
        <v>1963</v>
      </c>
      <c r="D213" s="42"/>
      <c r="E213" s="42" t="s">
        <v>124</v>
      </c>
      <c r="F213" s="104">
        <v>5</v>
      </c>
      <c r="G213" s="104">
        <v>4</v>
      </c>
      <c r="H213" s="40">
        <v>3328.16</v>
      </c>
      <c r="I213" s="40">
        <v>2939.66</v>
      </c>
      <c r="J213" s="40">
        <v>2615.65</v>
      </c>
      <c r="K213" s="90">
        <v>114</v>
      </c>
      <c r="L213" s="354">
        <f>'раздел 2'!C212</f>
        <v>5289728.8499999996</v>
      </c>
      <c r="M213" s="373">
        <v>0</v>
      </c>
      <c r="N213" s="354">
        <f>SUM(N209:N212)</f>
        <v>0</v>
      </c>
      <c r="O213" s="354">
        <f t="shared" si="78"/>
        <v>0</v>
      </c>
      <c r="P213" s="373">
        <f t="shared" si="79"/>
        <v>5289728.8499999996</v>
      </c>
      <c r="Q213" s="370">
        <f t="shared" si="80"/>
        <v>1589.385381111485</v>
      </c>
      <c r="R213" s="364">
        <v>24445</v>
      </c>
      <c r="S213" s="303" t="s">
        <v>149</v>
      </c>
      <c r="T213" s="371" t="s">
        <v>130</v>
      </c>
      <c r="U213" s="31">
        <f>L213-'раздел 2'!C212</f>
        <v>0</v>
      </c>
      <c r="V213" s="120">
        <f t="shared" si="60"/>
        <v>0</v>
      </c>
      <c r="W213" s="120">
        <f t="shared" si="61"/>
        <v>22855.614618888514</v>
      </c>
    </row>
    <row r="214" spans="1:23" ht="15.6" customHeight="1" x14ac:dyDescent="0.25">
      <c r="A214" s="375">
        <f t="shared" si="81"/>
        <v>150</v>
      </c>
      <c r="B214" s="9" t="s">
        <v>396</v>
      </c>
      <c r="C214" s="90">
        <v>1968</v>
      </c>
      <c r="D214" s="42">
        <v>2008</v>
      </c>
      <c r="E214" s="42" t="s">
        <v>124</v>
      </c>
      <c r="F214" s="104">
        <v>5</v>
      </c>
      <c r="G214" s="104">
        <v>5</v>
      </c>
      <c r="H214" s="40">
        <v>3774.09</v>
      </c>
      <c r="I214" s="40">
        <v>3466.09</v>
      </c>
      <c r="J214" s="40">
        <v>3311.89</v>
      </c>
      <c r="K214" s="90">
        <v>143</v>
      </c>
      <c r="L214" s="354">
        <f>'раздел 2'!C213</f>
        <v>6806937.9000000004</v>
      </c>
      <c r="M214" s="373">
        <v>0</v>
      </c>
      <c r="N214" s="354">
        <f>SUM(N210:N213)</f>
        <v>0</v>
      </c>
      <c r="O214" s="354">
        <f t="shared" si="78"/>
        <v>0</v>
      </c>
      <c r="P214" s="373">
        <f t="shared" si="79"/>
        <v>6806937.9000000004</v>
      </c>
      <c r="Q214" s="370">
        <f t="shared" si="80"/>
        <v>1803.5971320238787</v>
      </c>
      <c r="R214" s="364">
        <v>24445</v>
      </c>
      <c r="S214" s="303" t="s">
        <v>149</v>
      </c>
      <c r="T214" s="371" t="s">
        <v>130</v>
      </c>
      <c r="U214" s="31">
        <f>L214-'раздел 2'!C213</f>
        <v>0</v>
      </c>
      <c r="V214" s="120">
        <f t="shared" si="60"/>
        <v>0</v>
      </c>
      <c r="W214" s="120">
        <f t="shared" si="61"/>
        <v>22641.402867976121</v>
      </c>
    </row>
    <row r="215" spans="1:23" ht="15.6" customHeight="1" x14ac:dyDescent="0.25">
      <c r="A215" s="375">
        <f t="shared" si="81"/>
        <v>151</v>
      </c>
      <c r="B215" s="9" t="s">
        <v>397</v>
      </c>
      <c r="C215" s="90">
        <v>1970</v>
      </c>
      <c r="D215" s="42">
        <v>2010</v>
      </c>
      <c r="E215" s="42" t="s">
        <v>124</v>
      </c>
      <c r="F215" s="104">
        <v>5</v>
      </c>
      <c r="G215" s="104">
        <v>4</v>
      </c>
      <c r="H215" s="40">
        <v>3695.3</v>
      </c>
      <c r="I215" s="40">
        <v>3396.01</v>
      </c>
      <c r="J215" s="40">
        <v>2940.1</v>
      </c>
      <c r="K215" s="90">
        <v>131</v>
      </c>
      <c r="L215" s="354">
        <f>'раздел 2'!C214</f>
        <v>5418603.75</v>
      </c>
      <c r="M215" s="373">
        <v>0</v>
      </c>
      <c r="N215" s="354">
        <f>SUM(N213:N214)</f>
        <v>0</v>
      </c>
      <c r="O215" s="354">
        <f t="shared" si="78"/>
        <v>0</v>
      </c>
      <c r="P215" s="373">
        <f t="shared" si="79"/>
        <v>5418603.75</v>
      </c>
      <c r="Q215" s="370">
        <f t="shared" si="80"/>
        <v>1466.3501610153437</v>
      </c>
      <c r="R215" s="364">
        <v>24445</v>
      </c>
      <c r="S215" s="303" t="s">
        <v>149</v>
      </c>
      <c r="T215" s="371" t="s">
        <v>130</v>
      </c>
      <c r="U215" s="31">
        <f>L215-'раздел 2'!C214</f>
        <v>0</v>
      </c>
      <c r="V215" s="120">
        <f t="shared" si="60"/>
        <v>0</v>
      </c>
      <c r="W215" s="120">
        <f t="shared" si="61"/>
        <v>22978.649838984657</v>
      </c>
    </row>
    <row r="216" spans="1:23" ht="15.6" customHeight="1" x14ac:dyDescent="0.25">
      <c r="A216" s="375">
        <f t="shared" si="81"/>
        <v>152</v>
      </c>
      <c r="B216" s="9" t="s">
        <v>398</v>
      </c>
      <c r="C216" s="90">
        <v>1971</v>
      </c>
      <c r="D216" s="42">
        <v>2009</v>
      </c>
      <c r="E216" s="42" t="s">
        <v>124</v>
      </c>
      <c r="F216" s="104">
        <v>5</v>
      </c>
      <c r="G216" s="104">
        <v>4</v>
      </c>
      <c r="H216" s="40">
        <v>3765.7</v>
      </c>
      <c r="I216" s="40">
        <v>3463.3</v>
      </c>
      <c r="J216" s="40">
        <v>2879.4</v>
      </c>
      <c r="K216" s="90">
        <v>106</v>
      </c>
      <c r="L216" s="354">
        <f>'раздел 2'!C215</f>
        <v>5447893.5</v>
      </c>
      <c r="M216" s="373">
        <v>0</v>
      </c>
      <c r="N216" s="354">
        <f>SUM(N214:N215)</f>
        <v>0</v>
      </c>
      <c r="O216" s="354">
        <f t="shared" si="78"/>
        <v>0</v>
      </c>
      <c r="P216" s="373">
        <f t="shared" si="79"/>
        <v>5447893.5</v>
      </c>
      <c r="Q216" s="370">
        <f t="shared" si="80"/>
        <v>1446.7146878402423</v>
      </c>
      <c r="R216" s="364">
        <v>24445</v>
      </c>
      <c r="S216" s="303" t="s">
        <v>149</v>
      </c>
      <c r="T216" s="371" t="s">
        <v>130</v>
      </c>
      <c r="U216" s="31">
        <f>L216-'раздел 2'!C215</f>
        <v>0</v>
      </c>
      <c r="V216" s="120">
        <f t="shared" si="60"/>
        <v>0</v>
      </c>
      <c r="W216" s="120">
        <f t="shared" si="61"/>
        <v>22998.285312159758</v>
      </c>
    </row>
    <row r="217" spans="1:23" ht="15.6" customHeight="1" x14ac:dyDescent="0.25">
      <c r="A217" s="449" t="s">
        <v>15</v>
      </c>
      <c r="B217" s="449"/>
      <c r="C217" s="331" t="s">
        <v>127</v>
      </c>
      <c r="D217" s="364" t="s">
        <v>127</v>
      </c>
      <c r="E217" s="364" t="s">
        <v>127</v>
      </c>
      <c r="F217" s="307" t="s">
        <v>127</v>
      </c>
      <c r="G217" s="307" t="s">
        <v>127</v>
      </c>
      <c r="H217" s="373">
        <f t="shared" ref="H217:P217" si="82">SUM(H209:H216)</f>
        <v>36800.15</v>
      </c>
      <c r="I217" s="373">
        <f t="shared" si="82"/>
        <v>33291.560000000005</v>
      </c>
      <c r="J217" s="373">
        <f t="shared" si="82"/>
        <v>27953.100000000002</v>
      </c>
      <c r="K217" s="350">
        <f t="shared" si="82"/>
        <v>1149</v>
      </c>
      <c r="L217" s="373">
        <f t="shared" si="82"/>
        <v>52773099.960000001</v>
      </c>
      <c r="M217" s="373">
        <f t="shared" si="82"/>
        <v>0</v>
      </c>
      <c r="N217" s="373">
        <f t="shared" si="82"/>
        <v>0</v>
      </c>
      <c r="O217" s="373">
        <f t="shared" si="82"/>
        <v>0</v>
      </c>
      <c r="P217" s="373">
        <f t="shared" si="82"/>
        <v>52773099.960000001</v>
      </c>
      <c r="Q217" s="370">
        <f t="shared" si="80"/>
        <v>1434.0457840525107</v>
      </c>
      <c r="R217" s="375" t="s">
        <v>127</v>
      </c>
      <c r="S217" s="375" t="s">
        <v>127</v>
      </c>
      <c r="T217" s="375" t="s">
        <v>127</v>
      </c>
      <c r="U217" s="31">
        <f>L217-'раздел 2'!C216</f>
        <v>0</v>
      </c>
      <c r="V217" s="120">
        <f t="shared" si="60"/>
        <v>0</v>
      </c>
      <c r="W217" s="120" t="e">
        <f t="shared" si="61"/>
        <v>#VALUE!</v>
      </c>
    </row>
    <row r="218" spans="1:23" ht="15.6" customHeight="1" x14ac:dyDescent="0.25">
      <c r="A218" s="460" t="s">
        <v>71</v>
      </c>
      <c r="B218" s="460"/>
      <c r="C218" s="350"/>
      <c r="D218" s="371"/>
      <c r="E218" s="371"/>
      <c r="F218" s="459"/>
      <c r="G218" s="459"/>
      <c r="H218" s="459"/>
      <c r="I218" s="459"/>
      <c r="J218" s="459"/>
      <c r="K218" s="459"/>
      <c r="L218" s="459"/>
      <c r="M218" s="459"/>
      <c r="N218" s="459"/>
      <c r="O218" s="459"/>
      <c r="P218" s="459"/>
      <c r="Q218" s="459"/>
      <c r="R218" s="459"/>
      <c r="S218" s="459"/>
      <c r="T218" s="459"/>
      <c r="U218" s="31">
        <f>L218-'раздел 2'!C217</f>
        <v>0</v>
      </c>
      <c r="V218" s="120">
        <f t="shared" si="60"/>
        <v>0</v>
      </c>
      <c r="W218" s="120">
        <f t="shared" si="61"/>
        <v>0</v>
      </c>
    </row>
    <row r="219" spans="1:23" ht="15.6" customHeight="1" x14ac:dyDescent="0.25">
      <c r="A219" s="375">
        <f>A216+1</f>
        <v>153</v>
      </c>
      <c r="B219" s="336" t="s">
        <v>702</v>
      </c>
      <c r="C219" s="350">
        <v>2000</v>
      </c>
      <c r="D219" s="351"/>
      <c r="E219" s="371" t="s">
        <v>128</v>
      </c>
      <c r="F219" s="331">
        <v>5</v>
      </c>
      <c r="G219" s="331">
        <v>1</v>
      </c>
      <c r="H219" s="321">
        <v>1283</v>
      </c>
      <c r="I219" s="321">
        <v>1155</v>
      </c>
      <c r="J219" s="321">
        <v>1155</v>
      </c>
      <c r="K219" s="331">
        <v>53</v>
      </c>
      <c r="L219" s="354">
        <f>'раздел 2'!C218</f>
        <v>2361936.15</v>
      </c>
      <c r="M219" s="373">
        <v>0</v>
      </c>
      <c r="N219" s="373">
        <v>0</v>
      </c>
      <c r="O219" s="373">
        <v>0</v>
      </c>
      <c r="P219" s="373">
        <f t="shared" ref="P219:P225" si="83">L219</f>
        <v>2361936.15</v>
      </c>
      <c r="Q219" s="370">
        <f t="shared" ref="Q219:Q226" si="84">L219/H219</f>
        <v>1840.9478955572874</v>
      </c>
      <c r="R219" s="364">
        <v>24445</v>
      </c>
      <c r="S219" s="303" t="s">
        <v>149</v>
      </c>
      <c r="T219" s="371" t="s">
        <v>130</v>
      </c>
      <c r="U219" s="31">
        <f>L219-'раздел 2'!C218</f>
        <v>0</v>
      </c>
      <c r="V219" s="120">
        <f t="shared" si="60"/>
        <v>0</v>
      </c>
      <c r="W219" s="120">
        <f t="shared" si="61"/>
        <v>22604.052104442711</v>
      </c>
    </row>
    <row r="220" spans="1:23" ht="15.6" customHeight="1" x14ac:dyDescent="0.25">
      <c r="A220" s="375">
        <f t="shared" ref="A220:A225" si="85">A219+1</f>
        <v>154</v>
      </c>
      <c r="B220" s="336" t="s">
        <v>703</v>
      </c>
      <c r="C220" s="89">
        <v>1954</v>
      </c>
      <c r="D220" s="37"/>
      <c r="E220" s="37" t="s">
        <v>181</v>
      </c>
      <c r="F220" s="105">
        <v>4</v>
      </c>
      <c r="G220" s="105">
        <v>3</v>
      </c>
      <c r="H220" s="37">
        <v>2146.6</v>
      </c>
      <c r="I220" s="37">
        <v>1929.3</v>
      </c>
      <c r="J220" s="37">
        <v>1878.8</v>
      </c>
      <c r="K220" s="89">
        <v>65</v>
      </c>
      <c r="L220" s="354">
        <f>'раздел 2'!C219</f>
        <v>1440976.95</v>
      </c>
      <c r="M220" s="373">
        <v>0</v>
      </c>
      <c r="N220" s="373">
        <v>0</v>
      </c>
      <c r="O220" s="373">
        <v>0</v>
      </c>
      <c r="P220" s="373">
        <f t="shared" si="83"/>
        <v>1440976.95</v>
      </c>
      <c r="Q220" s="370">
        <f t="shared" si="84"/>
        <v>671.28340165843656</v>
      </c>
      <c r="R220" s="364">
        <v>24445</v>
      </c>
      <c r="S220" s="303" t="s">
        <v>149</v>
      </c>
      <c r="T220" s="371" t="s">
        <v>130</v>
      </c>
      <c r="U220" s="31">
        <f>L220-'раздел 2'!C219</f>
        <v>0</v>
      </c>
      <c r="V220" s="120">
        <f t="shared" si="60"/>
        <v>0</v>
      </c>
      <c r="W220" s="120">
        <f t="shared" si="61"/>
        <v>23773.716598341562</v>
      </c>
    </row>
    <row r="221" spans="1:23" ht="15.6" customHeight="1" x14ac:dyDescent="0.25">
      <c r="A221" s="375">
        <f t="shared" si="85"/>
        <v>155</v>
      </c>
      <c r="B221" s="336" t="s">
        <v>704</v>
      </c>
      <c r="C221" s="89">
        <v>1954</v>
      </c>
      <c r="D221" s="37"/>
      <c r="E221" s="37" t="s">
        <v>181</v>
      </c>
      <c r="F221" s="105">
        <v>4</v>
      </c>
      <c r="G221" s="105">
        <v>3</v>
      </c>
      <c r="H221" s="37">
        <v>2762</v>
      </c>
      <c r="I221" s="37">
        <v>2038.5</v>
      </c>
      <c r="J221" s="37">
        <v>2233.3000000000002</v>
      </c>
      <c r="K221" s="89">
        <v>100</v>
      </c>
      <c r="L221" s="354">
        <f>'раздел 2'!C220</f>
        <v>8788501.0500000007</v>
      </c>
      <c r="M221" s="373">
        <v>0</v>
      </c>
      <c r="N221" s="373">
        <v>0</v>
      </c>
      <c r="O221" s="373">
        <v>0</v>
      </c>
      <c r="P221" s="373">
        <f t="shared" si="83"/>
        <v>8788501.0500000007</v>
      </c>
      <c r="Q221" s="370">
        <f t="shared" si="84"/>
        <v>3181.9337617668357</v>
      </c>
      <c r="R221" s="364">
        <v>24445</v>
      </c>
      <c r="S221" s="303" t="s">
        <v>149</v>
      </c>
      <c r="T221" s="371" t="s">
        <v>130</v>
      </c>
      <c r="U221" s="31">
        <f>L221-'раздел 2'!C220</f>
        <v>0</v>
      </c>
      <c r="V221" s="120">
        <f t="shared" si="60"/>
        <v>0</v>
      </c>
      <c r="W221" s="120">
        <f t="shared" si="61"/>
        <v>21263.066238233165</v>
      </c>
    </row>
    <row r="222" spans="1:23" ht="15.6" customHeight="1" x14ac:dyDescent="0.25">
      <c r="A222" s="375">
        <f t="shared" si="85"/>
        <v>156</v>
      </c>
      <c r="B222" s="336" t="s">
        <v>705</v>
      </c>
      <c r="C222" s="89">
        <v>1981</v>
      </c>
      <c r="D222" s="37"/>
      <c r="E222" s="37" t="s">
        <v>181</v>
      </c>
      <c r="F222" s="105">
        <v>5</v>
      </c>
      <c r="G222" s="105">
        <v>1</v>
      </c>
      <c r="H222" s="45">
        <v>2997.1</v>
      </c>
      <c r="I222" s="45">
        <v>2010.8</v>
      </c>
      <c r="J222" s="45">
        <v>1310</v>
      </c>
      <c r="K222" s="89">
        <v>157</v>
      </c>
      <c r="L222" s="354">
        <f>'раздел 2'!C221</f>
        <v>10825491.6</v>
      </c>
      <c r="M222" s="373">
        <v>0</v>
      </c>
      <c r="N222" s="373">
        <v>0</v>
      </c>
      <c r="O222" s="373">
        <v>0</v>
      </c>
      <c r="P222" s="373">
        <f t="shared" si="83"/>
        <v>10825491.6</v>
      </c>
      <c r="Q222" s="370">
        <f t="shared" si="84"/>
        <v>3611.9887891628573</v>
      </c>
      <c r="R222" s="364">
        <v>24445</v>
      </c>
      <c r="S222" s="303" t="s">
        <v>149</v>
      </c>
      <c r="T222" s="371" t="s">
        <v>130</v>
      </c>
      <c r="U222" s="31">
        <f>L222-'раздел 2'!C221</f>
        <v>0</v>
      </c>
      <c r="V222" s="120">
        <f t="shared" si="60"/>
        <v>0</v>
      </c>
      <c r="W222" s="120">
        <f t="shared" si="61"/>
        <v>20833.011210837143</v>
      </c>
    </row>
    <row r="223" spans="1:23" ht="15.6" customHeight="1" x14ac:dyDescent="0.25">
      <c r="A223" s="375">
        <f t="shared" si="85"/>
        <v>157</v>
      </c>
      <c r="B223" s="338" t="s">
        <v>699</v>
      </c>
      <c r="C223" s="350">
        <v>1936</v>
      </c>
      <c r="D223" s="371"/>
      <c r="E223" s="371" t="s">
        <v>124</v>
      </c>
      <c r="F223" s="350">
        <v>4</v>
      </c>
      <c r="G223" s="350">
        <v>3</v>
      </c>
      <c r="H223" s="321">
        <v>2378.1</v>
      </c>
      <c r="I223" s="321">
        <v>1683.4</v>
      </c>
      <c r="J223" s="321">
        <v>301.39999999999998</v>
      </c>
      <c r="K223" s="331">
        <v>101</v>
      </c>
      <c r="L223" s="354">
        <f>'раздел 2'!C222</f>
        <v>15103626.300000001</v>
      </c>
      <c r="M223" s="373">
        <v>0</v>
      </c>
      <c r="N223" s="373">
        <v>0</v>
      </c>
      <c r="O223" s="373">
        <v>0</v>
      </c>
      <c r="P223" s="373">
        <f t="shared" si="83"/>
        <v>15103626.300000001</v>
      </c>
      <c r="Q223" s="370">
        <f t="shared" si="84"/>
        <v>6351.1317017787314</v>
      </c>
      <c r="R223" s="364">
        <v>24445</v>
      </c>
      <c r="S223" s="303" t="s">
        <v>149</v>
      </c>
      <c r="T223" s="371" t="s">
        <v>130</v>
      </c>
      <c r="U223" s="31">
        <f>L223-'раздел 2'!C222</f>
        <v>0</v>
      </c>
      <c r="V223" s="120">
        <f t="shared" si="60"/>
        <v>0</v>
      </c>
      <c r="W223" s="120">
        <f t="shared" si="61"/>
        <v>18093.86829822127</v>
      </c>
    </row>
    <row r="224" spans="1:23" ht="15.6" customHeight="1" x14ac:dyDescent="0.25">
      <c r="A224" s="375">
        <f t="shared" si="85"/>
        <v>158</v>
      </c>
      <c r="B224" s="338" t="s">
        <v>700</v>
      </c>
      <c r="C224" s="350">
        <v>1937</v>
      </c>
      <c r="D224" s="371"/>
      <c r="E224" s="371" t="s">
        <v>124</v>
      </c>
      <c r="F224" s="350">
        <v>4</v>
      </c>
      <c r="G224" s="350">
        <v>3</v>
      </c>
      <c r="H224" s="321">
        <v>2477.3000000000002</v>
      </c>
      <c r="I224" s="321">
        <v>2215.3000000000002</v>
      </c>
      <c r="J224" s="321">
        <v>1044.6500000000001</v>
      </c>
      <c r="K224" s="331">
        <v>127</v>
      </c>
      <c r="L224" s="354">
        <f>'раздел 2'!C223</f>
        <v>1638794.9</v>
      </c>
      <c r="M224" s="373">
        <v>0</v>
      </c>
      <c r="N224" s="373">
        <v>0</v>
      </c>
      <c r="O224" s="373">
        <v>0</v>
      </c>
      <c r="P224" s="373">
        <f t="shared" si="83"/>
        <v>1638794.9</v>
      </c>
      <c r="Q224" s="370">
        <f t="shared" si="84"/>
        <v>661.52460339886159</v>
      </c>
      <c r="R224" s="364">
        <v>24445</v>
      </c>
      <c r="S224" s="303" t="s">
        <v>149</v>
      </c>
      <c r="T224" s="371" t="s">
        <v>130</v>
      </c>
      <c r="U224" s="31">
        <f>L224-'раздел 2'!C223</f>
        <v>0</v>
      </c>
      <c r="V224" s="120">
        <f t="shared" si="60"/>
        <v>0</v>
      </c>
      <c r="W224" s="120">
        <f t="shared" si="61"/>
        <v>23783.475396601138</v>
      </c>
    </row>
    <row r="225" spans="1:23" ht="15.6" customHeight="1" x14ac:dyDescent="0.25">
      <c r="A225" s="375">
        <f t="shared" si="85"/>
        <v>159</v>
      </c>
      <c r="B225" s="163" t="s">
        <v>701</v>
      </c>
      <c r="C225" s="364">
        <v>1936</v>
      </c>
      <c r="D225" s="364"/>
      <c r="E225" s="371" t="s">
        <v>124</v>
      </c>
      <c r="F225" s="364">
        <v>4</v>
      </c>
      <c r="G225" s="364">
        <v>3</v>
      </c>
      <c r="H225" s="321">
        <v>2452.6</v>
      </c>
      <c r="I225" s="321">
        <v>2094.6</v>
      </c>
      <c r="J225" s="321">
        <v>1697.6</v>
      </c>
      <c r="K225" s="364">
        <v>102</v>
      </c>
      <c r="L225" s="354">
        <f>'раздел 2'!C224</f>
        <v>3338612.5</v>
      </c>
      <c r="M225" s="373">
        <v>0</v>
      </c>
      <c r="N225" s="373">
        <v>0</v>
      </c>
      <c r="O225" s="373">
        <v>0</v>
      </c>
      <c r="P225" s="373">
        <f t="shared" si="83"/>
        <v>3338612.5</v>
      </c>
      <c r="Q225" s="370">
        <f t="shared" si="84"/>
        <v>1361.2543831036451</v>
      </c>
      <c r="R225" s="364">
        <v>24445</v>
      </c>
      <c r="S225" s="303" t="s">
        <v>149</v>
      </c>
      <c r="T225" s="371" t="s">
        <v>130</v>
      </c>
      <c r="U225" s="31">
        <f>L225-'раздел 2'!C224</f>
        <v>0</v>
      </c>
      <c r="V225" s="120">
        <f t="shared" ref="V225:V238" si="86">L225-P225</f>
        <v>0</v>
      </c>
      <c r="W225" s="120">
        <f t="shared" ref="W225:W253" si="87">R225-Q225</f>
        <v>23083.745616896354</v>
      </c>
    </row>
    <row r="226" spans="1:23" ht="15.6" customHeight="1" x14ac:dyDescent="0.25">
      <c r="A226" s="449" t="s">
        <v>15</v>
      </c>
      <c r="B226" s="449"/>
      <c r="C226" s="331" t="s">
        <v>127</v>
      </c>
      <c r="D226" s="364" t="s">
        <v>127</v>
      </c>
      <c r="E226" s="364" t="s">
        <v>127</v>
      </c>
      <c r="F226" s="307" t="s">
        <v>127</v>
      </c>
      <c r="G226" s="307" t="s">
        <v>127</v>
      </c>
      <c r="H226" s="370">
        <f t="shared" ref="H226:P226" si="88">SUM(H219:H225)</f>
        <v>16496.7</v>
      </c>
      <c r="I226" s="370">
        <f t="shared" si="88"/>
        <v>13126.9</v>
      </c>
      <c r="J226" s="370">
        <f t="shared" si="88"/>
        <v>9620.75</v>
      </c>
      <c r="K226" s="350">
        <f t="shared" si="88"/>
        <v>705</v>
      </c>
      <c r="L226" s="373">
        <f t="shared" si="88"/>
        <v>43497939.449999996</v>
      </c>
      <c r="M226" s="370">
        <f t="shared" si="88"/>
        <v>0</v>
      </c>
      <c r="N226" s="370">
        <f t="shared" si="88"/>
        <v>0</v>
      </c>
      <c r="O226" s="370">
        <f t="shared" si="88"/>
        <v>0</v>
      </c>
      <c r="P226" s="373">
        <f t="shared" si="88"/>
        <v>43497939.449999996</v>
      </c>
      <c r="Q226" s="370">
        <f t="shared" si="84"/>
        <v>2636.7661077670077</v>
      </c>
      <c r="R226" s="304" t="s">
        <v>127</v>
      </c>
      <c r="S226" s="303" t="s">
        <v>127</v>
      </c>
      <c r="T226" s="303" t="s">
        <v>127</v>
      </c>
      <c r="U226" s="31">
        <f>L226-'раздел 2'!C225</f>
        <v>0</v>
      </c>
      <c r="V226" s="120">
        <f t="shared" si="86"/>
        <v>0</v>
      </c>
      <c r="W226" s="120" t="e">
        <f t="shared" si="87"/>
        <v>#VALUE!</v>
      </c>
    </row>
    <row r="227" spans="1:23" ht="15.6" customHeight="1" x14ac:dyDescent="0.25">
      <c r="A227" s="424" t="s">
        <v>706</v>
      </c>
      <c r="B227" s="424"/>
      <c r="C227" s="350"/>
      <c r="D227" s="371"/>
      <c r="E227" s="371"/>
      <c r="F227" s="375"/>
      <c r="G227" s="375"/>
      <c r="H227" s="370"/>
      <c r="I227" s="370"/>
      <c r="J227" s="370"/>
      <c r="K227" s="350"/>
      <c r="L227" s="373"/>
      <c r="M227" s="370"/>
      <c r="N227" s="370"/>
      <c r="O227" s="370"/>
      <c r="P227" s="373"/>
      <c r="Q227" s="370"/>
      <c r="R227" s="304"/>
      <c r="S227" s="303"/>
      <c r="T227" s="303"/>
      <c r="U227" s="31">
        <f>L227-'раздел 2'!C226</f>
        <v>0</v>
      </c>
      <c r="V227" s="120"/>
      <c r="W227" s="120"/>
    </row>
    <row r="228" spans="1:23" ht="15.6" customHeight="1" x14ac:dyDescent="0.25">
      <c r="A228" s="307">
        <f>A225+1</f>
        <v>160</v>
      </c>
      <c r="B228" s="309" t="s">
        <v>707</v>
      </c>
      <c r="C228" s="371">
        <v>1987</v>
      </c>
      <c r="D228" s="371"/>
      <c r="E228" s="371" t="s">
        <v>128</v>
      </c>
      <c r="F228" s="320">
        <v>5</v>
      </c>
      <c r="G228" s="320">
        <v>4</v>
      </c>
      <c r="H228" s="373">
        <v>5171.7</v>
      </c>
      <c r="I228" s="373">
        <v>4603.6899999999996</v>
      </c>
      <c r="J228" s="373">
        <v>4032.59</v>
      </c>
      <c r="K228" s="320">
        <v>269</v>
      </c>
      <c r="L228" s="373">
        <f>'раздел 2'!C227</f>
        <v>1646743.1</v>
      </c>
      <c r="M228" s="373">
        <v>0</v>
      </c>
      <c r="N228" s="373">
        <v>0</v>
      </c>
      <c r="O228" s="373">
        <v>0</v>
      </c>
      <c r="P228" s="373">
        <f t="shared" ref="P228" si="89">L228</f>
        <v>1646743.1</v>
      </c>
      <c r="Q228" s="370">
        <f t="shared" ref="Q228" si="90">L228/H228</f>
        <v>318.41427383645612</v>
      </c>
      <c r="R228" s="364">
        <v>24445</v>
      </c>
      <c r="S228" s="303" t="s">
        <v>149</v>
      </c>
      <c r="T228" s="371" t="s">
        <v>130</v>
      </c>
      <c r="U228" s="31">
        <f>L228-'раздел 2'!C227</f>
        <v>0</v>
      </c>
      <c r="V228" s="120"/>
      <c r="W228" s="120"/>
    </row>
    <row r="229" spans="1:23" ht="15.6" customHeight="1" x14ac:dyDescent="0.25">
      <c r="A229" s="307">
        <f>A228+1</f>
        <v>161</v>
      </c>
      <c r="B229" s="309" t="s">
        <v>708</v>
      </c>
      <c r="C229" s="371">
        <v>1968</v>
      </c>
      <c r="D229" s="371"/>
      <c r="E229" s="371" t="s">
        <v>128</v>
      </c>
      <c r="F229" s="320">
        <v>5</v>
      </c>
      <c r="G229" s="320">
        <v>7</v>
      </c>
      <c r="H229" s="373">
        <v>3570.7</v>
      </c>
      <c r="I229" s="373">
        <v>3175.31</v>
      </c>
      <c r="J229" s="373">
        <v>2573.98</v>
      </c>
      <c r="K229" s="320">
        <v>176</v>
      </c>
      <c r="L229" s="373">
        <f>'раздел 2'!C228</f>
        <v>12638215.359999999</v>
      </c>
      <c r="M229" s="373">
        <v>0</v>
      </c>
      <c r="N229" s="373">
        <v>0</v>
      </c>
      <c r="O229" s="373">
        <v>0</v>
      </c>
      <c r="P229" s="373">
        <f t="shared" ref="P229:P233" si="91">L229</f>
        <v>12638215.359999999</v>
      </c>
      <c r="Q229" s="370">
        <f t="shared" ref="Q229:Q234" si="92">L229/H229</f>
        <v>3539.4223429579633</v>
      </c>
      <c r="R229" s="364">
        <v>24446</v>
      </c>
      <c r="S229" s="303" t="s">
        <v>149</v>
      </c>
      <c r="T229" s="371" t="s">
        <v>130</v>
      </c>
      <c r="U229" s="31">
        <f>L229-'раздел 2'!C228</f>
        <v>0</v>
      </c>
      <c r="V229" s="120"/>
      <c r="W229" s="120"/>
    </row>
    <row r="230" spans="1:23" ht="15.6" customHeight="1" x14ac:dyDescent="0.25">
      <c r="A230" s="307">
        <f>A229+1</f>
        <v>162</v>
      </c>
      <c r="B230" s="309" t="s">
        <v>709</v>
      </c>
      <c r="C230" s="371">
        <v>1979</v>
      </c>
      <c r="D230" s="371"/>
      <c r="E230" s="371" t="s">
        <v>128</v>
      </c>
      <c r="F230" s="320">
        <v>5</v>
      </c>
      <c r="G230" s="320">
        <v>4</v>
      </c>
      <c r="H230" s="373">
        <v>3091</v>
      </c>
      <c r="I230" s="373">
        <v>2785.32</v>
      </c>
      <c r="J230" s="373">
        <v>2604.02</v>
      </c>
      <c r="K230" s="320">
        <v>126</v>
      </c>
      <c r="L230" s="373">
        <f>'раздел 2'!C229</f>
        <v>1241975.96</v>
      </c>
      <c r="M230" s="373">
        <v>0</v>
      </c>
      <c r="N230" s="373">
        <v>0</v>
      </c>
      <c r="O230" s="373">
        <v>0</v>
      </c>
      <c r="P230" s="373">
        <f t="shared" si="91"/>
        <v>1241975.96</v>
      </c>
      <c r="Q230" s="370">
        <f t="shared" si="92"/>
        <v>401.80393400194112</v>
      </c>
      <c r="R230" s="364">
        <v>24447</v>
      </c>
      <c r="S230" s="303" t="s">
        <v>149</v>
      </c>
      <c r="T230" s="371" t="s">
        <v>130</v>
      </c>
      <c r="U230" s="31">
        <f>L230-'раздел 2'!C229</f>
        <v>0</v>
      </c>
      <c r="V230" s="120"/>
      <c r="W230" s="120"/>
    </row>
    <row r="231" spans="1:23" ht="15.6" customHeight="1" x14ac:dyDescent="0.25">
      <c r="A231" s="307">
        <f>A230+1</f>
        <v>163</v>
      </c>
      <c r="B231" s="309" t="s">
        <v>710</v>
      </c>
      <c r="C231" s="371">
        <v>1986</v>
      </c>
      <c r="D231" s="371"/>
      <c r="E231" s="371" t="s">
        <v>128</v>
      </c>
      <c r="F231" s="320">
        <v>5</v>
      </c>
      <c r="G231" s="320">
        <v>4</v>
      </c>
      <c r="H231" s="373">
        <v>4489.1000000000004</v>
      </c>
      <c r="I231" s="373">
        <f>H231-G231</f>
        <v>4485.1000000000004</v>
      </c>
      <c r="J231" s="373">
        <v>3805.1</v>
      </c>
      <c r="K231" s="320">
        <v>248</v>
      </c>
      <c r="L231" s="373">
        <f>'раздел 2'!C230</f>
        <v>1649519.64</v>
      </c>
      <c r="M231" s="373">
        <v>0</v>
      </c>
      <c r="N231" s="373">
        <v>0</v>
      </c>
      <c r="O231" s="373">
        <v>0</v>
      </c>
      <c r="P231" s="373">
        <f t="shared" si="91"/>
        <v>1649519.64</v>
      </c>
      <c r="Q231" s="370">
        <f t="shared" si="92"/>
        <v>367.44996547192085</v>
      </c>
      <c r="R231" s="364">
        <v>24448</v>
      </c>
      <c r="S231" s="303" t="s">
        <v>149</v>
      </c>
      <c r="T231" s="371" t="s">
        <v>130</v>
      </c>
      <c r="U231" s="31">
        <f>L231-'раздел 2'!C230</f>
        <v>0</v>
      </c>
      <c r="V231" s="120"/>
      <c r="W231" s="120"/>
    </row>
    <row r="232" spans="1:23" ht="15.6" customHeight="1" x14ac:dyDescent="0.25">
      <c r="A232" s="307">
        <f>A231+1</f>
        <v>164</v>
      </c>
      <c r="B232" s="309" t="s">
        <v>711</v>
      </c>
      <c r="C232" s="371">
        <v>1983</v>
      </c>
      <c r="D232" s="371"/>
      <c r="E232" s="371" t="s">
        <v>128</v>
      </c>
      <c r="F232" s="320">
        <v>5</v>
      </c>
      <c r="G232" s="320">
        <v>5</v>
      </c>
      <c r="H232" s="373">
        <v>6300.6</v>
      </c>
      <c r="I232" s="373">
        <v>5728.12</v>
      </c>
      <c r="J232" s="373">
        <v>4299.5200000000004</v>
      </c>
      <c r="K232" s="320">
        <v>300</v>
      </c>
      <c r="L232" s="373">
        <f>'раздел 2'!C231</f>
        <v>1954588.58</v>
      </c>
      <c r="M232" s="373">
        <v>0</v>
      </c>
      <c r="N232" s="373">
        <v>0</v>
      </c>
      <c r="O232" s="373">
        <v>0</v>
      </c>
      <c r="P232" s="373">
        <f t="shared" si="91"/>
        <v>1954588.58</v>
      </c>
      <c r="Q232" s="370">
        <f t="shared" si="92"/>
        <v>310.22261054502746</v>
      </c>
      <c r="R232" s="364">
        <v>24449</v>
      </c>
      <c r="S232" s="303" t="s">
        <v>149</v>
      </c>
      <c r="T232" s="371" t="s">
        <v>130</v>
      </c>
      <c r="U232" s="31">
        <f>L232-'раздел 2'!C231</f>
        <v>0</v>
      </c>
      <c r="V232" s="120"/>
      <c r="W232" s="120"/>
    </row>
    <row r="233" spans="1:23" ht="15.6" customHeight="1" x14ac:dyDescent="0.25">
      <c r="A233" s="307">
        <f>A232+1</f>
        <v>165</v>
      </c>
      <c r="B233" s="309" t="s">
        <v>712</v>
      </c>
      <c r="C233" s="371">
        <v>1967</v>
      </c>
      <c r="D233" s="371"/>
      <c r="E233" s="371" t="s">
        <v>128</v>
      </c>
      <c r="F233" s="320">
        <v>4</v>
      </c>
      <c r="G233" s="320">
        <v>4</v>
      </c>
      <c r="H233" s="373">
        <v>2704</v>
      </c>
      <c r="I233" s="373">
        <v>2736.73</v>
      </c>
      <c r="J233" s="373">
        <v>2348.79</v>
      </c>
      <c r="K233" s="320">
        <v>135</v>
      </c>
      <c r="L233" s="373">
        <f>'раздел 2'!C232</f>
        <v>1351366.68</v>
      </c>
      <c r="M233" s="373">
        <v>0</v>
      </c>
      <c r="N233" s="373">
        <v>0</v>
      </c>
      <c r="O233" s="373">
        <v>0</v>
      </c>
      <c r="P233" s="373">
        <f t="shared" si="91"/>
        <v>1351366.68</v>
      </c>
      <c r="Q233" s="370">
        <f t="shared" si="92"/>
        <v>499.76578402366863</v>
      </c>
      <c r="R233" s="364">
        <v>24450</v>
      </c>
      <c r="S233" s="303" t="s">
        <v>149</v>
      </c>
      <c r="T233" s="371" t="s">
        <v>130</v>
      </c>
      <c r="U233" s="31">
        <f>L233-'раздел 2'!C232</f>
        <v>0</v>
      </c>
      <c r="V233" s="120"/>
      <c r="W233" s="120"/>
    </row>
    <row r="234" spans="1:23" ht="15.6" customHeight="1" x14ac:dyDescent="0.25">
      <c r="A234" s="449" t="s">
        <v>15</v>
      </c>
      <c r="B234" s="449"/>
      <c r="C234" s="331" t="s">
        <v>127</v>
      </c>
      <c r="D234" s="364" t="s">
        <v>127</v>
      </c>
      <c r="E234" s="364" t="s">
        <v>127</v>
      </c>
      <c r="F234" s="307" t="s">
        <v>127</v>
      </c>
      <c r="G234" s="307" t="s">
        <v>127</v>
      </c>
      <c r="H234" s="373">
        <f t="shared" ref="H234:K234" si="93">SUM(H227:H233)</f>
        <v>25327.1</v>
      </c>
      <c r="I234" s="373">
        <f t="shared" si="93"/>
        <v>23514.27</v>
      </c>
      <c r="J234" s="373">
        <f t="shared" si="93"/>
        <v>19664</v>
      </c>
      <c r="K234" s="373">
        <f t="shared" si="93"/>
        <v>1254</v>
      </c>
      <c r="L234" s="373">
        <f>SUM(L227:L233)</f>
        <v>20482409.32</v>
      </c>
      <c r="M234" s="370">
        <f>SUM(M227:M233)</f>
        <v>0</v>
      </c>
      <c r="N234" s="370">
        <f>SUM(N227:N233)</f>
        <v>0</v>
      </c>
      <c r="O234" s="370">
        <f>SUM(O227:O233)</f>
        <v>0</v>
      </c>
      <c r="P234" s="373">
        <f>SUM(P227:P233)</f>
        <v>20482409.32</v>
      </c>
      <c r="Q234" s="370">
        <f t="shared" si="92"/>
        <v>808.71514385776504</v>
      </c>
      <c r="R234" s="304" t="s">
        <v>127</v>
      </c>
      <c r="S234" s="303" t="s">
        <v>127</v>
      </c>
      <c r="T234" s="303" t="s">
        <v>127</v>
      </c>
      <c r="U234" s="31">
        <f>L234-'раздел 2'!C233</f>
        <v>0</v>
      </c>
      <c r="V234" s="120"/>
      <c r="W234" s="120"/>
    </row>
    <row r="235" spans="1:23" ht="15.6" customHeight="1" x14ac:dyDescent="0.25">
      <c r="A235" s="424" t="s">
        <v>72</v>
      </c>
      <c r="B235" s="424"/>
      <c r="C235" s="350"/>
      <c r="D235" s="371"/>
      <c r="E235" s="371"/>
      <c r="F235" s="375"/>
      <c r="G235" s="375"/>
      <c r="H235" s="371"/>
      <c r="I235" s="36"/>
      <c r="J235" s="371"/>
      <c r="K235" s="350"/>
      <c r="L235" s="373"/>
      <c r="M235" s="373"/>
      <c r="N235" s="373"/>
      <c r="O235" s="373"/>
      <c r="P235" s="373"/>
      <c r="Q235" s="370"/>
      <c r="R235" s="354"/>
      <c r="S235" s="303"/>
      <c r="T235" s="371"/>
      <c r="U235" s="31">
        <f>L235-'раздел 2'!C234</f>
        <v>0</v>
      </c>
      <c r="V235" s="120">
        <f t="shared" si="86"/>
        <v>0</v>
      </c>
      <c r="W235" s="120">
        <f t="shared" si="87"/>
        <v>0</v>
      </c>
    </row>
    <row r="236" spans="1:23" ht="15.6" customHeight="1" x14ac:dyDescent="0.25">
      <c r="A236" s="375">
        <f>A233+1</f>
        <v>166</v>
      </c>
      <c r="B236" s="338" t="s">
        <v>187</v>
      </c>
      <c r="C236" s="145">
        <v>1953</v>
      </c>
      <c r="D236" s="126"/>
      <c r="E236" s="146" t="s">
        <v>454</v>
      </c>
      <c r="F236" s="147">
        <v>2</v>
      </c>
      <c r="G236" s="147">
        <v>1</v>
      </c>
      <c r="H236" s="146">
        <v>214.8</v>
      </c>
      <c r="I236" s="146">
        <v>214.8</v>
      </c>
      <c r="J236" s="146">
        <v>146.69999999999999</v>
      </c>
      <c r="K236" s="145">
        <v>12</v>
      </c>
      <c r="L236" s="373">
        <f>'раздел 2'!C235</f>
        <v>449581.65</v>
      </c>
      <c r="M236" s="373">
        <v>0</v>
      </c>
      <c r="N236" s="373">
        <v>0</v>
      </c>
      <c r="O236" s="373">
        <v>0</v>
      </c>
      <c r="P236" s="373">
        <f t="shared" ref="P236:P238" si="94">L236</f>
        <v>449581.65</v>
      </c>
      <c r="Q236" s="370">
        <f t="shared" ref="Q236:Q240" si="95">L236/H236</f>
        <v>2093.0244413407822</v>
      </c>
      <c r="R236" s="364">
        <v>24445</v>
      </c>
      <c r="S236" s="303" t="s">
        <v>149</v>
      </c>
      <c r="T236" s="371" t="s">
        <v>130</v>
      </c>
      <c r="U236" s="31">
        <f>L236-'раздел 2'!C235</f>
        <v>0</v>
      </c>
      <c r="V236" s="120">
        <f t="shared" si="86"/>
        <v>0</v>
      </c>
      <c r="W236" s="120">
        <f t="shared" si="87"/>
        <v>22351.975558659218</v>
      </c>
    </row>
    <row r="237" spans="1:23" ht="15.6" customHeight="1" x14ac:dyDescent="0.25">
      <c r="A237" s="307">
        <f t="shared" ref="A237:A238" si="96">A236+1</f>
        <v>167</v>
      </c>
      <c r="B237" s="338" t="s">
        <v>188</v>
      </c>
      <c r="C237" s="145">
        <v>1955</v>
      </c>
      <c r="D237" s="126"/>
      <c r="E237" s="146" t="s">
        <v>445</v>
      </c>
      <c r="F237" s="147">
        <v>2</v>
      </c>
      <c r="G237" s="147">
        <v>1</v>
      </c>
      <c r="H237" s="146">
        <v>539.6</v>
      </c>
      <c r="I237" s="146">
        <v>539.6</v>
      </c>
      <c r="J237" s="146">
        <v>319.5</v>
      </c>
      <c r="K237" s="145">
        <v>18</v>
      </c>
      <c r="L237" s="373">
        <f>'раздел 2'!C236</f>
        <v>686091.78</v>
      </c>
      <c r="M237" s="373">
        <v>0</v>
      </c>
      <c r="N237" s="373">
        <v>0</v>
      </c>
      <c r="O237" s="373">
        <v>0</v>
      </c>
      <c r="P237" s="373">
        <f t="shared" si="94"/>
        <v>686091.78</v>
      </c>
      <c r="Q237" s="370">
        <f t="shared" si="95"/>
        <v>1271.482171979244</v>
      </c>
      <c r="R237" s="364">
        <v>24445</v>
      </c>
      <c r="S237" s="303" t="s">
        <v>149</v>
      </c>
      <c r="T237" s="371" t="s">
        <v>130</v>
      </c>
      <c r="U237" s="31">
        <f>L237-'раздел 2'!C236</f>
        <v>0</v>
      </c>
      <c r="V237" s="120">
        <f t="shared" si="86"/>
        <v>0</v>
      </c>
      <c r="W237" s="120">
        <f t="shared" si="87"/>
        <v>23173.517828020755</v>
      </c>
    </row>
    <row r="238" spans="1:23" ht="15.6" customHeight="1" x14ac:dyDescent="0.25">
      <c r="A238" s="307">
        <f t="shared" si="96"/>
        <v>168</v>
      </c>
      <c r="B238" s="338" t="s">
        <v>189</v>
      </c>
      <c r="C238" s="145">
        <v>1959</v>
      </c>
      <c r="D238" s="126"/>
      <c r="E238" s="146" t="s">
        <v>454</v>
      </c>
      <c r="F238" s="147">
        <v>2</v>
      </c>
      <c r="G238" s="147">
        <v>1</v>
      </c>
      <c r="H238" s="146">
        <v>126.7</v>
      </c>
      <c r="I238" s="146">
        <v>126.7</v>
      </c>
      <c r="J238" s="146">
        <v>61.8</v>
      </c>
      <c r="K238" s="145">
        <v>5</v>
      </c>
      <c r="L238" s="373">
        <f>'раздел 2'!C237</f>
        <v>488758.13</v>
      </c>
      <c r="M238" s="373">
        <v>0</v>
      </c>
      <c r="N238" s="373">
        <v>0</v>
      </c>
      <c r="O238" s="373">
        <v>0</v>
      </c>
      <c r="P238" s="373">
        <f t="shared" si="94"/>
        <v>488758.13</v>
      </c>
      <c r="Q238" s="370">
        <f t="shared" si="95"/>
        <v>3857.6016574585633</v>
      </c>
      <c r="R238" s="364">
        <v>24445</v>
      </c>
      <c r="S238" s="303" t="s">
        <v>149</v>
      </c>
      <c r="T238" s="371" t="s">
        <v>130</v>
      </c>
      <c r="U238" s="31">
        <f>L238-'раздел 2'!C237</f>
        <v>0</v>
      </c>
      <c r="V238" s="120">
        <f t="shared" si="86"/>
        <v>0</v>
      </c>
      <c r="W238" s="120">
        <f t="shared" si="87"/>
        <v>20587.398342541437</v>
      </c>
    </row>
    <row r="239" spans="1:23" ht="15.6" customHeight="1" x14ac:dyDescent="0.25">
      <c r="A239" s="449" t="s">
        <v>15</v>
      </c>
      <c r="B239" s="449"/>
      <c r="C239" s="331" t="s">
        <v>127</v>
      </c>
      <c r="D239" s="364" t="s">
        <v>127</v>
      </c>
      <c r="E239" s="364" t="s">
        <v>127</v>
      </c>
      <c r="F239" s="307" t="s">
        <v>127</v>
      </c>
      <c r="G239" s="307" t="s">
        <v>127</v>
      </c>
      <c r="H239" s="354">
        <f t="shared" ref="H239:P239" si="97">SUM(H236:H238)</f>
        <v>881.10000000000014</v>
      </c>
      <c r="I239" s="354">
        <f t="shared" si="97"/>
        <v>881.10000000000014</v>
      </c>
      <c r="J239" s="354">
        <f t="shared" si="97"/>
        <v>528</v>
      </c>
      <c r="K239" s="331">
        <f t="shared" si="97"/>
        <v>35</v>
      </c>
      <c r="L239" s="321">
        <f t="shared" si="97"/>
        <v>1624431.56</v>
      </c>
      <c r="M239" s="354">
        <f t="shared" si="97"/>
        <v>0</v>
      </c>
      <c r="N239" s="354">
        <f t="shared" si="97"/>
        <v>0</v>
      </c>
      <c r="O239" s="354">
        <f t="shared" si="97"/>
        <v>0</v>
      </c>
      <c r="P239" s="354">
        <f t="shared" si="97"/>
        <v>1624431.56</v>
      </c>
      <c r="Q239" s="370">
        <f t="shared" si="95"/>
        <v>1843.6404040404038</v>
      </c>
      <c r="R239" s="304" t="s">
        <v>127</v>
      </c>
      <c r="S239" s="303" t="s">
        <v>127</v>
      </c>
      <c r="T239" s="303" t="s">
        <v>127</v>
      </c>
      <c r="U239" s="31">
        <f>L239-'раздел 2'!C238</f>
        <v>0</v>
      </c>
      <c r="V239" s="120">
        <f t="shared" ref="V239:V258" si="98">L239-P239</f>
        <v>0</v>
      </c>
      <c r="W239" s="120" t="e">
        <f t="shared" si="87"/>
        <v>#VALUE!</v>
      </c>
    </row>
    <row r="240" spans="1:23" s="124" customFormat="1" ht="15.6" customHeight="1" x14ac:dyDescent="0.25">
      <c r="A240" s="460" t="s">
        <v>73</v>
      </c>
      <c r="B240" s="460"/>
      <c r="C240" s="85"/>
      <c r="D240" s="231"/>
      <c r="E240" s="60"/>
      <c r="F240" s="103"/>
      <c r="G240" s="103"/>
      <c r="H240" s="374">
        <f t="shared" ref="H240:P240" si="99">H194+H200+H207+H217+H226+H234+H239</f>
        <v>161221.32000000004</v>
      </c>
      <c r="I240" s="374">
        <f t="shared" si="99"/>
        <v>149560.20000000001</v>
      </c>
      <c r="J240" s="374">
        <f t="shared" si="99"/>
        <v>127866.15</v>
      </c>
      <c r="K240" s="374">
        <f t="shared" si="99"/>
        <v>6404</v>
      </c>
      <c r="L240" s="374">
        <f t="shared" si="99"/>
        <v>221457409.42119998</v>
      </c>
      <c r="M240" s="374">
        <f t="shared" si="99"/>
        <v>0</v>
      </c>
      <c r="N240" s="374">
        <f t="shared" si="99"/>
        <v>0</v>
      </c>
      <c r="O240" s="374">
        <f t="shared" si="99"/>
        <v>0</v>
      </c>
      <c r="P240" s="374">
        <f t="shared" si="99"/>
        <v>221457409.42119998</v>
      </c>
      <c r="Q240" s="370">
        <f t="shared" si="95"/>
        <v>1373.6235965640271</v>
      </c>
      <c r="R240" s="304" t="s">
        <v>127</v>
      </c>
      <c r="S240" s="303" t="s">
        <v>127</v>
      </c>
      <c r="T240" s="303" t="s">
        <v>127</v>
      </c>
      <c r="U240" s="31">
        <f>L240-'раздел 2'!C239</f>
        <v>0</v>
      </c>
      <c r="V240" s="120">
        <f t="shared" si="98"/>
        <v>0</v>
      </c>
      <c r="W240" s="120" t="e">
        <f t="shared" si="87"/>
        <v>#VALUE!</v>
      </c>
    </row>
    <row r="241" spans="1:30" ht="15.6" customHeight="1" x14ac:dyDescent="0.25">
      <c r="A241" s="492" t="s">
        <v>25</v>
      </c>
      <c r="B241" s="493"/>
      <c r="C241" s="493"/>
      <c r="D241" s="493"/>
      <c r="E241" s="493"/>
      <c r="F241" s="493"/>
      <c r="G241" s="493"/>
      <c r="H241" s="493"/>
      <c r="I241" s="493"/>
      <c r="J241" s="493"/>
      <c r="K241" s="493"/>
      <c r="L241" s="493"/>
      <c r="M241" s="493"/>
      <c r="N241" s="493"/>
      <c r="O241" s="493"/>
      <c r="P241" s="493"/>
      <c r="Q241" s="493"/>
      <c r="R241" s="493"/>
      <c r="S241" s="493"/>
      <c r="T241" s="494"/>
      <c r="U241" s="31">
        <f>L241-'раздел 2'!C240</f>
        <v>0</v>
      </c>
      <c r="V241" s="120">
        <f t="shared" si="98"/>
        <v>0</v>
      </c>
      <c r="W241" s="120">
        <f t="shared" si="87"/>
        <v>0</v>
      </c>
    </row>
    <row r="242" spans="1:30" ht="15.6" customHeight="1" x14ac:dyDescent="0.25">
      <c r="A242" s="428" t="s">
        <v>190</v>
      </c>
      <c r="B242" s="429"/>
      <c r="C242" s="495"/>
      <c r="D242" s="496"/>
      <c r="E242" s="496"/>
      <c r="F242" s="496"/>
      <c r="G242" s="496"/>
      <c r="H242" s="496"/>
      <c r="I242" s="496"/>
      <c r="J242" s="496"/>
      <c r="K242" s="496"/>
      <c r="L242" s="496"/>
      <c r="M242" s="496"/>
      <c r="N242" s="496"/>
      <c r="O242" s="496"/>
      <c r="P242" s="496"/>
      <c r="Q242" s="496"/>
      <c r="R242" s="496"/>
      <c r="S242" s="496"/>
      <c r="T242" s="497"/>
      <c r="U242" s="31">
        <f>L242-'раздел 2'!C241</f>
        <v>0</v>
      </c>
      <c r="V242" s="120">
        <f t="shared" si="98"/>
        <v>0</v>
      </c>
      <c r="W242" s="120">
        <f t="shared" si="87"/>
        <v>0</v>
      </c>
    </row>
    <row r="243" spans="1:30" ht="15.6" customHeight="1" x14ac:dyDescent="0.25">
      <c r="A243" s="375">
        <f>A238+1</f>
        <v>169</v>
      </c>
      <c r="B243" s="9" t="s">
        <v>713</v>
      </c>
      <c r="C243" s="340">
        <v>1954</v>
      </c>
      <c r="D243" s="340"/>
      <c r="E243" s="357" t="s">
        <v>124</v>
      </c>
      <c r="F243" s="341">
        <v>2</v>
      </c>
      <c r="G243" s="341">
        <v>2</v>
      </c>
      <c r="H243" s="341">
        <v>394.61</v>
      </c>
      <c r="I243" s="341">
        <v>394.61</v>
      </c>
      <c r="J243" s="342">
        <v>104.45</v>
      </c>
      <c r="K243" s="346">
        <v>32</v>
      </c>
      <c r="L243" s="354">
        <f>'раздел 2'!C242</f>
        <v>2118000.4</v>
      </c>
      <c r="M243" s="373">
        <v>0</v>
      </c>
      <c r="N243" s="373">
        <v>0</v>
      </c>
      <c r="O243" s="373">
        <v>0</v>
      </c>
      <c r="P243" s="373">
        <f t="shared" ref="P243:P249" si="100">L243</f>
        <v>2118000.4</v>
      </c>
      <c r="Q243" s="370">
        <f t="shared" ref="Q243:Q250" si="101">L243/H243</f>
        <v>5367.325713996097</v>
      </c>
      <c r="R243" s="364">
        <v>24445</v>
      </c>
      <c r="S243" s="303" t="s">
        <v>149</v>
      </c>
      <c r="T243" s="371" t="s">
        <v>130</v>
      </c>
      <c r="U243" s="31">
        <f>L243-'раздел 2'!C242</f>
        <v>0</v>
      </c>
      <c r="V243" s="120">
        <f t="shared" si="98"/>
        <v>0</v>
      </c>
      <c r="W243" s="120">
        <f t="shared" si="87"/>
        <v>19077.674286003901</v>
      </c>
    </row>
    <row r="244" spans="1:30" ht="15.6" customHeight="1" x14ac:dyDescent="0.25">
      <c r="A244" s="375">
        <f t="shared" ref="A244:A249" si="102">A243+1</f>
        <v>170</v>
      </c>
      <c r="B244" s="9" t="s">
        <v>714</v>
      </c>
      <c r="C244" s="340" t="s">
        <v>849</v>
      </c>
      <c r="D244" s="340"/>
      <c r="E244" s="357" t="s">
        <v>124</v>
      </c>
      <c r="F244" s="341">
        <v>4</v>
      </c>
      <c r="G244" s="341">
        <v>2</v>
      </c>
      <c r="H244" s="341">
        <v>1026.22</v>
      </c>
      <c r="I244" s="341">
        <v>1026.22</v>
      </c>
      <c r="J244" s="342">
        <v>847.5</v>
      </c>
      <c r="K244" s="346">
        <v>55</v>
      </c>
      <c r="L244" s="354">
        <f>'раздел 2'!C243</f>
        <v>2498626.5600000001</v>
      </c>
      <c r="M244" s="373">
        <v>0</v>
      </c>
      <c r="N244" s="373">
        <v>0</v>
      </c>
      <c r="O244" s="373">
        <v>0</v>
      </c>
      <c r="P244" s="373">
        <f t="shared" si="100"/>
        <v>2498626.5600000001</v>
      </c>
      <c r="Q244" s="370">
        <f t="shared" si="101"/>
        <v>2434.7864590438699</v>
      </c>
      <c r="R244" s="364">
        <v>24445</v>
      </c>
      <c r="S244" s="303" t="s">
        <v>149</v>
      </c>
      <c r="T244" s="371" t="s">
        <v>130</v>
      </c>
      <c r="U244" s="31">
        <f>L244-'раздел 2'!C243</f>
        <v>0</v>
      </c>
      <c r="V244" s="120">
        <f t="shared" si="98"/>
        <v>0</v>
      </c>
      <c r="W244" s="120">
        <f t="shared" si="87"/>
        <v>22010.213540956131</v>
      </c>
    </row>
    <row r="245" spans="1:30" ht="15.6" customHeight="1" x14ac:dyDescent="0.25">
      <c r="A245" s="375">
        <f t="shared" si="102"/>
        <v>171</v>
      </c>
      <c r="B245" s="9" t="s">
        <v>503</v>
      </c>
      <c r="C245" s="331" t="s">
        <v>475</v>
      </c>
      <c r="D245" s="317"/>
      <c r="E245" s="364" t="s">
        <v>124</v>
      </c>
      <c r="F245" s="307">
        <v>3</v>
      </c>
      <c r="G245" s="307">
        <v>4</v>
      </c>
      <c r="H245" s="321">
        <v>1495.61</v>
      </c>
      <c r="I245" s="321">
        <v>1293.9000000000001</v>
      </c>
      <c r="J245" s="321">
        <v>1293.9000000000001</v>
      </c>
      <c r="K245" s="331">
        <v>48</v>
      </c>
      <c r="L245" s="354">
        <f>'раздел 2'!C244</f>
        <v>13586520</v>
      </c>
      <c r="M245" s="373">
        <v>0</v>
      </c>
      <c r="N245" s="373">
        <v>0</v>
      </c>
      <c r="O245" s="373">
        <v>0</v>
      </c>
      <c r="P245" s="373">
        <f t="shared" si="100"/>
        <v>13586520</v>
      </c>
      <c r="Q245" s="370">
        <f t="shared" si="101"/>
        <v>9084.2666203087701</v>
      </c>
      <c r="R245" s="364">
        <v>24445</v>
      </c>
      <c r="S245" s="303" t="s">
        <v>149</v>
      </c>
      <c r="T245" s="371" t="s">
        <v>130</v>
      </c>
      <c r="U245" s="31">
        <f>L245-'раздел 2'!C244</f>
        <v>0</v>
      </c>
      <c r="V245" s="120">
        <f t="shared" si="98"/>
        <v>0</v>
      </c>
      <c r="W245" s="120">
        <f t="shared" si="87"/>
        <v>15360.73337969123</v>
      </c>
      <c r="X245" s="33"/>
      <c r="Y245" s="33"/>
      <c r="Z245" s="33"/>
      <c r="AA245" s="33"/>
      <c r="AB245" s="33"/>
      <c r="AC245" s="33"/>
      <c r="AD245" s="33"/>
    </row>
    <row r="246" spans="1:30" ht="15.6" customHeight="1" x14ac:dyDescent="0.25">
      <c r="A246" s="375">
        <f t="shared" si="102"/>
        <v>172</v>
      </c>
      <c r="B246" s="336" t="s">
        <v>519</v>
      </c>
      <c r="C246" s="331" t="s">
        <v>455</v>
      </c>
      <c r="D246" s="362"/>
      <c r="E246" s="371" t="s">
        <v>124</v>
      </c>
      <c r="F246" s="331">
        <v>5</v>
      </c>
      <c r="G246" s="331">
        <v>4</v>
      </c>
      <c r="H246" s="321">
        <v>2595.7600000000002</v>
      </c>
      <c r="I246" s="321">
        <v>2256.52</v>
      </c>
      <c r="J246" s="321">
        <v>1986.07</v>
      </c>
      <c r="K246" s="331">
        <v>72</v>
      </c>
      <c r="L246" s="354">
        <f>'раздел 2'!C245</f>
        <v>22072338</v>
      </c>
      <c r="M246" s="373">
        <v>0</v>
      </c>
      <c r="N246" s="373">
        <v>0</v>
      </c>
      <c r="O246" s="373">
        <v>0</v>
      </c>
      <c r="P246" s="373">
        <f t="shared" si="100"/>
        <v>22072338</v>
      </c>
      <c r="Q246" s="370">
        <f t="shared" si="101"/>
        <v>8503.2275711159728</v>
      </c>
      <c r="R246" s="364">
        <v>24445</v>
      </c>
      <c r="S246" s="303" t="s">
        <v>149</v>
      </c>
      <c r="T246" s="371" t="s">
        <v>130</v>
      </c>
      <c r="U246" s="31">
        <f>L246-'раздел 2'!C245</f>
        <v>0</v>
      </c>
      <c r="V246" s="120">
        <f t="shared" si="98"/>
        <v>0</v>
      </c>
      <c r="W246" s="120">
        <f t="shared" si="87"/>
        <v>15941.772428884027</v>
      </c>
      <c r="X246" s="33"/>
      <c r="Y246" s="33"/>
      <c r="Z246" s="33"/>
      <c r="AA246" s="33"/>
      <c r="AB246" s="33"/>
      <c r="AC246" s="33"/>
      <c r="AD246" s="33"/>
    </row>
    <row r="247" spans="1:30" ht="15.6" customHeight="1" x14ac:dyDescent="0.25">
      <c r="A247" s="383">
        <f t="shared" si="102"/>
        <v>173</v>
      </c>
      <c r="B247" s="9" t="s">
        <v>502</v>
      </c>
      <c r="C247" s="331">
        <v>1907</v>
      </c>
      <c r="D247" s="364"/>
      <c r="E247" s="364" t="s">
        <v>124</v>
      </c>
      <c r="F247" s="307">
        <v>6</v>
      </c>
      <c r="G247" s="307">
        <v>7</v>
      </c>
      <c r="H247" s="354">
        <v>5516.04</v>
      </c>
      <c r="I247" s="354">
        <v>4601.4399999999996</v>
      </c>
      <c r="J247" s="354">
        <v>3970.02</v>
      </c>
      <c r="K247" s="331">
        <v>173</v>
      </c>
      <c r="L247" s="354">
        <f>'раздел 2'!C246</f>
        <v>5330982</v>
      </c>
      <c r="M247" s="373">
        <v>0</v>
      </c>
      <c r="N247" s="373">
        <v>0</v>
      </c>
      <c r="O247" s="373">
        <v>0</v>
      </c>
      <c r="P247" s="373">
        <f t="shared" si="100"/>
        <v>5330982</v>
      </c>
      <c r="Q247" s="370">
        <f t="shared" si="101"/>
        <v>966.45093219048454</v>
      </c>
      <c r="R247" s="364">
        <v>24445</v>
      </c>
      <c r="S247" s="303" t="s">
        <v>149</v>
      </c>
      <c r="T247" s="371" t="s">
        <v>130</v>
      </c>
      <c r="U247" s="31">
        <f>L247-'раздел 2'!C246</f>
        <v>0</v>
      </c>
      <c r="V247" s="120">
        <f t="shared" si="98"/>
        <v>0</v>
      </c>
      <c r="W247" s="120">
        <f t="shared" si="87"/>
        <v>23478.549067809516</v>
      </c>
    </row>
    <row r="248" spans="1:30" ht="15.6" customHeight="1" x14ac:dyDescent="0.25">
      <c r="A248" s="383">
        <f t="shared" si="102"/>
        <v>174</v>
      </c>
      <c r="B248" s="9" t="s">
        <v>191</v>
      </c>
      <c r="C248" s="331" t="s">
        <v>455</v>
      </c>
      <c r="D248" s="362"/>
      <c r="E248" s="371" t="s">
        <v>124</v>
      </c>
      <c r="F248" s="331">
        <v>7</v>
      </c>
      <c r="G248" s="331">
        <v>3</v>
      </c>
      <c r="H248" s="354">
        <v>5809.49</v>
      </c>
      <c r="I248" s="354">
        <v>5209.49</v>
      </c>
      <c r="J248" s="354">
        <v>4944.01</v>
      </c>
      <c r="K248" s="331">
        <v>164</v>
      </c>
      <c r="L248" s="354">
        <f>'раздел 2'!C247</f>
        <v>25906500</v>
      </c>
      <c r="M248" s="373">
        <v>0</v>
      </c>
      <c r="N248" s="373">
        <v>0</v>
      </c>
      <c r="O248" s="373">
        <v>0</v>
      </c>
      <c r="P248" s="373">
        <f t="shared" ref="P248" si="103">L248</f>
        <v>25906500</v>
      </c>
      <c r="Q248" s="370">
        <f t="shared" ref="Q248" si="104">L248/H248</f>
        <v>4459.3415256760918</v>
      </c>
      <c r="R248" s="364">
        <v>24446</v>
      </c>
      <c r="S248" s="303" t="s">
        <v>149</v>
      </c>
      <c r="T248" s="371" t="s">
        <v>130</v>
      </c>
      <c r="U248" s="31">
        <f>L248-'раздел 2'!C247</f>
        <v>0</v>
      </c>
      <c r="V248" s="120">
        <f t="shared" si="98"/>
        <v>0</v>
      </c>
      <c r="W248" s="120"/>
    </row>
    <row r="249" spans="1:30" ht="15.6" customHeight="1" x14ac:dyDescent="0.25">
      <c r="A249" s="383">
        <f t="shared" si="102"/>
        <v>175</v>
      </c>
      <c r="B249" s="9" t="s">
        <v>192</v>
      </c>
      <c r="C249" s="331" t="s">
        <v>455</v>
      </c>
      <c r="D249" s="364"/>
      <c r="E249" s="364" t="s">
        <v>124</v>
      </c>
      <c r="F249" s="307">
        <v>5</v>
      </c>
      <c r="G249" s="307">
        <v>8</v>
      </c>
      <c r="H249" s="354">
        <v>6206.58</v>
      </c>
      <c r="I249" s="354">
        <v>5553.06</v>
      </c>
      <c r="J249" s="354">
        <v>5542.5</v>
      </c>
      <c r="K249" s="331">
        <v>187</v>
      </c>
      <c r="L249" s="354">
        <f>'раздел 2'!C248</f>
        <v>37650780</v>
      </c>
      <c r="M249" s="373">
        <f>SUM(M247)</f>
        <v>0</v>
      </c>
      <c r="N249" s="373">
        <f>SUM(N247)</f>
        <v>0</v>
      </c>
      <c r="O249" s="373">
        <f>SUM(O247)</f>
        <v>0</v>
      </c>
      <c r="P249" s="373">
        <f t="shared" si="100"/>
        <v>37650780</v>
      </c>
      <c r="Q249" s="370">
        <f t="shared" si="101"/>
        <v>6066.2683796873644</v>
      </c>
      <c r="R249" s="364">
        <v>24445</v>
      </c>
      <c r="S249" s="303" t="s">
        <v>149</v>
      </c>
      <c r="T249" s="371" t="s">
        <v>130</v>
      </c>
      <c r="U249" s="31">
        <f>L249-'раздел 2'!C248</f>
        <v>0</v>
      </c>
      <c r="V249" s="120">
        <f t="shared" si="98"/>
        <v>0</v>
      </c>
      <c r="W249" s="120">
        <f t="shared" si="87"/>
        <v>18378.731620312636</v>
      </c>
    </row>
    <row r="250" spans="1:30" ht="15.6" customHeight="1" x14ac:dyDescent="0.25">
      <c r="A250" s="489" t="s">
        <v>15</v>
      </c>
      <c r="B250" s="489"/>
      <c r="C250" s="331" t="s">
        <v>127</v>
      </c>
      <c r="D250" s="364" t="s">
        <v>127</v>
      </c>
      <c r="E250" s="364" t="s">
        <v>127</v>
      </c>
      <c r="F250" s="307" t="s">
        <v>127</v>
      </c>
      <c r="G250" s="307" t="s">
        <v>127</v>
      </c>
      <c r="H250" s="354">
        <f t="shared" ref="H250:P250" si="105">SUM(H243:H249)</f>
        <v>23044.309999999998</v>
      </c>
      <c r="I250" s="354">
        <f t="shared" si="105"/>
        <v>20335.239999999998</v>
      </c>
      <c r="J250" s="354">
        <f t="shared" si="105"/>
        <v>18688.45</v>
      </c>
      <c r="K250" s="354">
        <f t="shared" si="105"/>
        <v>731</v>
      </c>
      <c r="L250" s="354">
        <f t="shared" si="105"/>
        <v>109163746.96000001</v>
      </c>
      <c r="M250" s="354">
        <f t="shared" si="105"/>
        <v>0</v>
      </c>
      <c r="N250" s="354">
        <f t="shared" si="105"/>
        <v>0</v>
      </c>
      <c r="O250" s="354">
        <f t="shared" si="105"/>
        <v>0</v>
      </c>
      <c r="P250" s="354">
        <f t="shared" si="105"/>
        <v>109163746.96000001</v>
      </c>
      <c r="Q250" s="370">
        <f t="shared" si="101"/>
        <v>4737.1236960447077</v>
      </c>
      <c r="R250" s="304" t="s">
        <v>127</v>
      </c>
      <c r="S250" s="303" t="s">
        <v>127</v>
      </c>
      <c r="T250" s="303" t="s">
        <v>127</v>
      </c>
      <c r="U250" s="31">
        <f>L250-'раздел 2'!C249</f>
        <v>0</v>
      </c>
      <c r="V250" s="120">
        <f t="shared" si="98"/>
        <v>0</v>
      </c>
      <c r="W250" s="120" t="e">
        <f t="shared" si="87"/>
        <v>#VALUE!</v>
      </c>
    </row>
    <row r="251" spans="1:30" ht="15.6" customHeight="1" x14ac:dyDescent="0.25">
      <c r="A251" s="460" t="s">
        <v>26</v>
      </c>
      <c r="B251" s="460"/>
      <c r="C251" s="460"/>
      <c r="D251" s="460"/>
      <c r="E251" s="460"/>
      <c r="F251" s="460"/>
      <c r="G251" s="460"/>
      <c r="H251" s="460"/>
      <c r="I251" s="460"/>
      <c r="J251" s="460"/>
      <c r="K251" s="460"/>
      <c r="L251" s="460"/>
      <c r="M251" s="460"/>
      <c r="N251" s="460"/>
      <c r="O251" s="460"/>
      <c r="P251" s="460"/>
      <c r="Q251" s="460"/>
      <c r="R251" s="460"/>
      <c r="S251" s="460"/>
      <c r="T251" s="460"/>
      <c r="U251" s="31">
        <f>L251-'раздел 2'!C250</f>
        <v>0</v>
      </c>
      <c r="V251" s="120">
        <f t="shared" si="98"/>
        <v>0</v>
      </c>
      <c r="W251" s="120">
        <f t="shared" si="87"/>
        <v>0</v>
      </c>
    </row>
    <row r="252" spans="1:30" ht="15.6" customHeight="1" x14ac:dyDescent="0.25">
      <c r="A252" s="375">
        <f>A249+1</f>
        <v>176</v>
      </c>
      <c r="B252" s="336" t="s">
        <v>141</v>
      </c>
      <c r="C252" s="331">
        <v>1940</v>
      </c>
      <c r="D252" s="72"/>
      <c r="E252" s="72" t="s">
        <v>135</v>
      </c>
      <c r="F252" s="307">
        <v>2</v>
      </c>
      <c r="G252" s="307">
        <v>2</v>
      </c>
      <c r="H252" s="72">
        <v>248.4</v>
      </c>
      <c r="I252" s="72">
        <v>247.19</v>
      </c>
      <c r="J252" s="72">
        <v>134.63</v>
      </c>
      <c r="K252" s="331">
        <v>11</v>
      </c>
      <c r="L252" s="354">
        <f>'раздел 2'!C251</f>
        <v>2904230.7</v>
      </c>
      <c r="M252" s="54">
        <v>0</v>
      </c>
      <c r="N252" s="54">
        <v>0</v>
      </c>
      <c r="O252" s="54">
        <v>0</v>
      </c>
      <c r="P252" s="354">
        <f t="shared" ref="P252:P253" si="106">L252</f>
        <v>2904230.7</v>
      </c>
      <c r="Q252" s="370">
        <f t="shared" ref="Q252:Q253" si="107">L252/H252</f>
        <v>11691.75</v>
      </c>
      <c r="R252" s="364">
        <v>24445</v>
      </c>
      <c r="S252" s="72" t="s">
        <v>149</v>
      </c>
      <c r="T252" s="54" t="s">
        <v>130</v>
      </c>
      <c r="U252" s="31">
        <f>L252-'раздел 2'!C251</f>
        <v>0</v>
      </c>
      <c r="V252" s="120">
        <f t="shared" si="98"/>
        <v>0</v>
      </c>
      <c r="W252" s="120">
        <f t="shared" si="87"/>
        <v>12753.25</v>
      </c>
    </row>
    <row r="253" spans="1:30" ht="15.6" customHeight="1" x14ac:dyDescent="0.25">
      <c r="A253" s="375">
        <f t="shared" ref="A253" si="108">A252+1</f>
        <v>177</v>
      </c>
      <c r="B253" s="336" t="s">
        <v>193</v>
      </c>
      <c r="C253" s="350">
        <v>1953</v>
      </c>
      <c r="D253" s="72"/>
      <c r="E253" s="54" t="s">
        <v>124</v>
      </c>
      <c r="F253" s="307">
        <v>2</v>
      </c>
      <c r="G253" s="307">
        <v>1</v>
      </c>
      <c r="H253" s="72">
        <v>213.75</v>
      </c>
      <c r="I253" s="72">
        <v>142.47999999999999</v>
      </c>
      <c r="J253" s="72">
        <v>53.3</v>
      </c>
      <c r="K253" s="331">
        <v>3</v>
      </c>
      <c r="L253" s="354">
        <f>'раздел 2'!C252</f>
        <v>2499696.15</v>
      </c>
      <c r="M253" s="54">
        <v>0</v>
      </c>
      <c r="N253" s="54">
        <v>0</v>
      </c>
      <c r="O253" s="54">
        <v>0</v>
      </c>
      <c r="P253" s="354">
        <f t="shared" si="106"/>
        <v>2499696.15</v>
      </c>
      <c r="Q253" s="370">
        <f t="shared" si="107"/>
        <v>11694.484912280701</v>
      </c>
      <c r="R253" s="364">
        <v>24445</v>
      </c>
      <c r="S253" s="72" t="s">
        <v>149</v>
      </c>
      <c r="T253" s="54" t="s">
        <v>130</v>
      </c>
      <c r="U253" s="31">
        <f>L253-'раздел 2'!C252</f>
        <v>0</v>
      </c>
      <c r="V253" s="120">
        <f t="shared" si="98"/>
        <v>0</v>
      </c>
      <c r="W253" s="120">
        <f t="shared" si="87"/>
        <v>12750.515087719299</v>
      </c>
    </row>
    <row r="254" spans="1:30" ht="15.6" customHeight="1" x14ac:dyDescent="0.25">
      <c r="A254" s="449" t="s">
        <v>15</v>
      </c>
      <c r="B254" s="449"/>
      <c r="C254" s="331" t="s">
        <v>127</v>
      </c>
      <c r="D254" s="364" t="s">
        <v>127</v>
      </c>
      <c r="E254" s="364" t="s">
        <v>127</v>
      </c>
      <c r="F254" s="307" t="s">
        <v>127</v>
      </c>
      <c r="G254" s="307" t="s">
        <v>127</v>
      </c>
      <c r="H254" s="72">
        <f t="shared" ref="H254:Q254" si="109">SUM(H252:H253)</f>
        <v>462.15</v>
      </c>
      <c r="I254" s="72">
        <f t="shared" si="109"/>
        <v>389.66999999999996</v>
      </c>
      <c r="J254" s="72">
        <f t="shared" si="109"/>
        <v>187.93</v>
      </c>
      <c r="K254" s="331">
        <f t="shared" si="109"/>
        <v>14</v>
      </c>
      <c r="L254" s="354">
        <f t="shared" si="109"/>
        <v>5403926.8499999996</v>
      </c>
      <c r="M254" s="72">
        <f t="shared" si="109"/>
        <v>0</v>
      </c>
      <c r="N254" s="72">
        <f t="shared" si="109"/>
        <v>0</v>
      </c>
      <c r="O254" s="72">
        <f t="shared" si="109"/>
        <v>0</v>
      </c>
      <c r="P254" s="354">
        <f t="shared" si="109"/>
        <v>5403926.8499999996</v>
      </c>
      <c r="Q254" s="321">
        <f t="shared" si="109"/>
        <v>23386.234912280699</v>
      </c>
      <c r="R254" s="304" t="s">
        <v>127</v>
      </c>
      <c r="S254" s="303" t="s">
        <v>127</v>
      </c>
      <c r="T254" s="303" t="s">
        <v>127</v>
      </c>
      <c r="U254" s="31">
        <f>L254-'раздел 2'!C253</f>
        <v>0</v>
      </c>
      <c r="V254" s="120">
        <f t="shared" si="98"/>
        <v>0</v>
      </c>
      <c r="W254" s="120" t="e">
        <f t="shared" ref="W254:W258" si="110">R254-Q254</f>
        <v>#VALUE!</v>
      </c>
    </row>
    <row r="255" spans="1:30" ht="15.6" customHeight="1" x14ac:dyDescent="0.25">
      <c r="A255" s="460" t="s">
        <v>194</v>
      </c>
      <c r="B255" s="460"/>
      <c r="C255" s="454"/>
      <c r="D255" s="454"/>
      <c r="E255" s="454"/>
      <c r="F255" s="454"/>
      <c r="G255" s="454"/>
      <c r="H255" s="454"/>
      <c r="I255" s="454"/>
      <c r="J255" s="454"/>
      <c r="K255" s="454"/>
      <c r="L255" s="454"/>
      <c r="M255" s="454"/>
      <c r="N255" s="454"/>
      <c r="O255" s="454"/>
      <c r="P255" s="454"/>
      <c r="Q255" s="454"/>
      <c r="R255" s="454"/>
      <c r="S255" s="454"/>
      <c r="T255" s="454"/>
      <c r="U255" s="31">
        <f>L255-'раздел 2'!C254</f>
        <v>0</v>
      </c>
      <c r="V255" s="120">
        <f t="shared" si="98"/>
        <v>0</v>
      </c>
      <c r="W255" s="120">
        <f t="shared" si="110"/>
        <v>0</v>
      </c>
    </row>
    <row r="256" spans="1:30" ht="15.6" customHeight="1" x14ac:dyDescent="0.25">
      <c r="A256" s="375">
        <f>A253+1</f>
        <v>178</v>
      </c>
      <c r="B256" s="164" t="s">
        <v>195</v>
      </c>
      <c r="C256" s="350">
        <v>1963</v>
      </c>
      <c r="D256" s="371"/>
      <c r="E256" s="364" t="s">
        <v>181</v>
      </c>
      <c r="F256" s="375">
        <v>4</v>
      </c>
      <c r="G256" s="375">
        <v>4</v>
      </c>
      <c r="H256" s="372">
        <v>2994.7</v>
      </c>
      <c r="I256" s="371">
        <v>2526.3000000000002</v>
      </c>
      <c r="J256" s="371">
        <v>2326.7800000000002</v>
      </c>
      <c r="K256" s="350">
        <v>98</v>
      </c>
      <c r="L256" s="354">
        <f>'раздел 2'!C255</f>
        <v>31122940.859999999</v>
      </c>
      <c r="M256" s="364">
        <v>0</v>
      </c>
      <c r="N256" s="364">
        <v>0</v>
      </c>
      <c r="O256" s="364">
        <v>0</v>
      </c>
      <c r="P256" s="354">
        <f>L256</f>
        <v>31122940.859999999</v>
      </c>
      <c r="Q256" s="370">
        <f>L256/H256</f>
        <v>10392.674010752329</v>
      </c>
      <c r="R256" s="364">
        <v>24445</v>
      </c>
      <c r="S256" s="72" t="s">
        <v>149</v>
      </c>
      <c r="T256" s="54" t="s">
        <v>130</v>
      </c>
      <c r="U256" s="31">
        <f>L256-'раздел 2'!C255</f>
        <v>0</v>
      </c>
      <c r="V256" s="120">
        <f t="shared" si="98"/>
        <v>0</v>
      </c>
      <c r="W256" s="120">
        <f t="shared" si="110"/>
        <v>14052.325989247671</v>
      </c>
    </row>
    <row r="257" spans="1:27" ht="15.6" customHeight="1" x14ac:dyDescent="0.25">
      <c r="A257" s="375">
        <f>A256+1</f>
        <v>179</v>
      </c>
      <c r="B257" s="164" t="s">
        <v>196</v>
      </c>
      <c r="C257" s="350">
        <v>1976</v>
      </c>
      <c r="D257" s="371"/>
      <c r="E257" s="364" t="s">
        <v>456</v>
      </c>
      <c r="F257" s="375">
        <v>5</v>
      </c>
      <c r="G257" s="375">
        <v>6</v>
      </c>
      <c r="H257" s="372">
        <v>5229.3</v>
      </c>
      <c r="I257" s="371">
        <v>4454.4799999999996</v>
      </c>
      <c r="J257" s="371">
        <v>3912.56</v>
      </c>
      <c r="K257" s="350">
        <v>212</v>
      </c>
      <c r="L257" s="354">
        <f>'раздел 2'!C256</f>
        <v>3632013</v>
      </c>
      <c r="M257" s="364">
        <v>0</v>
      </c>
      <c r="N257" s="364">
        <v>0</v>
      </c>
      <c r="O257" s="364">
        <v>0</v>
      </c>
      <c r="P257" s="354">
        <f>L257</f>
        <v>3632013</v>
      </c>
      <c r="Q257" s="370">
        <f>L257/H257</f>
        <v>694.55051345304344</v>
      </c>
      <c r="R257" s="364">
        <v>24445</v>
      </c>
      <c r="S257" s="72" t="s">
        <v>149</v>
      </c>
      <c r="T257" s="54" t="s">
        <v>130</v>
      </c>
      <c r="U257" s="31">
        <f>L257-'раздел 2'!C256</f>
        <v>0</v>
      </c>
      <c r="V257" s="120">
        <f t="shared" si="98"/>
        <v>0</v>
      </c>
      <c r="W257" s="120">
        <f t="shared" si="110"/>
        <v>23750.449486546957</v>
      </c>
      <c r="AA257" s="120"/>
    </row>
    <row r="258" spans="1:27" ht="15.6" customHeight="1" x14ac:dyDescent="0.25">
      <c r="A258" s="449" t="s">
        <v>15</v>
      </c>
      <c r="B258" s="449"/>
      <c r="C258" s="331" t="s">
        <v>127</v>
      </c>
      <c r="D258" s="364" t="s">
        <v>127</v>
      </c>
      <c r="E258" s="364" t="s">
        <v>127</v>
      </c>
      <c r="F258" s="307" t="s">
        <v>127</v>
      </c>
      <c r="G258" s="307" t="s">
        <v>127</v>
      </c>
      <c r="H258" s="354">
        <f t="shared" ref="H258:Q258" si="111">SUM(H256:H257)</f>
        <v>8224</v>
      </c>
      <c r="I258" s="354">
        <f t="shared" si="111"/>
        <v>6980.78</v>
      </c>
      <c r="J258" s="354">
        <f t="shared" si="111"/>
        <v>6239.34</v>
      </c>
      <c r="K258" s="331">
        <f t="shared" si="111"/>
        <v>310</v>
      </c>
      <c r="L258" s="354">
        <f t="shared" si="111"/>
        <v>34754953.859999999</v>
      </c>
      <c r="M258" s="354">
        <f t="shared" si="111"/>
        <v>0</v>
      </c>
      <c r="N258" s="354">
        <f t="shared" si="111"/>
        <v>0</v>
      </c>
      <c r="O258" s="354">
        <f t="shared" si="111"/>
        <v>0</v>
      </c>
      <c r="P258" s="354">
        <f t="shared" si="111"/>
        <v>34754953.859999999</v>
      </c>
      <c r="Q258" s="321">
        <f t="shared" si="111"/>
        <v>11087.224524205372</v>
      </c>
      <c r="R258" s="304" t="s">
        <v>127</v>
      </c>
      <c r="S258" s="303" t="s">
        <v>127</v>
      </c>
      <c r="T258" s="303" t="s">
        <v>127</v>
      </c>
      <c r="U258" s="31">
        <f>L258-'раздел 2'!C257</f>
        <v>0</v>
      </c>
      <c r="V258" s="120">
        <f t="shared" si="98"/>
        <v>0</v>
      </c>
      <c r="W258" s="120" t="e">
        <f t="shared" si="110"/>
        <v>#VALUE!</v>
      </c>
    </row>
    <row r="259" spans="1:27" ht="15.6" customHeight="1" x14ac:dyDescent="0.25">
      <c r="A259" s="424" t="s">
        <v>27</v>
      </c>
      <c r="B259" s="424"/>
      <c r="C259" s="331"/>
      <c r="D259" s="364"/>
      <c r="E259" s="364"/>
      <c r="F259" s="307"/>
      <c r="G259" s="307"/>
      <c r="H259" s="364"/>
      <c r="I259" s="364"/>
      <c r="J259" s="364"/>
      <c r="K259" s="331"/>
      <c r="L259" s="354"/>
      <c r="M259" s="364"/>
      <c r="N259" s="364"/>
      <c r="O259" s="364"/>
      <c r="P259" s="364"/>
      <c r="Q259" s="321"/>
      <c r="R259" s="364"/>
      <c r="S259" s="364"/>
      <c r="T259" s="364"/>
      <c r="U259" s="31">
        <f>L259-'раздел 2'!C258</f>
        <v>0</v>
      </c>
      <c r="V259" s="120">
        <f t="shared" ref="V259:V277" si="112">L259-P259</f>
        <v>0</v>
      </c>
      <c r="W259" s="120">
        <f t="shared" ref="W259:W277" si="113">R259-Q259</f>
        <v>0</v>
      </c>
    </row>
    <row r="260" spans="1:27" ht="15.6" customHeight="1" x14ac:dyDescent="0.25">
      <c r="A260" s="319">
        <f>A257+1</f>
        <v>180</v>
      </c>
      <c r="B260" s="164" t="s">
        <v>142</v>
      </c>
      <c r="C260" s="331">
        <v>1956</v>
      </c>
      <c r="D260" s="364"/>
      <c r="E260" s="364" t="s">
        <v>124</v>
      </c>
      <c r="F260" s="307">
        <v>2</v>
      </c>
      <c r="G260" s="307">
        <v>2</v>
      </c>
      <c r="H260" s="364">
        <v>373.4</v>
      </c>
      <c r="I260" s="364">
        <v>264.37</v>
      </c>
      <c r="J260" s="364">
        <v>54.1</v>
      </c>
      <c r="K260" s="331">
        <v>31</v>
      </c>
      <c r="L260" s="354">
        <f>'раздел 2'!C259</f>
        <v>2724864.26</v>
      </c>
      <c r="M260" s="364">
        <v>0</v>
      </c>
      <c r="N260" s="364">
        <v>0</v>
      </c>
      <c r="O260" s="364">
        <v>0</v>
      </c>
      <c r="P260" s="354">
        <f>L260</f>
        <v>2724864.26</v>
      </c>
      <c r="Q260" s="370">
        <f>L260/H260</f>
        <v>7297.4404392072838</v>
      </c>
      <c r="R260" s="364">
        <v>24445</v>
      </c>
      <c r="S260" s="72" t="s">
        <v>149</v>
      </c>
      <c r="T260" s="364" t="s">
        <v>130</v>
      </c>
      <c r="U260" s="31">
        <f>L260-'раздел 2'!C259</f>
        <v>0</v>
      </c>
      <c r="V260" s="120">
        <f t="shared" si="112"/>
        <v>0</v>
      </c>
      <c r="W260" s="120">
        <f t="shared" si="113"/>
        <v>17147.559560792717</v>
      </c>
    </row>
    <row r="261" spans="1:27" ht="15.6" customHeight="1" x14ac:dyDescent="0.25">
      <c r="A261" s="449" t="s">
        <v>15</v>
      </c>
      <c r="B261" s="449"/>
      <c r="C261" s="331" t="s">
        <v>127</v>
      </c>
      <c r="D261" s="364" t="s">
        <v>127</v>
      </c>
      <c r="E261" s="364" t="s">
        <v>127</v>
      </c>
      <c r="F261" s="307" t="s">
        <v>127</v>
      </c>
      <c r="G261" s="307" t="s">
        <v>127</v>
      </c>
      <c r="H261" s="364">
        <f t="shared" ref="H261:Q261" si="114">SUM(H260:H260)</f>
        <v>373.4</v>
      </c>
      <c r="I261" s="364">
        <f t="shared" si="114"/>
        <v>264.37</v>
      </c>
      <c r="J261" s="364">
        <f t="shared" si="114"/>
        <v>54.1</v>
      </c>
      <c r="K261" s="331">
        <f t="shared" si="114"/>
        <v>31</v>
      </c>
      <c r="L261" s="354">
        <f t="shared" si="114"/>
        <v>2724864.26</v>
      </c>
      <c r="M261" s="364">
        <f t="shared" si="114"/>
        <v>0</v>
      </c>
      <c r="N261" s="364">
        <f t="shared" si="114"/>
        <v>0</v>
      </c>
      <c r="O261" s="364">
        <f t="shared" si="114"/>
        <v>0</v>
      </c>
      <c r="P261" s="364">
        <f t="shared" si="114"/>
        <v>2724864.26</v>
      </c>
      <c r="Q261" s="321">
        <f t="shared" si="114"/>
        <v>7297.4404392072838</v>
      </c>
      <c r="R261" s="304" t="s">
        <v>127</v>
      </c>
      <c r="S261" s="303" t="s">
        <v>127</v>
      </c>
      <c r="T261" s="303" t="s">
        <v>127</v>
      </c>
      <c r="U261" s="31">
        <f>L261-'раздел 2'!C260</f>
        <v>0</v>
      </c>
      <c r="V261" s="120">
        <f t="shared" si="112"/>
        <v>0</v>
      </c>
      <c r="W261" s="120" t="e">
        <f t="shared" si="113"/>
        <v>#VALUE!</v>
      </c>
    </row>
    <row r="262" spans="1:27" ht="15.6" customHeight="1" x14ac:dyDescent="0.25">
      <c r="A262" s="424" t="s">
        <v>28</v>
      </c>
      <c r="B262" s="424"/>
      <c r="C262" s="331"/>
      <c r="D262" s="364"/>
      <c r="E262" s="364"/>
      <c r="F262" s="307"/>
      <c r="G262" s="307"/>
      <c r="H262" s="374">
        <f>H250+H254+H258+H261</f>
        <v>32103.86</v>
      </c>
      <c r="I262" s="374">
        <f t="shared" ref="I262:R262" si="115">I250+I254+I258+I261</f>
        <v>27970.059999999994</v>
      </c>
      <c r="J262" s="374">
        <f t="shared" si="115"/>
        <v>25169.82</v>
      </c>
      <c r="K262" s="374">
        <f t="shared" si="115"/>
        <v>1086</v>
      </c>
      <c r="L262" s="374">
        <f t="shared" si="115"/>
        <v>152047491.93000001</v>
      </c>
      <c r="M262" s="374">
        <f t="shared" si="115"/>
        <v>0</v>
      </c>
      <c r="N262" s="374">
        <f t="shared" si="115"/>
        <v>0</v>
      </c>
      <c r="O262" s="374">
        <f t="shared" si="115"/>
        <v>0</v>
      </c>
      <c r="P262" s="374">
        <f t="shared" si="115"/>
        <v>152047491.93000001</v>
      </c>
      <c r="Q262" s="374">
        <f t="shared" si="115"/>
        <v>46508.023571738064</v>
      </c>
      <c r="R262" s="374" t="e">
        <f t="shared" si="115"/>
        <v>#VALUE!</v>
      </c>
      <c r="S262" s="303" t="s">
        <v>127</v>
      </c>
      <c r="T262" s="303" t="s">
        <v>127</v>
      </c>
      <c r="U262" s="31">
        <f>L262-'раздел 2'!C261</f>
        <v>0</v>
      </c>
      <c r="V262" s="120">
        <f t="shared" si="112"/>
        <v>0</v>
      </c>
      <c r="W262" s="120" t="e">
        <f t="shared" si="113"/>
        <v>#VALUE!</v>
      </c>
    </row>
    <row r="263" spans="1:27" ht="15.6" customHeight="1" x14ac:dyDescent="0.25">
      <c r="A263" s="461" t="s">
        <v>457</v>
      </c>
      <c r="B263" s="461"/>
      <c r="C263" s="461"/>
      <c r="D263" s="461"/>
      <c r="E263" s="461"/>
      <c r="F263" s="461"/>
      <c r="G263" s="461"/>
      <c r="H263" s="461"/>
      <c r="I263" s="461"/>
      <c r="J263" s="461"/>
      <c r="K263" s="461"/>
      <c r="L263" s="461"/>
      <c r="M263" s="461"/>
      <c r="N263" s="461"/>
      <c r="O263" s="461"/>
      <c r="P263" s="461"/>
      <c r="Q263" s="461"/>
      <c r="R263" s="461"/>
      <c r="S263" s="461"/>
      <c r="T263" s="462"/>
      <c r="U263" s="31">
        <f>L263-'раздел 2'!C262</f>
        <v>0</v>
      </c>
      <c r="V263" s="120">
        <f t="shared" si="112"/>
        <v>0</v>
      </c>
      <c r="W263" s="120">
        <f t="shared" si="113"/>
        <v>0</v>
      </c>
    </row>
    <row r="264" spans="1:27" ht="15.6" customHeight="1" x14ac:dyDescent="0.25">
      <c r="A264" s="428" t="s">
        <v>197</v>
      </c>
      <c r="B264" s="429"/>
      <c r="C264" s="331"/>
      <c r="D264" s="364"/>
      <c r="E264" s="364"/>
      <c r="F264" s="307"/>
      <c r="G264" s="307"/>
      <c r="H264" s="364"/>
      <c r="I264" s="364"/>
      <c r="J264" s="364"/>
      <c r="K264" s="331"/>
      <c r="L264" s="354"/>
      <c r="M264" s="364"/>
      <c r="N264" s="364"/>
      <c r="O264" s="364"/>
      <c r="P264" s="364"/>
      <c r="Q264" s="321"/>
      <c r="R264" s="364"/>
      <c r="S264" s="364"/>
      <c r="T264" s="364"/>
      <c r="U264" s="31">
        <f>L264-'раздел 2'!C263</f>
        <v>0</v>
      </c>
      <c r="V264" s="120">
        <f t="shared" si="112"/>
        <v>0</v>
      </c>
      <c r="W264" s="120">
        <f t="shared" si="113"/>
        <v>0</v>
      </c>
    </row>
    <row r="265" spans="1:27" ht="15.6" customHeight="1" x14ac:dyDescent="0.25">
      <c r="A265" s="308">
        <f>A260+1</f>
        <v>181</v>
      </c>
      <c r="B265" s="338" t="s">
        <v>198</v>
      </c>
      <c r="C265" s="350">
        <v>1967</v>
      </c>
      <c r="D265" s="371"/>
      <c r="E265" s="371" t="s">
        <v>181</v>
      </c>
      <c r="F265" s="375">
        <v>2</v>
      </c>
      <c r="G265" s="375">
        <v>2</v>
      </c>
      <c r="H265" s="371">
        <v>559.29999999999995</v>
      </c>
      <c r="I265" s="371">
        <v>510.8</v>
      </c>
      <c r="J265" s="371">
        <v>254.1</v>
      </c>
      <c r="K265" s="46">
        <v>33</v>
      </c>
      <c r="L265" s="354">
        <f>'раздел 2'!C264</f>
        <v>3104713.5</v>
      </c>
      <c r="M265" s="51">
        <f>SUM(M261:M264)</f>
        <v>0</v>
      </c>
      <c r="N265" s="51">
        <f>SUM(N261:N264)</f>
        <v>0</v>
      </c>
      <c r="O265" s="51">
        <f>SUM(O261:O264)</f>
        <v>0</v>
      </c>
      <c r="P265" s="354">
        <f>L265</f>
        <v>3104713.5</v>
      </c>
      <c r="Q265" s="370">
        <f>L265/H265</f>
        <v>5551.0700876095125</v>
      </c>
      <c r="R265" s="364">
        <v>24445</v>
      </c>
      <c r="S265" s="72" t="s">
        <v>149</v>
      </c>
      <c r="T265" s="364" t="s">
        <v>130</v>
      </c>
      <c r="U265" s="31">
        <f>L265-'раздел 2'!C264</f>
        <v>0</v>
      </c>
      <c r="V265" s="120">
        <f t="shared" si="112"/>
        <v>0</v>
      </c>
      <c r="W265" s="120">
        <f t="shared" si="113"/>
        <v>18893.929912390486</v>
      </c>
    </row>
    <row r="266" spans="1:27" ht="15.6" customHeight="1" x14ac:dyDescent="0.25">
      <c r="A266" s="308">
        <f>A265+1</f>
        <v>182</v>
      </c>
      <c r="B266" s="279" t="s">
        <v>715</v>
      </c>
      <c r="C266" s="331">
        <v>1968</v>
      </c>
      <c r="D266" s="364"/>
      <c r="E266" s="364" t="s">
        <v>124</v>
      </c>
      <c r="F266" s="307">
        <v>5</v>
      </c>
      <c r="G266" s="307">
        <v>4</v>
      </c>
      <c r="H266" s="364">
        <v>3447.25</v>
      </c>
      <c r="I266" s="364">
        <v>3447.25</v>
      </c>
      <c r="J266" s="364">
        <v>2719.25</v>
      </c>
      <c r="K266" s="331">
        <v>148</v>
      </c>
      <c r="L266" s="354">
        <f>'раздел 2'!C265</f>
        <v>326598</v>
      </c>
      <c r="M266" s="51"/>
      <c r="N266" s="51"/>
      <c r="O266" s="51"/>
      <c r="P266" s="354">
        <f>L266</f>
        <v>326598</v>
      </c>
      <c r="Q266" s="370"/>
      <c r="R266" s="364"/>
      <c r="S266" s="72"/>
      <c r="T266" s="364"/>
      <c r="U266" s="31">
        <f>L266-'раздел 2'!C265</f>
        <v>0</v>
      </c>
      <c r="V266" s="120"/>
      <c r="W266" s="120"/>
    </row>
    <row r="267" spans="1:27" ht="15.6" customHeight="1" x14ac:dyDescent="0.25">
      <c r="A267" s="427" t="s">
        <v>15</v>
      </c>
      <c r="B267" s="426"/>
      <c r="C267" s="331" t="s">
        <v>127</v>
      </c>
      <c r="D267" s="364" t="s">
        <v>127</v>
      </c>
      <c r="E267" s="364" t="s">
        <v>127</v>
      </c>
      <c r="F267" s="307" t="s">
        <v>127</v>
      </c>
      <c r="G267" s="307" t="s">
        <v>127</v>
      </c>
      <c r="H267" s="354">
        <f t="shared" ref="H267:K267" si="116">SUM(H265:H266)</f>
        <v>4006.55</v>
      </c>
      <c r="I267" s="354">
        <f t="shared" si="116"/>
        <v>3958.05</v>
      </c>
      <c r="J267" s="354">
        <f t="shared" si="116"/>
        <v>2973.35</v>
      </c>
      <c r="K267" s="354">
        <f t="shared" si="116"/>
        <v>181</v>
      </c>
      <c r="L267" s="354">
        <f>SUM(L265:L266)</f>
        <v>3431311.5</v>
      </c>
      <c r="M267" s="354">
        <f t="shared" ref="M267:R267" si="117">SUM(M265:M266)</f>
        <v>0</v>
      </c>
      <c r="N267" s="354">
        <f t="shared" si="117"/>
        <v>0</v>
      </c>
      <c r="O267" s="354">
        <f t="shared" si="117"/>
        <v>0</v>
      </c>
      <c r="P267" s="354">
        <f t="shared" si="117"/>
        <v>3431311.5</v>
      </c>
      <c r="Q267" s="354">
        <f t="shared" si="117"/>
        <v>5551.0700876095125</v>
      </c>
      <c r="R267" s="354">
        <f t="shared" si="117"/>
        <v>24445</v>
      </c>
      <c r="S267" s="303" t="s">
        <v>127</v>
      </c>
      <c r="T267" s="303" t="s">
        <v>127</v>
      </c>
      <c r="U267" s="31">
        <f>L267-'раздел 2'!C266</f>
        <v>0</v>
      </c>
      <c r="V267" s="120">
        <f t="shared" si="112"/>
        <v>0</v>
      </c>
      <c r="W267" s="120">
        <f t="shared" si="113"/>
        <v>18893.929912390486</v>
      </c>
    </row>
    <row r="268" spans="1:27" ht="15.6" customHeight="1" x14ac:dyDescent="0.25">
      <c r="A268" s="487" t="s">
        <v>317</v>
      </c>
      <c r="B268" s="488"/>
      <c r="C268" s="331"/>
      <c r="D268" s="364"/>
      <c r="E268" s="364"/>
      <c r="F268" s="307"/>
      <c r="G268" s="307"/>
      <c r="H268" s="364"/>
      <c r="I268" s="364"/>
      <c r="J268" s="364"/>
      <c r="K268" s="331"/>
      <c r="L268" s="354"/>
      <c r="M268" s="364"/>
      <c r="N268" s="364"/>
      <c r="O268" s="364"/>
      <c r="P268" s="364"/>
      <c r="Q268" s="321"/>
      <c r="R268" s="364"/>
      <c r="S268" s="364"/>
      <c r="T268" s="364"/>
      <c r="U268" s="31">
        <f>L268-'раздел 2'!C267</f>
        <v>0</v>
      </c>
      <c r="V268" s="120">
        <f t="shared" si="112"/>
        <v>0</v>
      </c>
      <c r="W268" s="120">
        <f t="shared" si="113"/>
        <v>0</v>
      </c>
    </row>
    <row r="269" spans="1:27" ht="24.75" customHeight="1" x14ac:dyDescent="0.25">
      <c r="A269" s="308">
        <f>A266+1</f>
        <v>183</v>
      </c>
      <c r="B269" s="166" t="s">
        <v>318</v>
      </c>
      <c r="C269" s="350">
        <v>1997</v>
      </c>
      <c r="D269" s="373"/>
      <c r="E269" s="373" t="s">
        <v>458</v>
      </c>
      <c r="F269" s="375">
        <v>5</v>
      </c>
      <c r="G269" s="375">
        <v>4</v>
      </c>
      <c r="H269" s="354">
        <v>4159.55</v>
      </c>
      <c r="I269" s="354">
        <v>3658.85</v>
      </c>
      <c r="J269" s="354">
        <v>3484.7</v>
      </c>
      <c r="K269" s="331">
        <v>165</v>
      </c>
      <c r="L269" s="354">
        <f>'раздел 2'!C268</f>
        <v>19007157.539999999</v>
      </c>
      <c r="M269" s="364">
        <v>0</v>
      </c>
      <c r="N269" s="364">
        <v>0</v>
      </c>
      <c r="O269" s="364">
        <v>0</v>
      </c>
      <c r="P269" s="354">
        <f>L269</f>
        <v>19007157.539999999</v>
      </c>
      <c r="Q269" s="370">
        <f>L269/H269</f>
        <v>4569.5225541224409</v>
      </c>
      <c r="R269" s="364">
        <v>24445</v>
      </c>
      <c r="S269" s="364" t="s">
        <v>149</v>
      </c>
      <c r="T269" s="364" t="s">
        <v>130</v>
      </c>
      <c r="U269" s="31">
        <f>L269-'раздел 2'!C268</f>
        <v>0</v>
      </c>
      <c r="V269" s="120">
        <f t="shared" si="112"/>
        <v>0</v>
      </c>
      <c r="W269" s="120">
        <f t="shared" si="113"/>
        <v>19875.477445877557</v>
      </c>
    </row>
    <row r="270" spans="1:27" ht="15.6" customHeight="1" x14ac:dyDescent="0.25">
      <c r="A270" s="427" t="s">
        <v>15</v>
      </c>
      <c r="B270" s="426"/>
      <c r="C270" s="331" t="s">
        <v>127</v>
      </c>
      <c r="D270" s="364" t="s">
        <v>127</v>
      </c>
      <c r="E270" s="364" t="s">
        <v>127</v>
      </c>
      <c r="F270" s="307" t="s">
        <v>127</v>
      </c>
      <c r="G270" s="307" t="s">
        <v>127</v>
      </c>
      <c r="H270" s="354">
        <f t="shared" ref="H270:Q270" si="118">H269</f>
        <v>4159.55</v>
      </c>
      <c r="I270" s="354">
        <f t="shared" si="118"/>
        <v>3658.85</v>
      </c>
      <c r="J270" s="354">
        <f t="shared" si="118"/>
        <v>3484.7</v>
      </c>
      <c r="K270" s="331">
        <f t="shared" si="118"/>
        <v>165</v>
      </c>
      <c r="L270" s="354">
        <f t="shared" si="118"/>
        <v>19007157.539999999</v>
      </c>
      <c r="M270" s="354">
        <f t="shared" si="118"/>
        <v>0</v>
      </c>
      <c r="N270" s="354">
        <f t="shared" si="118"/>
        <v>0</v>
      </c>
      <c r="O270" s="354">
        <f t="shared" si="118"/>
        <v>0</v>
      </c>
      <c r="P270" s="354">
        <f t="shared" si="118"/>
        <v>19007157.539999999</v>
      </c>
      <c r="Q270" s="321">
        <f t="shared" si="118"/>
        <v>4569.5225541224409</v>
      </c>
      <c r="R270" s="304" t="s">
        <v>127</v>
      </c>
      <c r="S270" s="303" t="s">
        <v>127</v>
      </c>
      <c r="T270" s="303" t="s">
        <v>127</v>
      </c>
      <c r="U270" s="31">
        <f>L270-'раздел 2'!C269</f>
        <v>0</v>
      </c>
      <c r="V270" s="120">
        <f t="shared" si="112"/>
        <v>0</v>
      </c>
      <c r="W270" s="120" t="e">
        <f t="shared" si="113"/>
        <v>#VALUE!</v>
      </c>
    </row>
    <row r="271" spans="1:27" ht="15.6" customHeight="1" x14ac:dyDescent="0.25">
      <c r="A271" s="428" t="s">
        <v>75</v>
      </c>
      <c r="B271" s="429"/>
      <c r="C271" s="331"/>
      <c r="D271" s="364"/>
      <c r="E271" s="364"/>
      <c r="F271" s="307"/>
      <c r="G271" s="307"/>
      <c r="H271" s="364"/>
      <c r="I271" s="364"/>
      <c r="J271" s="364"/>
      <c r="K271" s="331"/>
      <c r="L271" s="354"/>
      <c r="M271" s="364"/>
      <c r="N271" s="364"/>
      <c r="O271" s="364"/>
      <c r="P271" s="364"/>
      <c r="Q271" s="321"/>
      <c r="R271" s="364"/>
      <c r="S271" s="364"/>
      <c r="T271" s="364"/>
      <c r="U271" s="31">
        <f>L271-'раздел 2'!C270</f>
        <v>0</v>
      </c>
      <c r="V271" s="120">
        <f t="shared" si="112"/>
        <v>0</v>
      </c>
      <c r="W271" s="120">
        <f t="shared" si="113"/>
        <v>0</v>
      </c>
    </row>
    <row r="272" spans="1:27" ht="15.6" customHeight="1" x14ac:dyDescent="0.25">
      <c r="A272" s="308">
        <f>A269+1</f>
        <v>184</v>
      </c>
      <c r="B272" s="71" t="s">
        <v>717</v>
      </c>
      <c r="C272" s="331">
        <v>1917</v>
      </c>
      <c r="D272" s="354"/>
      <c r="E272" s="371" t="s">
        <v>124</v>
      </c>
      <c r="F272" s="375">
        <v>2</v>
      </c>
      <c r="G272" s="375">
        <v>3</v>
      </c>
      <c r="H272" s="373">
        <v>1328.66</v>
      </c>
      <c r="I272" s="373">
        <v>1328.66</v>
      </c>
      <c r="J272" s="373">
        <v>1229.9000000000001</v>
      </c>
      <c r="K272" s="350">
        <v>31</v>
      </c>
      <c r="L272" s="354">
        <f>'раздел 2'!C271</f>
        <v>1568756.98</v>
      </c>
      <c r="M272" s="364">
        <v>0</v>
      </c>
      <c r="N272" s="364">
        <v>0</v>
      </c>
      <c r="O272" s="364">
        <v>0</v>
      </c>
      <c r="P272" s="354">
        <f t="shared" ref="P272:P277" si="119">L272</f>
        <v>1568756.98</v>
      </c>
      <c r="Q272" s="370">
        <f t="shared" ref="Q272:Q277" si="120">L272/H272</f>
        <v>1180.7061099152529</v>
      </c>
      <c r="R272" s="364">
        <v>24445</v>
      </c>
      <c r="S272" s="72" t="s">
        <v>149</v>
      </c>
      <c r="T272" s="364" t="s">
        <v>130</v>
      </c>
      <c r="U272" s="31">
        <f>L272-'раздел 2'!C271</f>
        <v>0</v>
      </c>
      <c r="V272" s="120">
        <f t="shared" si="112"/>
        <v>0</v>
      </c>
      <c r="W272" s="120">
        <f t="shared" si="113"/>
        <v>23264.293890084748</v>
      </c>
    </row>
    <row r="273" spans="1:23" ht="15.6" customHeight="1" x14ac:dyDescent="0.25">
      <c r="A273" s="310">
        <f t="shared" ref="A273:A277" si="121">A272+1</f>
        <v>185</v>
      </c>
      <c r="B273" s="71" t="s">
        <v>716</v>
      </c>
      <c r="C273" s="331">
        <v>1917</v>
      </c>
      <c r="D273" s="354"/>
      <c r="E273" s="371" t="s">
        <v>124</v>
      </c>
      <c r="F273" s="375">
        <v>2</v>
      </c>
      <c r="G273" s="375">
        <v>1</v>
      </c>
      <c r="H273" s="373">
        <v>533.72</v>
      </c>
      <c r="I273" s="373">
        <v>533.72</v>
      </c>
      <c r="J273" s="373">
        <v>262.68</v>
      </c>
      <c r="K273" s="350">
        <v>11</v>
      </c>
      <c r="L273" s="354">
        <f>'раздел 2'!C272</f>
        <v>3257538.59</v>
      </c>
      <c r="M273" s="364">
        <v>0</v>
      </c>
      <c r="N273" s="364">
        <v>0</v>
      </c>
      <c r="O273" s="364">
        <v>0</v>
      </c>
      <c r="P273" s="354">
        <f t="shared" si="119"/>
        <v>3257538.59</v>
      </c>
      <c r="Q273" s="370">
        <f t="shared" si="120"/>
        <v>6103.4598478603011</v>
      </c>
      <c r="R273" s="364">
        <v>24445</v>
      </c>
      <c r="S273" s="72" t="s">
        <v>149</v>
      </c>
      <c r="T273" s="364" t="s">
        <v>130</v>
      </c>
      <c r="U273" s="31">
        <f>L273-'раздел 2'!C272</f>
        <v>0</v>
      </c>
      <c r="V273" s="120">
        <f t="shared" si="112"/>
        <v>0</v>
      </c>
      <c r="W273" s="120">
        <f t="shared" si="113"/>
        <v>18341.5401521397</v>
      </c>
    </row>
    <row r="274" spans="1:23" ht="15.6" customHeight="1" x14ac:dyDescent="0.25">
      <c r="A274" s="310">
        <f t="shared" si="121"/>
        <v>186</v>
      </c>
      <c r="B274" s="71" t="s">
        <v>718</v>
      </c>
      <c r="C274" s="331">
        <v>1917</v>
      </c>
      <c r="D274" s="354"/>
      <c r="E274" s="371" t="s">
        <v>124</v>
      </c>
      <c r="F274" s="375">
        <v>2</v>
      </c>
      <c r="G274" s="375">
        <v>1</v>
      </c>
      <c r="H274" s="373">
        <v>303.7</v>
      </c>
      <c r="I274" s="373">
        <v>303.7</v>
      </c>
      <c r="J274" s="373">
        <v>154.80000000000001</v>
      </c>
      <c r="K274" s="350">
        <v>5</v>
      </c>
      <c r="L274" s="354">
        <f>'раздел 2'!C273</f>
        <v>3782208.6086400002</v>
      </c>
      <c r="M274" s="364">
        <v>0</v>
      </c>
      <c r="N274" s="364">
        <v>0</v>
      </c>
      <c r="O274" s="364">
        <v>0</v>
      </c>
      <c r="P274" s="354">
        <f t="shared" si="119"/>
        <v>3782208.6086400002</v>
      </c>
      <c r="Q274" s="370">
        <f t="shared" si="120"/>
        <v>12453.765586565691</v>
      </c>
      <c r="R274" s="364">
        <v>24445</v>
      </c>
      <c r="S274" s="72" t="s">
        <v>149</v>
      </c>
      <c r="T274" s="364" t="s">
        <v>130</v>
      </c>
      <c r="U274" s="31">
        <f>L274-'раздел 2'!C273</f>
        <v>0</v>
      </c>
      <c r="V274" s="120">
        <f t="shared" si="112"/>
        <v>0</v>
      </c>
      <c r="W274" s="120">
        <f t="shared" si="113"/>
        <v>11991.234413434309</v>
      </c>
    </row>
    <row r="275" spans="1:23" ht="15.6" customHeight="1" x14ac:dyDescent="0.25">
      <c r="A275" s="310">
        <f t="shared" si="121"/>
        <v>187</v>
      </c>
      <c r="B275" s="71" t="s">
        <v>200</v>
      </c>
      <c r="C275" s="325">
        <v>1917</v>
      </c>
      <c r="D275" s="335"/>
      <c r="E275" s="324" t="s">
        <v>850</v>
      </c>
      <c r="F275" s="327">
        <v>2</v>
      </c>
      <c r="G275" s="334">
        <v>2</v>
      </c>
      <c r="H275" s="325">
        <v>744.6</v>
      </c>
      <c r="I275" s="356">
        <v>481.5</v>
      </c>
      <c r="J275" s="324">
        <v>167</v>
      </c>
      <c r="K275" s="327">
        <v>23</v>
      </c>
      <c r="L275" s="354">
        <f>'раздел 2'!C274</f>
        <v>2414421.2572200005</v>
      </c>
      <c r="M275" s="364">
        <v>0</v>
      </c>
      <c r="N275" s="364">
        <v>0</v>
      </c>
      <c r="O275" s="364">
        <v>0</v>
      </c>
      <c r="P275" s="354">
        <f t="shared" si="119"/>
        <v>2414421.2572200005</v>
      </c>
      <c r="Q275" s="370">
        <f t="shared" si="120"/>
        <v>3242.5748821112011</v>
      </c>
      <c r="R275" s="364">
        <v>24445</v>
      </c>
      <c r="S275" s="72" t="s">
        <v>149</v>
      </c>
      <c r="T275" s="364" t="s">
        <v>130</v>
      </c>
      <c r="U275" s="31">
        <f>L275-'раздел 2'!C274</f>
        <v>0</v>
      </c>
      <c r="V275" s="120">
        <f t="shared" si="112"/>
        <v>0</v>
      </c>
      <c r="W275" s="120">
        <f t="shared" si="113"/>
        <v>21202.425117888801</v>
      </c>
    </row>
    <row r="276" spans="1:23" ht="15.6" customHeight="1" x14ac:dyDescent="0.25">
      <c r="A276" s="310">
        <f t="shared" si="121"/>
        <v>188</v>
      </c>
      <c r="B276" s="71" t="s">
        <v>201</v>
      </c>
      <c r="C276" s="331">
        <v>1917</v>
      </c>
      <c r="D276" s="354"/>
      <c r="E276" s="371" t="s">
        <v>459</v>
      </c>
      <c r="F276" s="375">
        <v>2</v>
      </c>
      <c r="G276" s="375">
        <v>2</v>
      </c>
      <c r="H276" s="373">
        <v>766.85</v>
      </c>
      <c r="I276" s="373">
        <v>322.8</v>
      </c>
      <c r="J276" s="373">
        <v>285.12</v>
      </c>
      <c r="K276" s="350">
        <v>15</v>
      </c>
      <c r="L276" s="354">
        <f>'раздел 2'!C275</f>
        <v>871894.23720000009</v>
      </c>
      <c r="M276" s="364">
        <v>0</v>
      </c>
      <c r="N276" s="364">
        <v>0</v>
      </c>
      <c r="O276" s="364">
        <v>0</v>
      </c>
      <c r="P276" s="354">
        <f t="shared" si="119"/>
        <v>871894.23720000009</v>
      </c>
      <c r="Q276" s="370">
        <f t="shared" si="120"/>
        <v>1136.9814659972617</v>
      </c>
      <c r="R276" s="364">
        <v>24445</v>
      </c>
      <c r="S276" s="72" t="s">
        <v>149</v>
      </c>
      <c r="T276" s="364" t="s">
        <v>130</v>
      </c>
      <c r="U276" s="31">
        <f>L276-'раздел 2'!C275</f>
        <v>0</v>
      </c>
      <c r="V276" s="120">
        <f t="shared" si="112"/>
        <v>0</v>
      </c>
      <c r="W276" s="120">
        <f t="shared" si="113"/>
        <v>23308.018534002738</v>
      </c>
    </row>
    <row r="277" spans="1:23" ht="15.6" customHeight="1" x14ac:dyDescent="0.25">
      <c r="A277" s="310">
        <f t="shared" si="121"/>
        <v>189</v>
      </c>
      <c r="B277" s="73" t="s">
        <v>719</v>
      </c>
      <c r="C277" s="331">
        <v>1968</v>
      </c>
      <c r="D277" s="364"/>
      <c r="E277" s="364" t="s">
        <v>124</v>
      </c>
      <c r="F277" s="307">
        <v>5</v>
      </c>
      <c r="G277" s="307">
        <v>4</v>
      </c>
      <c r="H277" s="364">
        <v>3447.25</v>
      </c>
      <c r="I277" s="364">
        <v>3447.25</v>
      </c>
      <c r="J277" s="364">
        <v>2719.25</v>
      </c>
      <c r="K277" s="331">
        <v>148</v>
      </c>
      <c r="L277" s="354">
        <f>'раздел 2'!C276</f>
        <v>867527.85000000009</v>
      </c>
      <c r="M277" s="364">
        <v>0</v>
      </c>
      <c r="N277" s="364">
        <v>0</v>
      </c>
      <c r="O277" s="364">
        <v>0</v>
      </c>
      <c r="P277" s="354">
        <f t="shared" si="119"/>
        <v>867527.85000000009</v>
      </c>
      <c r="Q277" s="370">
        <f t="shared" si="120"/>
        <v>251.65794473855973</v>
      </c>
      <c r="R277" s="364">
        <v>24445</v>
      </c>
      <c r="S277" s="72" t="s">
        <v>149</v>
      </c>
      <c r="T277" s="364" t="s">
        <v>501</v>
      </c>
      <c r="U277" s="31">
        <f>L277-'раздел 2'!C276</f>
        <v>0</v>
      </c>
      <c r="V277" s="120">
        <f t="shared" si="112"/>
        <v>0</v>
      </c>
      <c r="W277" s="120">
        <f t="shared" si="113"/>
        <v>24193.342055261441</v>
      </c>
    </row>
    <row r="278" spans="1:23" ht="15.6" customHeight="1" x14ac:dyDescent="0.25">
      <c r="A278" s="427" t="s">
        <v>15</v>
      </c>
      <c r="B278" s="426"/>
      <c r="C278" s="331" t="s">
        <v>127</v>
      </c>
      <c r="D278" s="364" t="s">
        <v>127</v>
      </c>
      <c r="E278" s="364" t="s">
        <v>127</v>
      </c>
      <c r="F278" s="307" t="s">
        <v>127</v>
      </c>
      <c r="G278" s="307" t="s">
        <v>127</v>
      </c>
      <c r="H278" s="354">
        <f t="shared" ref="H278:P278" si="122">SUM(H272:H277)</f>
        <v>7124.78</v>
      </c>
      <c r="I278" s="354">
        <f t="shared" si="122"/>
        <v>6417.63</v>
      </c>
      <c r="J278" s="354">
        <f t="shared" si="122"/>
        <v>4818.75</v>
      </c>
      <c r="K278" s="331">
        <f t="shared" si="122"/>
        <v>233</v>
      </c>
      <c r="L278" s="354">
        <f t="shared" si="122"/>
        <v>12762347.52306</v>
      </c>
      <c r="M278" s="354">
        <f t="shared" si="122"/>
        <v>0</v>
      </c>
      <c r="N278" s="354">
        <f t="shared" si="122"/>
        <v>0</v>
      </c>
      <c r="O278" s="354">
        <f t="shared" si="122"/>
        <v>0</v>
      </c>
      <c r="P278" s="354">
        <f t="shared" si="122"/>
        <v>12762347.52306</v>
      </c>
      <c r="Q278" s="370">
        <f t="shared" ref="Q278" si="123">L278/H278</f>
        <v>1791.2619790449669</v>
      </c>
      <c r="R278" s="304" t="s">
        <v>127</v>
      </c>
      <c r="S278" s="303" t="s">
        <v>127</v>
      </c>
      <c r="T278" s="303" t="s">
        <v>127</v>
      </c>
      <c r="U278" s="31">
        <f>L278-'раздел 2'!C277</f>
        <v>0</v>
      </c>
      <c r="V278" s="120">
        <f t="shared" ref="V278:V304" si="124">L278-P278</f>
        <v>0</v>
      </c>
      <c r="W278" s="120" t="e">
        <f t="shared" ref="W278:W320" si="125">R278-Q278</f>
        <v>#VALUE!</v>
      </c>
    </row>
    <row r="279" spans="1:23" ht="15.6" customHeight="1" x14ac:dyDescent="0.25">
      <c r="A279" s="428" t="s">
        <v>76</v>
      </c>
      <c r="B279" s="429"/>
      <c r="C279" s="331"/>
      <c r="D279" s="364"/>
      <c r="E279" s="364"/>
      <c r="F279" s="307"/>
      <c r="G279" s="307"/>
      <c r="H279" s="364"/>
      <c r="I279" s="364"/>
      <c r="J279" s="364"/>
      <c r="K279" s="331"/>
      <c r="L279" s="354"/>
      <c r="M279" s="364"/>
      <c r="N279" s="364"/>
      <c r="O279" s="364"/>
      <c r="P279" s="364"/>
      <c r="Q279" s="321"/>
      <c r="R279" s="364"/>
      <c r="S279" s="364"/>
      <c r="T279" s="364"/>
      <c r="U279" s="31">
        <f>L279-'раздел 2'!C278</f>
        <v>0</v>
      </c>
      <c r="V279" s="120">
        <f t="shared" si="124"/>
        <v>0</v>
      </c>
      <c r="W279" s="120">
        <f t="shared" si="125"/>
        <v>0</v>
      </c>
    </row>
    <row r="280" spans="1:23" ht="15.6" customHeight="1" x14ac:dyDescent="0.25">
      <c r="A280" s="310">
        <f>A277+1</f>
        <v>190</v>
      </c>
      <c r="B280" s="338" t="s">
        <v>202</v>
      </c>
      <c r="C280" s="331">
        <v>1950</v>
      </c>
      <c r="D280" s="364">
        <v>2008</v>
      </c>
      <c r="E280" s="364" t="s">
        <v>460</v>
      </c>
      <c r="F280" s="307">
        <v>2</v>
      </c>
      <c r="G280" s="307">
        <v>2</v>
      </c>
      <c r="H280" s="364">
        <v>508.7</v>
      </c>
      <c r="I280" s="364">
        <v>472.2</v>
      </c>
      <c r="J280" s="364">
        <v>418.1</v>
      </c>
      <c r="K280" s="331">
        <v>27</v>
      </c>
      <c r="L280" s="354">
        <f>'раздел 2'!C279</f>
        <v>2696519.7</v>
      </c>
      <c r="M280" s="364">
        <v>0</v>
      </c>
      <c r="N280" s="364">
        <v>0</v>
      </c>
      <c r="O280" s="364">
        <v>0</v>
      </c>
      <c r="P280" s="354">
        <f t="shared" ref="P280:P283" si="126">L280</f>
        <v>2696519.7</v>
      </c>
      <c r="Q280" s="370">
        <f t="shared" ref="Q280:Q284" si="127">L280/H280</f>
        <v>5300.8053862787501</v>
      </c>
      <c r="R280" s="364">
        <v>24445</v>
      </c>
      <c r="S280" s="72" t="s">
        <v>149</v>
      </c>
      <c r="T280" s="364" t="s">
        <v>130</v>
      </c>
      <c r="U280" s="31">
        <f>L280-'раздел 2'!C279</f>
        <v>0</v>
      </c>
      <c r="V280" s="120">
        <f t="shared" si="124"/>
        <v>0</v>
      </c>
      <c r="W280" s="120">
        <f t="shared" si="125"/>
        <v>19144.194613721251</v>
      </c>
    </row>
    <row r="281" spans="1:23" ht="15.6" customHeight="1" x14ac:dyDescent="0.25">
      <c r="A281" s="310">
        <f>A280+1</f>
        <v>191</v>
      </c>
      <c r="B281" s="338" t="s">
        <v>203</v>
      </c>
      <c r="C281" s="331">
        <v>1962</v>
      </c>
      <c r="D281" s="364">
        <v>1987</v>
      </c>
      <c r="E281" s="364" t="s">
        <v>461</v>
      </c>
      <c r="F281" s="307">
        <v>2</v>
      </c>
      <c r="G281" s="307">
        <v>2</v>
      </c>
      <c r="H281" s="354">
        <v>793.21</v>
      </c>
      <c r="I281" s="354">
        <v>712.21</v>
      </c>
      <c r="J281" s="354">
        <v>651.70000000000005</v>
      </c>
      <c r="K281" s="331">
        <v>29</v>
      </c>
      <c r="L281" s="354">
        <f>'раздел 2'!C280</f>
        <v>2424382.7999999998</v>
      </c>
      <c r="M281" s="364">
        <v>0</v>
      </c>
      <c r="N281" s="364">
        <v>0</v>
      </c>
      <c r="O281" s="364">
        <v>0</v>
      </c>
      <c r="P281" s="354">
        <f t="shared" si="126"/>
        <v>2424382.7999999998</v>
      </c>
      <c r="Q281" s="370">
        <f t="shared" si="127"/>
        <v>3056.4198635922389</v>
      </c>
      <c r="R281" s="364">
        <v>24445</v>
      </c>
      <c r="S281" s="72" t="s">
        <v>149</v>
      </c>
      <c r="T281" s="364" t="s">
        <v>130</v>
      </c>
      <c r="U281" s="31">
        <f>L281-'раздел 2'!C280</f>
        <v>0</v>
      </c>
      <c r="V281" s="120">
        <f t="shared" si="124"/>
        <v>0</v>
      </c>
      <c r="W281" s="120">
        <f t="shared" si="125"/>
        <v>21388.58013640776</v>
      </c>
    </row>
    <row r="282" spans="1:23" ht="15.6" customHeight="1" x14ac:dyDescent="0.25">
      <c r="A282" s="310">
        <f>A281+1</f>
        <v>192</v>
      </c>
      <c r="B282" s="338" t="s">
        <v>204</v>
      </c>
      <c r="C282" s="331">
        <v>1962</v>
      </c>
      <c r="D282" s="364">
        <v>1987</v>
      </c>
      <c r="E282" s="364" t="s">
        <v>461</v>
      </c>
      <c r="F282" s="307">
        <v>2</v>
      </c>
      <c r="G282" s="307">
        <v>2</v>
      </c>
      <c r="H282" s="354">
        <v>683.58</v>
      </c>
      <c r="I282" s="354">
        <v>637.58000000000004</v>
      </c>
      <c r="J282" s="354">
        <v>593.15</v>
      </c>
      <c r="K282" s="331">
        <v>33</v>
      </c>
      <c r="L282" s="354">
        <f>'раздел 2'!C281</f>
        <v>2932116.6</v>
      </c>
      <c r="M282" s="364">
        <v>0</v>
      </c>
      <c r="N282" s="364">
        <v>0</v>
      </c>
      <c r="O282" s="364">
        <v>0</v>
      </c>
      <c r="P282" s="354">
        <f t="shared" si="126"/>
        <v>2932116.6</v>
      </c>
      <c r="Q282" s="370">
        <f t="shared" si="127"/>
        <v>4289.3539892916706</v>
      </c>
      <c r="R282" s="364">
        <v>24445</v>
      </c>
      <c r="S282" s="72" t="s">
        <v>149</v>
      </c>
      <c r="T282" s="364" t="s">
        <v>130</v>
      </c>
      <c r="U282" s="31">
        <f>L282-'раздел 2'!C281</f>
        <v>0</v>
      </c>
      <c r="V282" s="120">
        <f t="shared" si="124"/>
        <v>0</v>
      </c>
      <c r="W282" s="120">
        <f t="shared" si="125"/>
        <v>20155.646010708329</v>
      </c>
    </row>
    <row r="283" spans="1:23" ht="15.6" customHeight="1" x14ac:dyDescent="0.25">
      <c r="A283" s="310">
        <f>A282+1</f>
        <v>193</v>
      </c>
      <c r="B283" s="338" t="s">
        <v>205</v>
      </c>
      <c r="C283" s="331">
        <v>1961</v>
      </c>
      <c r="D283" s="364">
        <v>1986</v>
      </c>
      <c r="E283" s="364" t="s">
        <v>461</v>
      </c>
      <c r="F283" s="307">
        <v>2</v>
      </c>
      <c r="G283" s="307">
        <v>2</v>
      </c>
      <c r="H283" s="354">
        <v>695.6</v>
      </c>
      <c r="I283" s="354" t="s">
        <v>462</v>
      </c>
      <c r="J283" s="354" t="s">
        <v>462</v>
      </c>
      <c r="K283" s="331">
        <v>20</v>
      </c>
      <c r="L283" s="354">
        <f>'раздел 2'!C282</f>
        <v>564979.80000000005</v>
      </c>
      <c r="M283" s="364">
        <v>0</v>
      </c>
      <c r="N283" s="364">
        <v>0</v>
      </c>
      <c r="O283" s="364">
        <v>0</v>
      </c>
      <c r="P283" s="354">
        <f t="shared" si="126"/>
        <v>564979.80000000005</v>
      </c>
      <c r="Q283" s="370">
        <f t="shared" si="127"/>
        <v>812.2193789534216</v>
      </c>
      <c r="R283" s="364">
        <v>24445</v>
      </c>
      <c r="S283" s="72" t="s">
        <v>149</v>
      </c>
      <c r="T283" s="364" t="s">
        <v>130</v>
      </c>
      <c r="U283" s="31">
        <f>L283-'раздел 2'!C282</f>
        <v>0</v>
      </c>
      <c r="V283" s="120">
        <f t="shared" si="124"/>
        <v>0</v>
      </c>
      <c r="W283" s="120">
        <f t="shared" si="125"/>
        <v>23632.780621046579</v>
      </c>
    </row>
    <row r="284" spans="1:23" ht="15.6" customHeight="1" x14ac:dyDescent="0.25">
      <c r="A284" s="427" t="s">
        <v>15</v>
      </c>
      <c r="B284" s="426"/>
      <c r="C284" s="331" t="s">
        <v>127</v>
      </c>
      <c r="D284" s="364" t="s">
        <v>127</v>
      </c>
      <c r="E284" s="364" t="s">
        <v>127</v>
      </c>
      <c r="F284" s="307" t="s">
        <v>127</v>
      </c>
      <c r="G284" s="307" t="s">
        <v>127</v>
      </c>
      <c r="H284" s="364">
        <f t="shared" ref="H284:P284" si="128">SUM(H280:H283)</f>
        <v>2681.09</v>
      </c>
      <c r="I284" s="364">
        <f t="shared" si="128"/>
        <v>1821.9900000000002</v>
      </c>
      <c r="J284" s="364">
        <f t="shared" si="128"/>
        <v>1662.9500000000003</v>
      </c>
      <c r="K284" s="331">
        <f t="shared" si="128"/>
        <v>109</v>
      </c>
      <c r="L284" s="354">
        <f t="shared" si="128"/>
        <v>8617998.9000000004</v>
      </c>
      <c r="M284" s="364">
        <f t="shared" si="128"/>
        <v>0</v>
      </c>
      <c r="N284" s="364">
        <f t="shared" si="128"/>
        <v>0</v>
      </c>
      <c r="O284" s="364">
        <f t="shared" si="128"/>
        <v>0</v>
      </c>
      <c r="P284" s="354">
        <f t="shared" si="128"/>
        <v>8617998.9000000004</v>
      </c>
      <c r="Q284" s="370">
        <f t="shared" si="127"/>
        <v>3214.3638967733273</v>
      </c>
      <c r="R284" s="364" t="s">
        <v>127</v>
      </c>
      <c r="S284" s="364" t="s">
        <v>127</v>
      </c>
      <c r="T284" s="364" t="s">
        <v>127</v>
      </c>
      <c r="U284" s="31">
        <f>L284-'раздел 2'!C283</f>
        <v>0</v>
      </c>
      <c r="V284" s="120">
        <f t="shared" si="124"/>
        <v>0</v>
      </c>
      <c r="W284" s="120" t="e">
        <f t="shared" si="125"/>
        <v>#VALUE!</v>
      </c>
    </row>
    <row r="285" spans="1:23" ht="15.6" customHeight="1" x14ac:dyDescent="0.25">
      <c r="A285" s="428" t="s">
        <v>77</v>
      </c>
      <c r="B285" s="429"/>
      <c r="C285" s="331"/>
      <c r="D285" s="364"/>
      <c r="E285" s="364"/>
      <c r="F285" s="307"/>
      <c r="G285" s="307"/>
      <c r="H285" s="364"/>
      <c r="I285" s="364"/>
      <c r="J285" s="364"/>
      <c r="K285" s="331"/>
      <c r="L285" s="354"/>
      <c r="M285" s="364"/>
      <c r="N285" s="364"/>
      <c r="O285" s="364"/>
      <c r="P285" s="364"/>
      <c r="Q285" s="321"/>
      <c r="R285" s="364"/>
      <c r="S285" s="364"/>
      <c r="T285" s="364"/>
      <c r="U285" s="31">
        <f>L285-'раздел 2'!C284</f>
        <v>0</v>
      </c>
      <c r="V285" s="120">
        <f t="shared" si="124"/>
        <v>0</v>
      </c>
      <c r="W285" s="120">
        <f t="shared" si="125"/>
        <v>0</v>
      </c>
    </row>
    <row r="286" spans="1:23" ht="15.6" customHeight="1" x14ac:dyDescent="0.25">
      <c r="A286" s="310">
        <f>A283+1</f>
        <v>194</v>
      </c>
      <c r="B286" s="336" t="s">
        <v>720</v>
      </c>
      <c r="C286" s="343">
        <v>1991</v>
      </c>
      <c r="D286" s="356"/>
      <c r="E286" s="356" t="s">
        <v>463</v>
      </c>
      <c r="F286" s="343">
        <v>9</v>
      </c>
      <c r="G286" s="343">
        <v>3</v>
      </c>
      <c r="H286" s="344">
        <v>8903.7999999999993</v>
      </c>
      <c r="I286" s="344">
        <v>6095.2</v>
      </c>
      <c r="J286" s="344">
        <v>5302.65</v>
      </c>
      <c r="K286" s="348">
        <v>300</v>
      </c>
      <c r="L286" s="354">
        <f>'раздел 2'!C285</f>
        <v>10250342.550000001</v>
      </c>
      <c r="M286" s="364">
        <v>0</v>
      </c>
      <c r="N286" s="364">
        <v>0</v>
      </c>
      <c r="O286" s="364">
        <v>0</v>
      </c>
      <c r="P286" s="354">
        <f>L286</f>
        <v>10250342.550000001</v>
      </c>
      <c r="Q286" s="370">
        <f>L286/H286</f>
        <v>1151.2323446169053</v>
      </c>
      <c r="R286" s="364">
        <v>24445</v>
      </c>
      <c r="S286" s="72" t="s">
        <v>149</v>
      </c>
      <c r="T286" s="364" t="s">
        <v>130</v>
      </c>
      <c r="U286" s="31">
        <f>L286-'раздел 2'!C285</f>
        <v>0</v>
      </c>
      <c r="V286" s="120">
        <f t="shared" si="124"/>
        <v>0</v>
      </c>
      <c r="W286" s="120">
        <f t="shared" si="125"/>
        <v>23293.767655383093</v>
      </c>
    </row>
    <row r="287" spans="1:23" ht="15.6" customHeight="1" x14ac:dyDescent="0.25">
      <c r="A287" s="310">
        <f>A286+1</f>
        <v>195</v>
      </c>
      <c r="B287" s="329" t="s">
        <v>721</v>
      </c>
      <c r="C287" s="343">
        <v>1989</v>
      </c>
      <c r="D287" s="356"/>
      <c r="E287" s="356" t="s">
        <v>463</v>
      </c>
      <c r="F287" s="343">
        <v>9</v>
      </c>
      <c r="G287" s="343">
        <v>7</v>
      </c>
      <c r="H287" s="344">
        <v>17609.8</v>
      </c>
      <c r="I287" s="344">
        <v>13640.3</v>
      </c>
      <c r="J287" s="344">
        <v>12312.7</v>
      </c>
      <c r="K287" s="348">
        <v>630</v>
      </c>
      <c r="L287" s="354">
        <f>'раздел 2'!C286</f>
        <v>23917465.949999999</v>
      </c>
      <c r="M287" s="354">
        <f>'раздел 2'!D286</f>
        <v>0</v>
      </c>
      <c r="N287" s="364">
        <v>0</v>
      </c>
      <c r="O287" s="364">
        <v>0</v>
      </c>
      <c r="P287" s="354">
        <f>L287</f>
        <v>23917465.949999999</v>
      </c>
      <c r="Q287" s="370">
        <f>L287/H287</f>
        <v>1358.1906637213369</v>
      </c>
      <c r="R287" s="364">
        <v>24445</v>
      </c>
      <c r="S287" s="72" t="s">
        <v>149</v>
      </c>
      <c r="T287" s="364" t="s">
        <v>130</v>
      </c>
      <c r="U287" s="31">
        <f>L287-'раздел 2'!C286</f>
        <v>0</v>
      </c>
      <c r="V287" s="120">
        <f t="shared" si="124"/>
        <v>0</v>
      </c>
      <c r="W287" s="120">
        <f t="shared" si="125"/>
        <v>23086.809336278664</v>
      </c>
    </row>
    <row r="288" spans="1:23" ht="15.6" customHeight="1" x14ac:dyDescent="0.25">
      <c r="A288" s="310">
        <f>A287+1</f>
        <v>196</v>
      </c>
      <c r="B288" s="329" t="s">
        <v>206</v>
      </c>
      <c r="C288" s="331">
        <v>1970</v>
      </c>
      <c r="D288" s="364"/>
      <c r="E288" s="364" t="s">
        <v>463</v>
      </c>
      <c r="F288" s="307">
        <v>5</v>
      </c>
      <c r="G288" s="307">
        <v>6</v>
      </c>
      <c r="H288" s="364">
        <v>5766.09</v>
      </c>
      <c r="I288" s="372">
        <v>4445.09</v>
      </c>
      <c r="J288" s="364">
        <v>3427.5</v>
      </c>
      <c r="K288" s="331">
        <v>236</v>
      </c>
      <c r="L288" s="354">
        <f>'раздел 2'!C287</f>
        <v>6502324.5</v>
      </c>
      <c r="M288" s="354">
        <f>'раздел 2'!D287</f>
        <v>0</v>
      </c>
      <c r="N288" s="364">
        <v>0</v>
      </c>
      <c r="O288" s="364">
        <v>0</v>
      </c>
      <c r="P288" s="354">
        <f>L288</f>
        <v>6502324.5</v>
      </c>
      <c r="Q288" s="370">
        <f>L288/H288</f>
        <v>1127.6834908924418</v>
      </c>
      <c r="R288" s="364">
        <v>24445</v>
      </c>
      <c r="S288" s="72" t="s">
        <v>149</v>
      </c>
      <c r="T288" s="364" t="s">
        <v>130</v>
      </c>
      <c r="U288" s="31">
        <f>L288-'раздел 2'!C287</f>
        <v>0</v>
      </c>
      <c r="V288" s="120">
        <f t="shared" si="124"/>
        <v>0</v>
      </c>
      <c r="W288" s="120">
        <f t="shared" si="125"/>
        <v>23317.316509107557</v>
      </c>
    </row>
    <row r="289" spans="1:23" ht="15.6" customHeight="1" x14ac:dyDescent="0.25">
      <c r="A289" s="427" t="s">
        <v>15</v>
      </c>
      <c r="B289" s="426"/>
      <c r="C289" s="331" t="s">
        <v>127</v>
      </c>
      <c r="D289" s="364" t="s">
        <v>127</v>
      </c>
      <c r="E289" s="364" t="s">
        <v>127</v>
      </c>
      <c r="F289" s="307" t="s">
        <v>127</v>
      </c>
      <c r="G289" s="307" t="s">
        <v>127</v>
      </c>
      <c r="H289" s="364">
        <f t="shared" ref="H289:P289" si="129">SUM(H286:H288)</f>
        <v>32279.69</v>
      </c>
      <c r="I289" s="364">
        <f t="shared" si="129"/>
        <v>24180.59</v>
      </c>
      <c r="J289" s="364">
        <f t="shared" si="129"/>
        <v>21042.85</v>
      </c>
      <c r="K289" s="331">
        <f t="shared" si="129"/>
        <v>1166</v>
      </c>
      <c r="L289" s="354">
        <f t="shared" si="129"/>
        <v>40670133</v>
      </c>
      <c r="M289" s="364">
        <f t="shared" si="129"/>
        <v>0</v>
      </c>
      <c r="N289" s="364">
        <f t="shared" si="129"/>
        <v>0</v>
      </c>
      <c r="O289" s="364">
        <f t="shared" si="129"/>
        <v>0</v>
      </c>
      <c r="P289" s="354">
        <f t="shared" si="129"/>
        <v>40670133</v>
      </c>
      <c r="Q289" s="370">
        <f>L289/H289</f>
        <v>1259.9294788766558</v>
      </c>
      <c r="R289" s="364" t="s">
        <v>127</v>
      </c>
      <c r="S289" s="364" t="s">
        <v>127</v>
      </c>
      <c r="T289" s="364" t="s">
        <v>127</v>
      </c>
      <c r="U289" s="31">
        <f>L289-'раздел 2'!C288</f>
        <v>0</v>
      </c>
      <c r="V289" s="120">
        <f t="shared" si="124"/>
        <v>0</v>
      </c>
      <c r="W289" s="120" t="e">
        <f t="shared" si="125"/>
        <v>#VALUE!</v>
      </c>
    </row>
    <row r="290" spans="1:23" ht="15.6" customHeight="1" x14ac:dyDescent="0.25">
      <c r="A290" s="487" t="s">
        <v>207</v>
      </c>
      <c r="B290" s="488"/>
      <c r="C290" s="331"/>
      <c r="D290" s="364"/>
      <c r="E290" s="364"/>
      <c r="F290" s="307"/>
      <c r="G290" s="307"/>
      <c r="H290" s="364"/>
      <c r="I290" s="364"/>
      <c r="J290" s="364"/>
      <c r="K290" s="331"/>
      <c r="L290" s="354"/>
      <c r="M290" s="364"/>
      <c r="N290" s="364"/>
      <c r="O290" s="364"/>
      <c r="P290" s="364"/>
      <c r="Q290" s="321"/>
      <c r="R290" s="364"/>
      <c r="S290" s="364"/>
      <c r="T290" s="364"/>
      <c r="U290" s="31">
        <f>L290-'раздел 2'!C289</f>
        <v>0</v>
      </c>
      <c r="V290" s="120">
        <f t="shared" si="124"/>
        <v>0</v>
      </c>
      <c r="W290" s="120">
        <f t="shared" si="125"/>
        <v>0</v>
      </c>
    </row>
    <row r="291" spans="1:23" ht="15.6" customHeight="1" x14ac:dyDescent="0.25">
      <c r="A291" s="363">
        <f>A288+1</f>
        <v>197</v>
      </c>
      <c r="B291" s="355" t="s">
        <v>208</v>
      </c>
      <c r="C291" s="132">
        <v>1967</v>
      </c>
      <c r="D291" s="133">
        <v>1993</v>
      </c>
      <c r="E291" s="133" t="s">
        <v>181</v>
      </c>
      <c r="F291" s="134">
        <v>2</v>
      </c>
      <c r="G291" s="134">
        <v>2</v>
      </c>
      <c r="H291" s="133">
        <v>526.6</v>
      </c>
      <c r="I291" s="133">
        <v>526.6</v>
      </c>
      <c r="J291" s="133">
        <v>292.7</v>
      </c>
      <c r="K291" s="132">
        <v>24</v>
      </c>
      <c r="L291" s="354">
        <f>'раздел 2'!C290</f>
        <v>5970202.3499999996</v>
      </c>
      <c r="M291" s="364">
        <v>0</v>
      </c>
      <c r="N291" s="364">
        <v>0</v>
      </c>
      <c r="O291" s="364">
        <v>0</v>
      </c>
      <c r="P291" s="354">
        <f>L291</f>
        <v>5970202.3499999996</v>
      </c>
      <c r="Q291" s="370">
        <f>L291/H291</f>
        <v>11337.262343334598</v>
      </c>
      <c r="R291" s="364">
        <v>24445</v>
      </c>
      <c r="S291" s="72" t="s">
        <v>149</v>
      </c>
      <c r="T291" s="364" t="s">
        <v>130</v>
      </c>
      <c r="U291" s="31">
        <f>L291-'раздел 2'!C290</f>
        <v>0</v>
      </c>
      <c r="V291" s="120">
        <f t="shared" si="124"/>
        <v>0</v>
      </c>
      <c r="W291" s="120">
        <f t="shared" si="125"/>
        <v>13107.737656665402</v>
      </c>
    </row>
    <row r="292" spans="1:23" ht="15.6" customHeight="1" x14ac:dyDescent="0.25">
      <c r="A292" s="427" t="s">
        <v>15</v>
      </c>
      <c r="B292" s="426"/>
      <c r="C292" s="331" t="s">
        <v>127</v>
      </c>
      <c r="D292" s="364" t="s">
        <v>127</v>
      </c>
      <c r="E292" s="364" t="s">
        <v>127</v>
      </c>
      <c r="F292" s="307" t="s">
        <v>127</v>
      </c>
      <c r="G292" s="307" t="s">
        <v>127</v>
      </c>
      <c r="H292" s="72">
        <f t="shared" ref="H292:Q292" si="130">H291</f>
        <v>526.6</v>
      </c>
      <c r="I292" s="72">
        <f t="shared" si="130"/>
        <v>526.6</v>
      </c>
      <c r="J292" s="72">
        <f t="shared" si="130"/>
        <v>292.7</v>
      </c>
      <c r="K292" s="331">
        <f t="shared" si="130"/>
        <v>24</v>
      </c>
      <c r="L292" s="354">
        <f t="shared" si="130"/>
        <v>5970202.3499999996</v>
      </c>
      <c r="M292" s="72">
        <f t="shared" si="130"/>
        <v>0</v>
      </c>
      <c r="N292" s="72">
        <f t="shared" si="130"/>
        <v>0</v>
      </c>
      <c r="O292" s="72">
        <f t="shared" si="130"/>
        <v>0</v>
      </c>
      <c r="P292" s="72">
        <f t="shared" si="130"/>
        <v>5970202.3499999996</v>
      </c>
      <c r="Q292" s="321">
        <f t="shared" si="130"/>
        <v>11337.262343334598</v>
      </c>
      <c r="R292" s="364" t="s">
        <v>127</v>
      </c>
      <c r="S292" s="364" t="s">
        <v>127</v>
      </c>
      <c r="T292" s="364" t="s">
        <v>127</v>
      </c>
      <c r="U292" s="31">
        <f>L292-'раздел 2'!C291</f>
        <v>0</v>
      </c>
      <c r="V292" s="120">
        <f t="shared" si="124"/>
        <v>0</v>
      </c>
      <c r="W292" s="120" t="e">
        <f t="shared" si="125"/>
        <v>#VALUE!</v>
      </c>
    </row>
    <row r="293" spans="1:23" ht="15.6" customHeight="1" x14ac:dyDescent="0.25">
      <c r="A293" s="487" t="s">
        <v>209</v>
      </c>
      <c r="B293" s="488"/>
      <c r="C293" s="331"/>
      <c r="D293" s="364"/>
      <c r="E293" s="364"/>
      <c r="F293" s="307"/>
      <c r="G293" s="307"/>
      <c r="H293" s="364"/>
      <c r="I293" s="364"/>
      <c r="J293" s="364"/>
      <c r="K293" s="331"/>
      <c r="L293" s="354"/>
      <c r="M293" s="364"/>
      <c r="N293" s="364"/>
      <c r="O293" s="364"/>
      <c r="P293" s="364"/>
      <c r="Q293" s="321"/>
      <c r="R293" s="364"/>
      <c r="S293" s="364"/>
      <c r="T293" s="364"/>
      <c r="U293" s="31">
        <f>L293-'раздел 2'!C292</f>
        <v>0</v>
      </c>
      <c r="V293" s="120">
        <f t="shared" si="124"/>
        <v>0</v>
      </c>
      <c r="W293" s="120">
        <f t="shared" si="125"/>
        <v>0</v>
      </c>
    </row>
    <row r="294" spans="1:23" ht="15.6" customHeight="1" x14ac:dyDescent="0.25">
      <c r="A294" s="310">
        <f>A291+1</f>
        <v>198</v>
      </c>
      <c r="B294" s="355" t="s">
        <v>210</v>
      </c>
      <c r="C294" s="145">
        <v>1965</v>
      </c>
      <c r="D294" s="146"/>
      <c r="E294" s="146" t="s">
        <v>442</v>
      </c>
      <c r="F294" s="147">
        <v>2</v>
      </c>
      <c r="G294" s="147">
        <v>1</v>
      </c>
      <c r="H294" s="146">
        <v>349.83</v>
      </c>
      <c r="I294" s="146">
        <v>267.52</v>
      </c>
      <c r="J294" s="146">
        <v>143.19999999999999</v>
      </c>
      <c r="K294" s="145">
        <v>13</v>
      </c>
      <c r="L294" s="148">
        <f>'раздел 2'!C293</f>
        <v>3202806.6840000004</v>
      </c>
      <c r="M294" s="146">
        <v>0</v>
      </c>
      <c r="N294" s="146">
        <v>0</v>
      </c>
      <c r="O294" s="364">
        <v>0</v>
      </c>
      <c r="P294" s="354">
        <f>L294</f>
        <v>3202806.6840000004</v>
      </c>
      <c r="Q294" s="370">
        <f>L294/H294</f>
        <v>9155.3231112254543</v>
      </c>
      <c r="R294" s="364">
        <v>24445</v>
      </c>
      <c r="S294" s="72" t="s">
        <v>149</v>
      </c>
      <c r="T294" s="364" t="s">
        <v>130</v>
      </c>
      <c r="U294" s="31">
        <f>L294-'раздел 2'!C293</f>
        <v>0</v>
      </c>
      <c r="V294" s="120">
        <f t="shared" si="124"/>
        <v>0</v>
      </c>
      <c r="W294" s="120">
        <f t="shared" si="125"/>
        <v>15289.676888774546</v>
      </c>
    </row>
    <row r="295" spans="1:23" ht="15.6" customHeight="1" x14ac:dyDescent="0.25">
      <c r="A295" s="427" t="s">
        <v>15</v>
      </c>
      <c r="B295" s="426"/>
      <c r="C295" s="331" t="s">
        <v>127</v>
      </c>
      <c r="D295" s="364" t="s">
        <v>127</v>
      </c>
      <c r="E295" s="364" t="s">
        <v>127</v>
      </c>
      <c r="F295" s="307" t="s">
        <v>127</v>
      </c>
      <c r="G295" s="307" t="s">
        <v>127</v>
      </c>
      <c r="H295" s="321">
        <f t="shared" ref="H295:P295" si="131">SUM(H294:H294)</f>
        <v>349.83</v>
      </c>
      <c r="I295" s="321">
        <f t="shared" si="131"/>
        <v>267.52</v>
      </c>
      <c r="J295" s="321">
        <f t="shared" si="131"/>
        <v>143.19999999999999</v>
      </c>
      <c r="K295" s="331">
        <f t="shared" si="131"/>
        <v>13</v>
      </c>
      <c r="L295" s="354">
        <f t="shared" si="131"/>
        <v>3202806.6840000004</v>
      </c>
      <c r="M295" s="321">
        <f t="shared" si="131"/>
        <v>0</v>
      </c>
      <c r="N295" s="321">
        <f t="shared" si="131"/>
        <v>0</v>
      </c>
      <c r="O295" s="321">
        <f t="shared" si="131"/>
        <v>0</v>
      </c>
      <c r="P295" s="321">
        <f t="shared" si="131"/>
        <v>3202806.6840000004</v>
      </c>
      <c r="Q295" s="370">
        <f>L295/H295</f>
        <v>9155.3231112254543</v>
      </c>
      <c r="R295" s="364" t="s">
        <v>127</v>
      </c>
      <c r="S295" s="364" t="s">
        <v>127</v>
      </c>
      <c r="T295" s="364" t="s">
        <v>127</v>
      </c>
      <c r="U295" s="31">
        <f>L295-'раздел 2'!C294</f>
        <v>0</v>
      </c>
      <c r="V295" s="120">
        <f t="shared" si="124"/>
        <v>0</v>
      </c>
      <c r="W295" s="120" t="e">
        <f t="shared" si="125"/>
        <v>#VALUE!</v>
      </c>
    </row>
    <row r="296" spans="1:23" ht="15.6" customHeight="1" x14ac:dyDescent="0.25">
      <c r="A296" s="487" t="s">
        <v>211</v>
      </c>
      <c r="B296" s="488"/>
      <c r="C296" s="331"/>
      <c r="D296" s="364"/>
      <c r="E296" s="364"/>
      <c r="F296" s="307"/>
      <c r="G296" s="307"/>
      <c r="H296" s="364"/>
      <c r="I296" s="364"/>
      <c r="J296" s="364"/>
      <c r="K296" s="331"/>
      <c r="L296" s="354"/>
      <c r="M296" s="364"/>
      <c r="N296" s="364"/>
      <c r="O296" s="364"/>
      <c r="P296" s="364"/>
      <c r="Q296" s="321"/>
      <c r="R296" s="364"/>
      <c r="S296" s="364"/>
      <c r="T296" s="364"/>
      <c r="U296" s="31">
        <f>L296-'раздел 2'!C295</f>
        <v>0</v>
      </c>
      <c r="V296" s="120">
        <f t="shared" si="124"/>
        <v>0</v>
      </c>
      <c r="W296" s="120">
        <f t="shared" si="125"/>
        <v>0</v>
      </c>
    </row>
    <row r="297" spans="1:23" ht="15.6" customHeight="1" x14ac:dyDescent="0.25">
      <c r="A297" s="310">
        <f>A294+1</f>
        <v>199</v>
      </c>
      <c r="B297" s="355" t="s">
        <v>212</v>
      </c>
      <c r="C297" s="331">
        <v>1973</v>
      </c>
      <c r="D297" s="364"/>
      <c r="E297" s="371" t="s">
        <v>124</v>
      </c>
      <c r="F297" s="307">
        <v>2</v>
      </c>
      <c r="G297" s="307">
        <v>2</v>
      </c>
      <c r="H297" s="354">
        <v>553.79999999999995</v>
      </c>
      <c r="I297" s="354">
        <v>503.9</v>
      </c>
      <c r="J297" s="354">
        <v>368.3</v>
      </c>
      <c r="K297" s="331">
        <v>30</v>
      </c>
      <c r="L297" s="354">
        <f>'раздел 2'!C296</f>
        <v>2366611.7999999998</v>
      </c>
      <c r="M297" s="364">
        <v>0</v>
      </c>
      <c r="N297" s="364">
        <v>0</v>
      </c>
      <c r="O297" s="364">
        <v>0</v>
      </c>
      <c r="P297" s="354">
        <f>L297</f>
        <v>2366611.7999999998</v>
      </c>
      <c r="Q297" s="370">
        <f>L297/H297</f>
        <v>4273.4052004333698</v>
      </c>
      <c r="R297" s="364">
        <v>24445</v>
      </c>
      <c r="S297" s="72" t="s">
        <v>149</v>
      </c>
      <c r="T297" s="364" t="s">
        <v>130</v>
      </c>
      <c r="U297" s="31">
        <f>L297-'раздел 2'!C296</f>
        <v>0</v>
      </c>
      <c r="V297" s="120">
        <f t="shared" si="124"/>
        <v>0</v>
      </c>
      <c r="W297" s="120">
        <f t="shared" si="125"/>
        <v>20171.594799566628</v>
      </c>
    </row>
    <row r="298" spans="1:23" ht="15.6" customHeight="1" x14ac:dyDescent="0.25">
      <c r="A298" s="310">
        <f>A297+1</f>
        <v>200</v>
      </c>
      <c r="B298" s="355" t="s">
        <v>213</v>
      </c>
      <c r="C298" s="331">
        <v>1957</v>
      </c>
      <c r="D298" s="364"/>
      <c r="E298" s="371" t="s">
        <v>124</v>
      </c>
      <c r="F298" s="307">
        <v>2</v>
      </c>
      <c r="G298" s="307">
        <v>2</v>
      </c>
      <c r="H298" s="354">
        <v>575.79999999999995</v>
      </c>
      <c r="I298" s="354">
        <v>488.7</v>
      </c>
      <c r="J298" s="354">
        <v>183.8</v>
      </c>
      <c r="K298" s="331">
        <v>29</v>
      </c>
      <c r="L298" s="354">
        <f>'раздел 2'!C297</f>
        <v>2466196.9500000002</v>
      </c>
      <c r="M298" s="364">
        <v>0</v>
      </c>
      <c r="N298" s="364">
        <v>0</v>
      </c>
      <c r="O298" s="364">
        <v>0</v>
      </c>
      <c r="P298" s="354">
        <f>L298</f>
        <v>2466196.9500000002</v>
      </c>
      <c r="Q298" s="370">
        <f>L298/H298</f>
        <v>4283.0791073289347</v>
      </c>
      <c r="R298" s="364">
        <v>24445</v>
      </c>
      <c r="S298" s="72" t="s">
        <v>149</v>
      </c>
      <c r="T298" s="364" t="s">
        <v>130</v>
      </c>
      <c r="U298" s="31">
        <f>L298-'раздел 2'!C297</f>
        <v>0</v>
      </c>
      <c r="V298" s="120">
        <f t="shared" si="124"/>
        <v>0</v>
      </c>
      <c r="W298" s="120">
        <f t="shared" si="125"/>
        <v>20161.920892671063</v>
      </c>
    </row>
    <row r="299" spans="1:23" ht="15.6" customHeight="1" x14ac:dyDescent="0.25">
      <c r="A299" s="427" t="s">
        <v>15</v>
      </c>
      <c r="B299" s="426"/>
      <c r="C299" s="331" t="s">
        <v>127</v>
      </c>
      <c r="D299" s="364" t="s">
        <v>127</v>
      </c>
      <c r="E299" s="364" t="s">
        <v>127</v>
      </c>
      <c r="F299" s="307" t="s">
        <v>127</v>
      </c>
      <c r="G299" s="307" t="s">
        <v>127</v>
      </c>
      <c r="H299" s="354">
        <f t="shared" ref="H299:Q299" si="132">SUM(H297:H298)</f>
        <v>1129.5999999999999</v>
      </c>
      <c r="I299" s="354">
        <f t="shared" si="132"/>
        <v>992.59999999999991</v>
      </c>
      <c r="J299" s="354">
        <f t="shared" si="132"/>
        <v>552.1</v>
      </c>
      <c r="K299" s="331">
        <f t="shared" si="132"/>
        <v>59</v>
      </c>
      <c r="L299" s="354">
        <f t="shared" si="132"/>
        <v>4832808.75</v>
      </c>
      <c r="M299" s="354">
        <f t="shared" si="132"/>
        <v>0</v>
      </c>
      <c r="N299" s="354">
        <f t="shared" si="132"/>
        <v>0</v>
      </c>
      <c r="O299" s="354">
        <f t="shared" si="132"/>
        <v>0</v>
      </c>
      <c r="P299" s="354">
        <f t="shared" si="132"/>
        <v>4832808.75</v>
      </c>
      <c r="Q299" s="321">
        <f t="shared" si="132"/>
        <v>8556.4843077623045</v>
      </c>
      <c r="R299" s="364" t="s">
        <v>127</v>
      </c>
      <c r="S299" s="364" t="s">
        <v>127</v>
      </c>
      <c r="T299" s="364" t="s">
        <v>127</v>
      </c>
      <c r="U299" s="31">
        <f>L299-'раздел 2'!C298</f>
        <v>0</v>
      </c>
      <c r="V299" s="120">
        <f t="shared" si="124"/>
        <v>0</v>
      </c>
      <c r="W299" s="120" t="e">
        <f t="shared" si="125"/>
        <v>#VALUE!</v>
      </c>
    </row>
    <row r="300" spans="1:23" ht="15.6" customHeight="1" x14ac:dyDescent="0.25">
      <c r="A300" s="487" t="s">
        <v>214</v>
      </c>
      <c r="B300" s="488"/>
      <c r="C300" s="331"/>
      <c r="D300" s="364"/>
      <c r="E300" s="364"/>
      <c r="F300" s="307"/>
      <c r="G300" s="307"/>
      <c r="H300" s="364"/>
      <c r="I300" s="364"/>
      <c r="J300" s="364"/>
      <c r="K300" s="331"/>
      <c r="L300" s="354"/>
      <c r="M300" s="364"/>
      <c r="N300" s="364"/>
      <c r="O300" s="364"/>
      <c r="P300" s="364"/>
      <c r="Q300" s="321"/>
      <c r="R300" s="364"/>
      <c r="S300" s="364"/>
      <c r="T300" s="364"/>
      <c r="U300" s="31">
        <f>L300-'раздел 2'!C299</f>
        <v>0</v>
      </c>
      <c r="V300" s="120">
        <f t="shared" si="124"/>
        <v>0</v>
      </c>
      <c r="W300" s="120">
        <f t="shared" si="125"/>
        <v>0</v>
      </c>
    </row>
    <row r="301" spans="1:23" ht="15.6" customHeight="1" x14ac:dyDescent="0.25">
      <c r="A301" s="310">
        <f>A298+1</f>
        <v>201</v>
      </c>
      <c r="B301" s="355" t="s">
        <v>215</v>
      </c>
      <c r="C301" s="331">
        <v>1917</v>
      </c>
      <c r="D301" s="364"/>
      <c r="E301" s="364" t="s">
        <v>135</v>
      </c>
      <c r="F301" s="307">
        <v>2</v>
      </c>
      <c r="G301" s="307">
        <v>1</v>
      </c>
      <c r="H301" s="364">
        <v>350.9</v>
      </c>
      <c r="I301" s="364">
        <v>297.39999999999998</v>
      </c>
      <c r="J301" s="364">
        <v>232.7</v>
      </c>
      <c r="K301" s="331">
        <v>22</v>
      </c>
      <c r="L301" s="354">
        <f>'раздел 2'!C300</f>
        <v>1137937.5</v>
      </c>
      <c r="M301" s="364">
        <v>0</v>
      </c>
      <c r="N301" s="364">
        <v>0</v>
      </c>
      <c r="O301" s="364">
        <v>0</v>
      </c>
      <c r="P301" s="354">
        <f>L301</f>
        <v>1137937.5</v>
      </c>
      <c r="Q301" s="370">
        <f>L301/H301</f>
        <v>3242.9110857794244</v>
      </c>
      <c r="R301" s="364">
        <v>24445</v>
      </c>
      <c r="S301" s="72" t="s">
        <v>149</v>
      </c>
      <c r="T301" s="364" t="s">
        <v>130</v>
      </c>
      <c r="U301" s="31">
        <f>L301-'раздел 2'!C300</f>
        <v>0</v>
      </c>
      <c r="V301" s="120">
        <f t="shared" si="124"/>
        <v>0</v>
      </c>
      <c r="W301" s="120">
        <f t="shared" si="125"/>
        <v>21202.088914220574</v>
      </c>
    </row>
    <row r="302" spans="1:23" ht="15.6" customHeight="1" x14ac:dyDescent="0.25">
      <c r="A302" s="427" t="s">
        <v>15</v>
      </c>
      <c r="B302" s="426"/>
      <c r="C302" s="331" t="s">
        <v>127</v>
      </c>
      <c r="D302" s="364" t="s">
        <v>127</v>
      </c>
      <c r="E302" s="364" t="s">
        <v>127</v>
      </c>
      <c r="F302" s="307" t="s">
        <v>127</v>
      </c>
      <c r="G302" s="307" t="s">
        <v>127</v>
      </c>
      <c r="H302" s="354">
        <f t="shared" ref="H302:Q302" si="133">SUM(H301)</f>
        <v>350.9</v>
      </c>
      <c r="I302" s="354">
        <f t="shared" si="133"/>
        <v>297.39999999999998</v>
      </c>
      <c r="J302" s="354">
        <f t="shared" si="133"/>
        <v>232.7</v>
      </c>
      <c r="K302" s="331">
        <f t="shared" si="133"/>
        <v>22</v>
      </c>
      <c r="L302" s="354">
        <f t="shared" si="133"/>
        <v>1137937.5</v>
      </c>
      <c r="M302" s="354">
        <f t="shared" si="133"/>
        <v>0</v>
      </c>
      <c r="N302" s="354">
        <f t="shared" si="133"/>
        <v>0</v>
      </c>
      <c r="O302" s="354">
        <f t="shared" si="133"/>
        <v>0</v>
      </c>
      <c r="P302" s="354">
        <f t="shared" si="133"/>
        <v>1137937.5</v>
      </c>
      <c r="Q302" s="354">
        <f t="shared" si="133"/>
        <v>3242.9110857794244</v>
      </c>
      <c r="R302" s="364" t="s">
        <v>127</v>
      </c>
      <c r="S302" s="364" t="s">
        <v>127</v>
      </c>
      <c r="T302" s="364" t="s">
        <v>127</v>
      </c>
      <c r="U302" s="31">
        <f>L302-'раздел 2'!C301</f>
        <v>0</v>
      </c>
      <c r="V302" s="120">
        <f t="shared" si="124"/>
        <v>0</v>
      </c>
      <c r="W302" s="120" t="e">
        <f t="shared" si="125"/>
        <v>#VALUE!</v>
      </c>
    </row>
    <row r="303" spans="1:23" ht="15.6" customHeight="1" x14ac:dyDescent="0.25">
      <c r="A303" s="428" t="s">
        <v>78</v>
      </c>
      <c r="B303" s="429"/>
      <c r="C303" s="331"/>
      <c r="D303" s="364"/>
      <c r="E303" s="364"/>
      <c r="F303" s="307"/>
      <c r="G303" s="307"/>
      <c r="H303" s="374">
        <f>H267+H270+H278+H284+H289+H292+H295+H299+H302</f>
        <v>52608.590000000004</v>
      </c>
      <c r="I303" s="374">
        <f t="shared" ref="I303:P303" si="134">I267+I270+I278+I284+I289+I292+I295+I299+I302</f>
        <v>42121.229999999996</v>
      </c>
      <c r="J303" s="374">
        <f t="shared" si="134"/>
        <v>35203.299999999988</v>
      </c>
      <c r="K303" s="374">
        <f t="shared" si="134"/>
        <v>1972</v>
      </c>
      <c r="L303" s="374">
        <f t="shared" si="134"/>
        <v>99632703.747059986</v>
      </c>
      <c r="M303" s="374">
        <f t="shared" si="134"/>
        <v>0</v>
      </c>
      <c r="N303" s="374">
        <f t="shared" si="134"/>
        <v>0</v>
      </c>
      <c r="O303" s="374">
        <f t="shared" si="134"/>
        <v>0</v>
      </c>
      <c r="P303" s="374">
        <f t="shared" si="134"/>
        <v>99632703.747059986</v>
      </c>
      <c r="Q303" s="354">
        <f>SUM(Q302)</f>
        <v>3242.9110857794244</v>
      </c>
      <c r="R303" s="364" t="s">
        <v>127</v>
      </c>
      <c r="S303" s="364" t="s">
        <v>127</v>
      </c>
      <c r="T303" s="364" t="s">
        <v>127</v>
      </c>
      <c r="U303" s="31">
        <f>L303-'раздел 2'!C302</f>
        <v>0</v>
      </c>
      <c r="V303" s="120">
        <f t="shared" si="124"/>
        <v>0</v>
      </c>
      <c r="W303" s="120" t="e">
        <f t="shared" si="125"/>
        <v>#VALUE!</v>
      </c>
    </row>
    <row r="304" spans="1:23" ht="15.6" customHeight="1" x14ac:dyDescent="0.25">
      <c r="A304" s="456" t="s">
        <v>29</v>
      </c>
      <c r="B304" s="457"/>
      <c r="C304" s="457"/>
      <c r="D304" s="457"/>
      <c r="E304" s="457"/>
      <c r="F304" s="457"/>
      <c r="G304" s="457"/>
      <c r="H304" s="457"/>
      <c r="I304" s="457"/>
      <c r="J304" s="457"/>
      <c r="K304" s="457"/>
      <c r="L304" s="457"/>
      <c r="M304" s="457"/>
      <c r="N304" s="457"/>
      <c r="O304" s="457"/>
      <c r="P304" s="457"/>
      <c r="Q304" s="457"/>
      <c r="R304" s="457"/>
      <c r="S304" s="457"/>
      <c r="T304" s="458"/>
      <c r="U304" s="31">
        <f>L304-'раздел 2'!C303</f>
        <v>0</v>
      </c>
      <c r="V304" s="120">
        <f t="shared" si="124"/>
        <v>0</v>
      </c>
      <c r="W304" s="120">
        <f t="shared" si="125"/>
        <v>0</v>
      </c>
    </row>
    <row r="305" spans="1:23" ht="15.6" customHeight="1" x14ac:dyDescent="0.25">
      <c r="A305" s="487" t="s">
        <v>221</v>
      </c>
      <c r="B305" s="488"/>
      <c r="C305" s="331"/>
      <c r="D305" s="364"/>
      <c r="E305" s="364"/>
      <c r="F305" s="307"/>
      <c r="G305" s="307"/>
      <c r="H305" s="364"/>
      <c r="I305" s="364"/>
      <c r="J305" s="364"/>
      <c r="K305" s="331"/>
      <c r="L305" s="354"/>
      <c r="M305" s="364"/>
      <c r="N305" s="364"/>
      <c r="O305" s="364"/>
      <c r="P305" s="364"/>
      <c r="Q305" s="321"/>
      <c r="R305" s="364"/>
      <c r="S305" s="364"/>
      <c r="T305" s="364"/>
      <c r="U305" s="31">
        <f>L305-'раздел 2'!C304</f>
        <v>0</v>
      </c>
      <c r="V305" s="120">
        <f t="shared" ref="V305:V359" si="135">L305-P305</f>
        <v>0</v>
      </c>
      <c r="W305" s="120">
        <f t="shared" si="125"/>
        <v>0</v>
      </c>
    </row>
    <row r="306" spans="1:23" ht="15.6" customHeight="1" x14ac:dyDescent="0.25">
      <c r="A306" s="310">
        <f>A301+1</f>
        <v>202</v>
      </c>
      <c r="B306" s="336" t="s">
        <v>722</v>
      </c>
      <c r="C306" s="371">
        <v>1967</v>
      </c>
      <c r="D306" s="371"/>
      <c r="E306" s="371" t="s">
        <v>124</v>
      </c>
      <c r="F306" s="371">
        <v>9</v>
      </c>
      <c r="G306" s="371">
        <v>1</v>
      </c>
      <c r="H306" s="371">
        <v>1959.9</v>
      </c>
      <c r="I306" s="373">
        <v>1477.7</v>
      </c>
      <c r="J306" s="373">
        <v>1231.7</v>
      </c>
      <c r="K306" s="320">
        <v>87</v>
      </c>
      <c r="L306" s="354">
        <f>'раздел 2'!C305</f>
        <v>1184501.3899999999</v>
      </c>
      <c r="M306" s="373">
        <v>0</v>
      </c>
      <c r="N306" s="373">
        <v>0</v>
      </c>
      <c r="O306" s="373">
        <v>0</v>
      </c>
      <c r="P306" s="354">
        <f>L306</f>
        <v>1184501.3899999999</v>
      </c>
      <c r="Q306" s="370">
        <f t="shared" ref="Q306:Q311" si="136">L306/H306</f>
        <v>604.36827899382615</v>
      </c>
      <c r="R306" s="364">
        <v>24445</v>
      </c>
      <c r="S306" s="303" t="s">
        <v>149</v>
      </c>
      <c r="T306" s="371" t="s">
        <v>130</v>
      </c>
      <c r="U306" s="31">
        <f>L306-'раздел 2'!C305</f>
        <v>0</v>
      </c>
      <c r="V306" s="120">
        <f t="shared" si="135"/>
        <v>0</v>
      </c>
      <c r="W306" s="120">
        <f t="shared" si="125"/>
        <v>23840.631721006175</v>
      </c>
    </row>
    <row r="307" spans="1:23" ht="15.6" customHeight="1" x14ac:dyDescent="0.25">
      <c r="A307" s="363">
        <f>A306+1</f>
        <v>203</v>
      </c>
      <c r="B307" s="336" t="s">
        <v>222</v>
      </c>
      <c r="C307" s="46">
        <v>1978</v>
      </c>
      <c r="D307" s="364"/>
      <c r="E307" s="371"/>
      <c r="F307" s="66">
        <v>9</v>
      </c>
      <c r="G307" s="66">
        <v>5</v>
      </c>
      <c r="H307" s="372">
        <v>9495.1</v>
      </c>
      <c r="I307" s="372">
        <v>9495.1</v>
      </c>
      <c r="J307" s="372">
        <v>9495.1</v>
      </c>
      <c r="K307" s="46">
        <v>499</v>
      </c>
      <c r="L307" s="354">
        <f>'раздел 2'!C306</f>
        <v>10741883.969999999</v>
      </c>
      <c r="M307" s="373">
        <v>0</v>
      </c>
      <c r="N307" s="373">
        <v>0</v>
      </c>
      <c r="O307" s="373">
        <v>0</v>
      </c>
      <c r="P307" s="354">
        <f>L307</f>
        <v>10741883.969999999</v>
      </c>
      <c r="Q307" s="370">
        <f t="shared" si="136"/>
        <v>1131.3081452538677</v>
      </c>
      <c r="R307" s="364">
        <v>24445</v>
      </c>
      <c r="S307" s="303" t="s">
        <v>149</v>
      </c>
      <c r="T307" s="364" t="s">
        <v>501</v>
      </c>
      <c r="U307" s="31">
        <f>L307-'раздел 2'!C306</f>
        <v>0</v>
      </c>
      <c r="V307" s="120">
        <f t="shared" si="135"/>
        <v>0</v>
      </c>
      <c r="W307" s="120">
        <f t="shared" si="125"/>
        <v>23313.691854746132</v>
      </c>
    </row>
    <row r="308" spans="1:23" ht="15.6" customHeight="1" x14ac:dyDescent="0.25">
      <c r="A308" s="363">
        <f>A307+1</f>
        <v>204</v>
      </c>
      <c r="B308" s="336" t="s">
        <v>223</v>
      </c>
      <c r="C308" s="46">
        <v>1979</v>
      </c>
      <c r="D308" s="364"/>
      <c r="E308" s="371"/>
      <c r="F308" s="66">
        <v>9</v>
      </c>
      <c r="G308" s="66">
        <v>5</v>
      </c>
      <c r="H308" s="372">
        <v>9504.4</v>
      </c>
      <c r="I308" s="372">
        <v>9504.4</v>
      </c>
      <c r="J308" s="372">
        <v>9504.4</v>
      </c>
      <c r="K308" s="46">
        <v>484</v>
      </c>
      <c r="L308" s="354">
        <f>'раздел 2'!C307</f>
        <v>11626547.59</v>
      </c>
      <c r="M308" s="373">
        <v>0</v>
      </c>
      <c r="N308" s="373">
        <v>0</v>
      </c>
      <c r="O308" s="373">
        <v>0</v>
      </c>
      <c r="P308" s="354">
        <f>L308</f>
        <v>11626547.59</v>
      </c>
      <c r="Q308" s="370">
        <f t="shared" si="136"/>
        <v>1223.2805426960144</v>
      </c>
      <c r="R308" s="364">
        <v>24445</v>
      </c>
      <c r="S308" s="303" t="s">
        <v>149</v>
      </c>
      <c r="T308" s="364" t="s">
        <v>501</v>
      </c>
      <c r="U308" s="31">
        <f>L308-'раздел 2'!C307</f>
        <v>0</v>
      </c>
      <c r="V308" s="120">
        <f t="shared" si="135"/>
        <v>0</v>
      </c>
      <c r="W308" s="120">
        <f t="shared" si="125"/>
        <v>23221.719457303985</v>
      </c>
    </row>
    <row r="309" spans="1:23" ht="15.6" customHeight="1" x14ac:dyDescent="0.25">
      <c r="A309" s="363">
        <f>A308+1</f>
        <v>205</v>
      </c>
      <c r="B309" s="336" t="s">
        <v>224</v>
      </c>
      <c r="C309" s="46">
        <v>1980</v>
      </c>
      <c r="D309" s="364"/>
      <c r="E309" s="371"/>
      <c r="F309" s="66">
        <v>9</v>
      </c>
      <c r="G309" s="66">
        <v>5</v>
      </c>
      <c r="H309" s="372">
        <v>9271.1</v>
      </c>
      <c r="I309" s="372">
        <v>9271.1</v>
      </c>
      <c r="J309" s="372">
        <v>9271.1</v>
      </c>
      <c r="K309" s="46">
        <v>477</v>
      </c>
      <c r="L309" s="354">
        <f>'раздел 2'!C308</f>
        <v>10769940.859999999</v>
      </c>
      <c r="M309" s="373">
        <v>0</v>
      </c>
      <c r="N309" s="373">
        <v>0</v>
      </c>
      <c r="O309" s="373">
        <v>0</v>
      </c>
      <c r="P309" s="354">
        <f>L309</f>
        <v>10769940.859999999</v>
      </c>
      <c r="Q309" s="370">
        <f t="shared" si="136"/>
        <v>1161.6680717498461</v>
      </c>
      <c r="R309" s="364">
        <v>24445</v>
      </c>
      <c r="S309" s="303" t="s">
        <v>149</v>
      </c>
      <c r="T309" s="364" t="s">
        <v>501</v>
      </c>
      <c r="U309" s="31">
        <f>L309-'раздел 2'!C308</f>
        <v>0</v>
      </c>
      <c r="V309" s="120">
        <f t="shared" si="135"/>
        <v>0</v>
      </c>
      <c r="W309" s="120">
        <f t="shared" si="125"/>
        <v>23283.331928250154</v>
      </c>
    </row>
    <row r="310" spans="1:23" ht="15.6" customHeight="1" x14ac:dyDescent="0.25">
      <c r="A310" s="363">
        <f>A309+1</f>
        <v>206</v>
      </c>
      <c r="B310" s="336" t="s">
        <v>225</v>
      </c>
      <c r="C310" s="46">
        <v>1982</v>
      </c>
      <c r="D310" s="364"/>
      <c r="E310" s="371"/>
      <c r="F310" s="66">
        <v>9</v>
      </c>
      <c r="G310" s="66">
        <v>9</v>
      </c>
      <c r="H310" s="372">
        <v>16733.29</v>
      </c>
      <c r="I310" s="372">
        <v>16733.29</v>
      </c>
      <c r="J310" s="372">
        <v>16733.29</v>
      </c>
      <c r="K310" s="46">
        <v>896</v>
      </c>
      <c r="L310" s="354">
        <f>'раздел 2'!C309</f>
        <v>18354538.919999998</v>
      </c>
      <c r="M310" s="373">
        <v>0</v>
      </c>
      <c r="N310" s="373">
        <v>0</v>
      </c>
      <c r="O310" s="373">
        <v>0</v>
      </c>
      <c r="P310" s="354">
        <f>L310</f>
        <v>18354538.919999998</v>
      </c>
      <c r="Q310" s="370">
        <f t="shared" si="136"/>
        <v>1096.8876365616084</v>
      </c>
      <c r="R310" s="364">
        <v>24445</v>
      </c>
      <c r="S310" s="303" t="s">
        <v>149</v>
      </c>
      <c r="T310" s="371" t="s">
        <v>130</v>
      </c>
      <c r="U310" s="31">
        <f>L310-'раздел 2'!C309</f>
        <v>0</v>
      </c>
      <c r="V310" s="120">
        <f t="shared" si="135"/>
        <v>0</v>
      </c>
      <c r="W310" s="120">
        <f t="shared" si="125"/>
        <v>23348.112363438391</v>
      </c>
    </row>
    <row r="311" spans="1:23" ht="15.6" customHeight="1" x14ac:dyDescent="0.25">
      <c r="A311" s="427" t="s">
        <v>15</v>
      </c>
      <c r="B311" s="426"/>
      <c r="C311" s="331" t="s">
        <v>127</v>
      </c>
      <c r="D311" s="364" t="s">
        <v>127</v>
      </c>
      <c r="E311" s="364" t="s">
        <v>127</v>
      </c>
      <c r="F311" s="307" t="s">
        <v>127</v>
      </c>
      <c r="G311" s="307" t="s">
        <v>127</v>
      </c>
      <c r="H311" s="53">
        <f t="shared" ref="H311:P311" si="137">SUM(H306:H310)</f>
        <v>46963.79</v>
      </c>
      <c r="I311" s="53">
        <f t="shared" si="137"/>
        <v>46481.590000000004</v>
      </c>
      <c r="J311" s="53">
        <f t="shared" si="137"/>
        <v>46235.590000000004</v>
      </c>
      <c r="K311" s="92">
        <f t="shared" si="137"/>
        <v>2443</v>
      </c>
      <c r="L311" s="322">
        <f t="shared" si="137"/>
        <v>52677412.730000004</v>
      </c>
      <c r="M311" s="53">
        <f t="shared" si="137"/>
        <v>0</v>
      </c>
      <c r="N311" s="53">
        <f t="shared" si="137"/>
        <v>0</v>
      </c>
      <c r="O311" s="53">
        <f t="shared" si="137"/>
        <v>0</v>
      </c>
      <c r="P311" s="322">
        <f t="shared" si="137"/>
        <v>52677412.730000004</v>
      </c>
      <c r="Q311" s="370">
        <f t="shared" si="136"/>
        <v>1121.6601711659132</v>
      </c>
      <c r="R311" s="364" t="s">
        <v>127</v>
      </c>
      <c r="S311" s="364" t="s">
        <v>127</v>
      </c>
      <c r="T311" s="364" t="s">
        <v>127</v>
      </c>
      <c r="U311" s="31">
        <f>L311-'раздел 2'!C310</f>
        <v>0</v>
      </c>
      <c r="V311" s="120">
        <f t="shared" si="135"/>
        <v>0</v>
      </c>
      <c r="W311" s="120" t="e">
        <f t="shared" si="125"/>
        <v>#VALUE!</v>
      </c>
    </row>
    <row r="312" spans="1:23" ht="15.6" customHeight="1" x14ac:dyDescent="0.25">
      <c r="A312" s="428" t="s">
        <v>381</v>
      </c>
      <c r="B312" s="429"/>
      <c r="C312" s="331"/>
      <c r="D312" s="364"/>
      <c r="E312" s="364"/>
      <c r="F312" s="307"/>
      <c r="G312" s="307"/>
      <c r="H312" s="364"/>
      <c r="I312" s="364"/>
      <c r="J312" s="364"/>
      <c r="K312" s="331"/>
      <c r="L312" s="354"/>
      <c r="M312" s="364"/>
      <c r="N312" s="364"/>
      <c r="O312" s="364"/>
      <c r="P312" s="364"/>
      <c r="Q312" s="321"/>
      <c r="R312" s="364"/>
      <c r="S312" s="364"/>
      <c r="T312" s="364"/>
      <c r="U312" s="31">
        <f>L312-'раздел 2'!C311</f>
        <v>0</v>
      </c>
      <c r="V312" s="120">
        <f t="shared" si="135"/>
        <v>0</v>
      </c>
      <c r="W312" s="120">
        <f t="shared" si="125"/>
        <v>0</v>
      </c>
    </row>
    <row r="313" spans="1:23" ht="15.6" customHeight="1" x14ac:dyDescent="0.25">
      <c r="A313" s="310">
        <f>A310+1</f>
        <v>207</v>
      </c>
      <c r="B313" s="323" t="s">
        <v>226</v>
      </c>
      <c r="C313" s="350">
        <v>1990</v>
      </c>
      <c r="D313" s="364" t="s">
        <v>182</v>
      </c>
      <c r="E313" s="371" t="s">
        <v>433</v>
      </c>
      <c r="F313" s="307">
        <v>3</v>
      </c>
      <c r="G313" s="307">
        <v>2</v>
      </c>
      <c r="H313" s="354">
        <v>2156.6999999999998</v>
      </c>
      <c r="I313" s="354">
        <v>1446.8</v>
      </c>
      <c r="J313" s="354">
        <v>1029.7</v>
      </c>
      <c r="K313" s="331">
        <v>81</v>
      </c>
      <c r="L313" s="354">
        <f>'раздел 2'!C312</f>
        <v>3971690.1</v>
      </c>
      <c r="M313" s="373">
        <v>0</v>
      </c>
      <c r="N313" s="373">
        <v>0</v>
      </c>
      <c r="O313" s="373">
        <v>0</v>
      </c>
      <c r="P313" s="354">
        <f>L313</f>
        <v>3971690.1</v>
      </c>
      <c r="Q313" s="370">
        <f>L313/H313</f>
        <v>1841.5589094449856</v>
      </c>
      <c r="R313" s="364">
        <v>24445</v>
      </c>
      <c r="S313" s="303" t="s">
        <v>149</v>
      </c>
      <c r="T313" s="371" t="s">
        <v>130</v>
      </c>
      <c r="U313" s="31">
        <f>L313-'раздел 2'!C312</f>
        <v>0</v>
      </c>
      <c r="V313" s="120">
        <f t="shared" si="135"/>
        <v>0</v>
      </c>
      <c r="W313" s="120">
        <f t="shared" si="125"/>
        <v>22603.441090555014</v>
      </c>
    </row>
    <row r="314" spans="1:23" ht="15.6" customHeight="1" x14ac:dyDescent="0.25">
      <c r="A314" s="427" t="s">
        <v>15</v>
      </c>
      <c r="B314" s="426"/>
      <c r="C314" s="331" t="s">
        <v>127</v>
      </c>
      <c r="D314" s="364" t="s">
        <v>127</v>
      </c>
      <c r="E314" s="364" t="s">
        <v>127</v>
      </c>
      <c r="F314" s="307" t="s">
        <v>127</v>
      </c>
      <c r="G314" s="307" t="s">
        <v>127</v>
      </c>
      <c r="H314" s="354">
        <f t="shared" ref="H314:Q314" si="138">SUM(H313:H313)</f>
        <v>2156.6999999999998</v>
      </c>
      <c r="I314" s="354">
        <f t="shared" si="138"/>
        <v>1446.8</v>
      </c>
      <c r="J314" s="354">
        <f t="shared" si="138"/>
        <v>1029.7</v>
      </c>
      <c r="K314" s="331">
        <f t="shared" si="138"/>
        <v>81</v>
      </c>
      <c r="L314" s="354">
        <f t="shared" si="138"/>
        <v>3971690.1</v>
      </c>
      <c r="M314" s="354">
        <f t="shared" si="138"/>
        <v>0</v>
      </c>
      <c r="N314" s="354">
        <f t="shared" si="138"/>
        <v>0</v>
      </c>
      <c r="O314" s="354">
        <f t="shared" si="138"/>
        <v>0</v>
      </c>
      <c r="P314" s="354">
        <f t="shared" si="138"/>
        <v>3971690.1</v>
      </c>
      <c r="Q314" s="354">
        <f t="shared" si="138"/>
        <v>1841.5589094449856</v>
      </c>
      <c r="R314" s="364" t="s">
        <v>127</v>
      </c>
      <c r="S314" s="364" t="s">
        <v>127</v>
      </c>
      <c r="T314" s="364" t="s">
        <v>127</v>
      </c>
      <c r="U314" s="31">
        <f>L314-'раздел 2'!C313</f>
        <v>0</v>
      </c>
      <c r="V314" s="120">
        <f t="shared" si="135"/>
        <v>0</v>
      </c>
      <c r="W314" s="120" t="e">
        <f t="shared" si="125"/>
        <v>#VALUE!</v>
      </c>
    </row>
    <row r="315" spans="1:23" ht="15.6" customHeight="1" x14ac:dyDescent="0.25">
      <c r="A315" s="428" t="s">
        <v>382</v>
      </c>
      <c r="B315" s="429"/>
      <c r="C315" s="331"/>
      <c r="D315" s="364"/>
      <c r="E315" s="364"/>
      <c r="F315" s="307"/>
      <c r="G315" s="307"/>
      <c r="H315" s="364"/>
      <c r="I315" s="364"/>
      <c r="J315" s="364"/>
      <c r="K315" s="331"/>
      <c r="L315" s="354"/>
      <c r="M315" s="364"/>
      <c r="N315" s="364"/>
      <c r="O315" s="364"/>
      <c r="P315" s="364"/>
      <c r="Q315" s="321"/>
      <c r="R315" s="364"/>
      <c r="S315" s="364"/>
      <c r="T315" s="364"/>
      <c r="U315" s="31">
        <f>L315-'раздел 2'!C314</f>
        <v>0</v>
      </c>
      <c r="V315" s="120">
        <f t="shared" si="135"/>
        <v>0</v>
      </c>
      <c r="W315" s="120">
        <f t="shared" si="125"/>
        <v>0</v>
      </c>
    </row>
    <row r="316" spans="1:23" ht="15.6" customHeight="1" x14ac:dyDescent="0.25">
      <c r="A316" s="310">
        <f>A313+1</f>
        <v>208</v>
      </c>
      <c r="B316" s="336" t="s">
        <v>521</v>
      </c>
      <c r="C316" s="331">
        <v>1970</v>
      </c>
      <c r="D316" s="364"/>
      <c r="E316" s="371" t="s">
        <v>124</v>
      </c>
      <c r="F316" s="307">
        <v>2</v>
      </c>
      <c r="G316" s="363">
        <v>2</v>
      </c>
      <c r="H316" s="306">
        <v>773.63</v>
      </c>
      <c r="I316" s="321">
        <v>542.6</v>
      </c>
      <c r="J316" s="380">
        <v>315.75</v>
      </c>
      <c r="K316" s="331">
        <v>51</v>
      </c>
      <c r="L316" s="354">
        <f>'раздел 2'!C315</f>
        <v>1152801.3</v>
      </c>
      <c r="M316" s="373">
        <v>0</v>
      </c>
      <c r="N316" s="373">
        <v>0</v>
      </c>
      <c r="O316" s="373">
        <v>0</v>
      </c>
      <c r="P316" s="354">
        <f t="shared" ref="P316:P319" si="139">L316</f>
        <v>1152801.3</v>
      </c>
      <c r="Q316" s="370">
        <f t="shared" ref="Q316:Q319" si="140">L316/H316</f>
        <v>1490.1196954616548</v>
      </c>
      <c r="R316" s="364">
        <v>24445</v>
      </c>
      <c r="S316" s="303" t="s">
        <v>149</v>
      </c>
      <c r="T316" s="371" t="s">
        <v>130</v>
      </c>
      <c r="U316" s="31">
        <f>L316-'раздел 2'!C315</f>
        <v>0</v>
      </c>
      <c r="V316" s="120">
        <f t="shared" si="135"/>
        <v>0</v>
      </c>
      <c r="W316" s="120">
        <f t="shared" si="125"/>
        <v>22954.880304538347</v>
      </c>
    </row>
    <row r="317" spans="1:23" ht="15.6" customHeight="1" x14ac:dyDescent="0.25">
      <c r="A317" s="363">
        <f>A316+1</f>
        <v>209</v>
      </c>
      <c r="B317" s="336" t="s">
        <v>522</v>
      </c>
      <c r="C317" s="331">
        <v>1970</v>
      </c>
      <c r="D317" s="364"/>
      <c r="E317" s="371" t="s">
        <v>124</v>
      </c>
      <c r="F317" s="307">
        <v>2</v>
      </c>
      <c r="G317" s="363">
        <v>2</v>
      </c>
      <c r="H317" s="306">
        <v>748</v>
      </c>
      <c r="I317" s="321">
        <v>482</v>
      </c>
      <c r="J317" s="381">
        <v>172.1</v>
      </c>
      <c r="K317" s="331">
        <v>50</v>
      </c>
      <c r="L317" s="354">
        <f>'раздел 2'!C316</f>
        <v>816588.15</v>
      </c>
      <c r="M317" s="373">
        <v>0</v>
      </c>
      <c r="N317" s="373">
        <v>0</v>
      </c>
      <c r="O317" s="373">
        <v>0</v>
      </c>
      <c r="P317" s="354">
        <f t="shared" si="139"/>
        <v>816588.15</v>
      </c>
      <c r="Q317" s="370">
        <f t="shared" si="140"/>
        <v>1091.6953877005349</v>
      </c>
      <c r="R317" s="364">
        <v>24445</v>
      </c>
      <c r="S317" s="303" t="s">
        <v>149</v>
      </c>
      <c r="T317" s="371" t="s">
        <v>130</v>
      </c>
      <c r="U317" s="31">
        <f>L317-'раздел 2'!C316</f>
        <v>0</v>
      </c>
      <c r="V317" s="120">
        <f t="shared" si="135"/>
        <v>0</v>
      </c>
      <c r="W317" s="120">
        <f t="shared" si="125"/>
        <v>23353.304612299464</v>
      </c>
    </row>
    <row r="318" spans="1:23" ht="15.6" customHeight="1" x14ac:dyDescent="0.25">
      <c r="A318" s="363">
        <f>A317+1</f>
        <v>210</v>
      </c>
      <c r="B318" s="336" t="s">
        <v>523</v>
      </c>
      <c r="C318" s="331">
        <v>1974</v>
      </c>
      <c r="D318" s="364"/>
      <c r="E318" s="371" t="s">
        <v>124</v>
      </c>
      <c r="F318" s="307">
        <v>2</v>
      </c>
      <c r="G318" s="363">
        <v>2</v>
      </c>
      <c r="H318" s="306">
        <v>713.6</v>
      </c>
      <c r="I318" s="321">
        <v>469</v>
      </c>
      <c r="J318" s="380">
        <v>417.4</v>
      </c>
      <c r="K318" s="331">
        <v>42</v>
      </c>
      <c r="L318" s="354">
        <f>'раздел 2'!C317</f>
        <v>816588.15</v>
      </c>
      <c r="M318" s="373">
        <v>0</v>
      </c>
      <c r="N318" s="373">
        <v>0</v>
      </c>
      <c r="O318" s="373">
        <v>0</v>
      </c>
      <c r="P318" s="354">
        <f t="shared" si="139"/>
        <v>816588.15</v>
      </c>
      <c r="Q318" s="370">
        <f t="shared" si="140"/>
        <v>1144.3219590807175</v>
      </c>
      <c r="R318" s="364">
        <v>24445</v>
      </c>
      <c r="S318" s="303" t="s">
        <v>149</v>
      </c>
      <c r="T318" s="371" t="s">
        <v>130</v>
      </c>
      <c r="U318" s="31">
        <f>L318-'раздел 2'!C317</f>
        <v>0</v>
      </c>
      <c r="V318" s="120">
        <f t="shared" si="135"/>
        <v>0</v>
      </c>
      <c r="W318" s="120">
        <f t="shared" si="125"/>
        <v>23300.678040919283</v>
      </c>
    </row>
    <row r="319" spans="1:23" ht="15.6" customHeight="1" x14ac:dyDescent="0.25">
      <c r="A319" s="363">
        <f>A318+1</f>
        <v>211</v>
      </c>
      <c r="B319" s="336" t="s">
        <v>524</v>
      </c>
      <c r="C319" s="350">
        <v>1989</v>
      </c>
      <c r="D319" s="370"/>
      <c r="E319" s="370" t="s">
        <v>128</v>
      </c>
      <c r="F319" s="375">
        <v>3</v>
      </c>
      <c r="G319" s="375">
        <v>2</v>
      </c>
      <c r="H319" s="360">
        <v>1499</v>
      </c>
      <c r="I319" s="321">
        <v>793</v>
      </c>
      <c r="J319" s="237">
        <v>609.1</v>
      </c>
      <c r="K319" s="331">
        <v>75</v>
      </c>
      <c r="L319" s="354">
        <f>'раздел 2'!C318</f>
        <v>3971690.1</v>
      </c>
      <c r="M319" s="373">
        <v>0</v>
      </c>
      <c r="N319" s="373">
        <v>0</v>
      </c>
      <c r="O319" s="373">
        <v>0</v>
      </c>
      <c r="P319" s="354">
        <f t="shared" si="139"/>
        <v>3971690.1</v>
      </c>
      <c r="Q319" s="370">
        <f t="shared" si="140"/>
        <v>2649.5597731821213</v>
      </c>
      <c r="R319" s="364">
        <v>24445</v>
      </c>
      <c r="S319" s="303" t="s">
        <v>149</v>
      </c>
      <c r="T319" s="371" t="s">
        <v>130</v>
      </c>
      <c r="U319" s="31">
        <f>L319-'раздел 2'!C318</f>
        <v>0</v>
      </c>
      <c r="V319" s="120">
        <f t="shared" si="135"/>
        <v>0</v>
      </c>
      <c r="W319" s="120">
        <f t="shared" si="125"/>
        <v>21795.440226817878</v>
      </c>
    </row>
    <row r="320" spans="1:23" ht="15.6" customHeight="1" x14ac:dyDescent="0.25">
      <c r="A320" s="427" t="s">
        <v>15</v>
      </c>
      <c r="B320" s="426"/>
      <c r="C320" s="331" t="s">
        <v>127</v>
      </c>
      <c r="D320" s="364" t="s">
        <v>127</v>
      </c>
      <c r="E320" s="364" t="s">
        <v>127</v>
      </c>
      <c r="F320" s="307" t="s">
        <v>127</v>
      </c>
      <c r="G320" s="307" t="s">
        <v>127</v>
      </c>
      <c r="H320" s="321">
        <f t="shared" ref="H320:Q320" si="141">SUM(H316:H319)</f>
        <v>3734.23</v>
      </c>
      <c r="I320" s="321">
        <f t="shared" si="141"/>
        <v>2286.6</v>
      </c>
      <c r="J320" s="321">
        <f t="shared" si="141"/>
        <v>1514.35</v>
      </c>
      <c r="K320" s="331">
        <f t="shared" si="141"/>
        <v>218</v>
      </c>
      <c r="L320" s="354">
        <f t="shared" si="141"/>
        <v>6757667.7000000002</v>
      </c>
      <c r="M320" s="321">
        <f t="shared" si="141"/>
        <v>0</v>
      </c>
      <c r="N320" s="321">
        <f t="shared" si="141"/>
        <v>0</v>
      </c>
      <c r="O320" s="321">
        <f t="shared" si="141"/>
        <v>0</v>
      </c>
      <c r="P320" s="354">
        <f t="shared" si="141"/>
        <v>6757667.7000000002</v>
      </c>
      <c r="Q320" s="321">
        <f t="shared" si="141"/>
        <v>6375.696815425028</v>
      </c>
      <c r="R320" s="364" t="s">
        <v>127</v>
      </c>
      <c r="S320" s="364" t="s">
        <v>127</v>
      </c>
      <c r="T320" s="364" t="s">
        <v>127</v>
      </c>
      <c r="U320" s="31">
        <f>L320-'раздел 2'!C319</f>
        <v>0</v>
      </c>
      <c r="V320" s="120">
        <f t="shared" si="135"/>
        <v>0</v>
      </c>
      <c r="W320" s="120" t="e">
        <f t="shared" si="125"/>
        <v>#VALUE!</v>
      </c>
    </row>
    <row r="321" spans="1:23" s="124" customFormat="1" ht="15.6" customHeight="1" x14ac:dyDescent="0.25">
      <c r="A321" s="428" t="s">
        <v>30</v>
      </c>
      <c r="B321" s="429"/>
      <c r="C321" s="85"/>
      <c r="D321" s="231"/>
      <c r="E321" s="231"/>
      <c r="F321" s="103"/>
      <c r="G321" s="103"/>
      <c r="H321" s="374">
        <f>H311+H314+H320</f>
        <v>52854.720000000001</v>
      </c>
      <c r="I321" s="374">
        <f t="shared" ref="I321:P321" si="142">I311+I314+I320</f>
        <v>50214.990000000005</v>
      </c>
      <c r="J321" s="374">
        <f t="shared" si="142"/>
        <v>48779.64</v>
      </c>
      <c r="K321" s="374">
        <f t="shared" si="142"/>
        <v>2742</v>
      </c>
      <c r="L321" s="374">
        <f t="shared" si="142"/>
        <v>63406770.530000009</v>
      </c>
      <c r="M321" s="374">
        <f t="shared" si="142"/>
        <v>0</v>
      </c>
      <c r="N321" s="374">
        <f t="shared" si="142"/>
        <v>0</v>
      </c>
      <c r="O321" s="374">
        <f t="shared" si="142"/>
        <v>0</v>
      </c>
      <c r="P321" s="374">
        <f t="shared" si="142"/>
        <v>63406770.530000009</v>
      </c>
      <c r="Q321" s="321">
        <f>SUM(Q317:Q320)</f>
        <v>11261.273935388403</v>
      </c>
      <c r="R321" s="364" t="s">
        <v>127</v>
      </c>
      <c r="S321" s="364" t="s">
        <v>127</v>
      </c>
      <c r="T321" s="364" t="s">
        <v>127</v>
      </c>
      <c r="U321" s="31">
        <f>L321-'раздел 2'!C320</f>
        <v>0</v>
      </c>
      <c r="V321" s="120">
        <f t="shared" si="135"/>
        <v>0</v>
      </c>
      <c r="W321" s="120" t="e">
        <f t="shared" ref="W321:W364" si="143">R321-Q321</f>
        <v>#VALUE!</v>
      </c>
    </row>
    <row r="322" spans="1:23" ht="15.6" customHeight="1" x14ac:dyDescent="0.25">
      <c r="A322" s="456" t="s">
        <v>31</v>
      </c>
      <c r="B322" s="457"/>
      <c r="C322" s="457"/>
      <c r="D322" s="457"/>
      <c r="E322" s="457"/>
      <c r="F322" s="457"/>
      <c r="G322" s="457"/>
      <c r="H322" s="457"/>
      <c r="I322" s="457"/>
      <c r="J322" s="457"/>
      <c r="K322" s="457"/>
      <c r="L322" s="457"/>
      <c r="M322" s="457"/>
      <c r="N322" s="457"/>
      <c r="O322" s="457"/>
      <c r="P322" s="457"/>
      <c r="Q322" s="457"/>
      <c r="R322" s="457"/>
      <c r="S322" s="457"/>
      <c r="T322" s="458"/>
      <c r="U322" s="31">
        <f>L322-'раздел 2'!C321</f>
        <v>0</v>
      </c>
      <c r="V322" s="120">
        <f t="shared" si="135"/>
        <v>0</v>
      </c>
      <c r="W322" s="120">
        <f t="shared" si="143"/>
        <v>0</v>
      </c>
    </row>
    <row r="323" spans="1:23" ht="15.6" customHeight="1" x14ac:dyDescent="0.25">
      <c r="A323" s="427" t="s">
        <v>388</v>
      </c>
      <c r="B323" s="426"/>
      <c r="C323" s="331"/>
      <c r="D323" s="364"/>
      <c r="E323" s="364"/>
      <c r="F323" s="307"/>
      <c r="G323" s="307"/>
      <c r="H323" s="364"/>
      <c r="I323" s="364"/>
      <c r="J323" s="364"/>
      <c r="K323" s="331"/>
      <c r="L323" s="354"/>
      <c r="M323" s="364"/>
      <c r="N323" s="364"/>
      <c r="O323" s="364"/>
      <c r="P323" s="364"/>
      <c r="Q323" s="321"/>
      <c r="R323" s="364"/>
      <c r="S323" s="364"/>
      <c r="T323" s="364"/>
      <c r="U323" s="31">
        <f>L323-'раздел 2'!C322</f>
        <v>0</v>
      </c>
      <c r="V323" s="120">
        <f t="shared" si="135"/>
        <v>0</v>
      </c>
      <c r="W323" s="120">
        <f t="shared" si="143"/>
        <v>0</v>
      </c>
    </row>
    <row r="324" spans="1:23" ht="15.6" customHeight="1" x14ac:dyDescent="0.25">
      <c r="A324" s="310">
        <f>A319+1</f>
        <v>212</v>
      </c>
      <c r="B324" s="336" t="s">
        <v>389</v>
      </c>
      <c r="C324" s="331">
        <v>1961</v>
      </c>
      <c r="D324" s="364">
        <v>2015</v>
      </c>
      <c r="E324" s="364" t="s">
        <v>181</v>
      </c>
      <c r="F324" s="307">
        <v>2</v>
      </c>
      <c r="G324" s="307">
        <v>2</v>
      </c>
      <c r="H324" s="364">
        <v>374.9</v>
      </c>
      <c r="I324" s="364">
        <v>374.9</v>
      </c>
      <c r="J324" s="364">
        <v>83.8</v>
      </c>
      <c r="K324" s="331">
        <v>28</v>
      </c>
      <c r="L324" s="354">
        <f>'раздел 2'!C323</f>
        <v>4469914.05</v>
      </c>
      <c r="M324" s="373">
        <v>0</v>
      </c>
      <c r="N324" s="373">
        <v>0</v>
      </c>
      <c r="O324" s="373">
        <v>0</v>
      </c>
      <c r="P324" s="373">
        <f>L324</f>
        <v>4469914.05</v>
      </c>
      <c r="Q324" s="370">
        <f>L324/H324</f>
        <v>11922.950253400908</v>
      </c>
      <c r="R324" s="364">
        <v>24445</v>
      </c>
      <c r="S324" s="303" t="s">
        <v>149</v>
      </c>
      <c r="T324" s="371" t="s">
        <v>130</v>
      </c>
      <c r="U324" s="31">
        <f>L324-'раздел 2'!C323</f>
        <v>0</v>
      </c>
      <c r="V324" s="120">
        <f t="shared" si="135"/>
        <v>0</v>
      </c>
      <c r="W324" s="120">
        <f t="shared" si="143"/>
        <v>12522.049746599092</v>
      </c>
    </row>
    <row r="325" spans="1:23" ht="15.6" customHeight="1" x14ac:dyDescent="0.25">
      <c r="A325" s="363">
        <f>A324+1</f>
        <v>213</v>
      </c>
      <c r="B325" s="336" t="s">
        <v>390</v>
      </c>
      <c r="C325" s="331">
        <v>1964</v>
      </c>
      <c r="D325" s="364">
        <v>2015</v>
      </c>
      <c r="E325" s="364" t="s">
        <v>181</v>
      </c>
      <c r="F325" s="307">
        <v>2</v>
      </c>
      <c r="G325" s="307">
        <v>2</v>
      </c>
      <c r="H325" s="364">
        <v>636.70000000000005</v>
      </c>
      <c r="I325" s="364">
        <v>636</v>
      </c>
      <c r="J325" s="364">
        <v>220.6</v>
      </c>
      <c r="K325" s="331">
        <v>41</v>
      </c>
      <c r="L325" s="354">
        <f>'раздел 2'!C324</f>
        <v>1471962.45</v>
      </c>
      <c r="M325" s="373">
        <v>0</v>
      </c>
      <c r="N325" s="373">
        <v>0</v>
      </c>
      <c r="O325" s="373">
        <v>0</v>
      </c>
      <c r="P325" s="373">
        <f>L325</f>
        <v>1471962.45</v>
      </c>
      <c r="Q325" s="370">
        <f>L325/H325</f>
        <v>2311.8618658708965</v>
      </c>
      <c r="R325" s="364">
        <v>24445</v>
      </c>
      <c r="S325" s="303" t="s">
        <v>149</v>
      </c>
      <c r="T325" s="371" t="s">
        <v>130</v>
      </c>
      <c r="U325" s="31">
        <f>L325-'раздел 2'!C324</f>
        <v>0</v>
      </c>
      <c r="V325" s="120">
        <f t="shared" si="135"/>
        <v>0</v>
      </c>
      <c r="W325" s="120">
        <f t="shared" si="143"/>
        <v>22133.138134129105</v>
      </c>
    </row>
    <row r="326" spans="1:23" ht="15.6" customHeight="1" x14ac:dyDescent="0.25">
      <c r="A326" s="427" t="s">
        <v>15</v>
      </c>
      <c r="B326" s="426"/>
      <c r="C326" s="331" t="s">
        <v>127</v>
      </c>
      <c r="D326" s="364" t="s">
        <v>127</v>
      </c>
      <c r="E326" s="364" t="s">
        <v>127</v>
      </c>
      <c r="F326" s="307" t="s">
        <v>127</v>
      </c>
      <c r="G326" s="307" t="s">
        <v>127</v>
      </c>
      <c r="H326" s="364">
        <f t="shared" ref="H326:P326" si="144">SUM(H324:H325)</f>
        <v>1011.6</v>
      </c>
      <c r="I326" s="364">
        <f t="shared" si="144"/>
        <v>1010.9</v>
      </c>
      <c r="J326" s="364">
        <f t="shared" si="144"/>
        <v>304.39999999999998</v>
      </c>
      <c r="K326" s="331">
        <f t="shared" si="144"/>
        <v>69</v>
      </c>
      <c r="L326" s="354">
        <f t="shared" si="144"/>
        <v>5941876.5</v>
      </c>
      <c r="M326" s="364">
        <f t="shared" si="144"/>
        <v>0</v>
      </c>
      <c r="N326" s="364">
        <f t="shared" si="144"/>
        <v>0</v>
      </c>
      <c r="O326" s="364">
        <f t="shared" si="144"/>
        <v>0</v>
      </c>
      <c r="P326" s="364">
        <f t="shared" si="144"/>
        <v>5941876.5</v>
      </c>
      <c r="Q326" s="370">
        <f>L326/H326</f>
        <v>5873.7411032028467</v>
      </c>
      <c r="R326" s="364" t="s">
        <v>127</v>
      </c>
      <c r="S326" s="364" t="s">
        <v>127</v>
      </c>
      <c r="T326" s="364" t="s">
        <v>127</v>
      </c>
      <c r="U326" s="31">
        <f>L326-'раздел 2'!C325</f>
        <v>0</v>
      </c>
      <c r="V326" s="120">
        <f t="shared" si="135"/>
        <v>0</v>
      </c>
      <c r="W326" s="120" t="e">
        <f t="shared" si="143"/>
        <v>#VALUE!</v>
      </c>
    </row>
    <row r="327" spans="1:23" ht="15.6" customHeight="1" x14ac:dyDescent="0.25">
      <c r="A327" s="427" t="s">
        <v>383</v>
      </c>
      <c r="B327" s="426"/>
      <c r="C327" s="331"/>
      <c r="D327" s="364"/>
      <c r="E327" s="364"/>
      <c r="F327" s="307"/>
      <c r="G327" s="307"/>
      <c r="H327" s="364"/>
      <c r="I327" s="364"/>
      <c r="J327" s="364"/>
      <c r="K327" s="331"/>
      <c r="L327" s="354"/>
      <c r="M327" s="364"/>
      <c r="N327" s="364"/>
      <c r="O327" s="364"/>
      <c r="P327" s="364"/>
      <c r="Q327" s="321"/>
      <c r="R327" s="364"/>
      <c r="S327" s="364"/>
      <c r="T327" s="364"/>
      <c r="U327" s="31">
        <f>L327-'раздел 2'!C326</f>
        <v>0</v>
      </c>
      <c r="V327" s="120">
        <f t="shared" si="135"/>
        <v>0</v>
      </c>
      <c r="W327" s="120">
        <f t="shared" si="143"/>
        <v>0</v>
      </c>
    </row>
    <row r="328" spans="1:23" ht="15.6" customHeight="1" x14ac:dyDescent="0.25">
      <c r="A328" s="310">
        <f>A325+1</f>
        <v>214</v>
      </c>
      <c r="B328" s="337" t="s">
        <v>478</v>
      </c>
      <c r="C328" s="149">
        <v>1964</v>
      </c>
      <c r="D328" s="150"/>
      <c r="E328" s="150" t="s">
        <v>181</v>
      </c>
      <c r="F328" s="151">
        <v>5</v>
      </c>
      <c r="G328" s="151">
        <v>4</v>
      </c>
      <c r="H328" s="152">
        <v>3370.4</v>
      </c>
      <c r="I328" s="152">
        <v>3133</v>
      </c>
      <c r="J328" s="152">
        <v>3133</v>
      </c>
      <c r="K328" s="149">
        <v>149</v>
      </c>
      <c r="L328" s="152">
        <f>'раздел 2'!C327</f>
        <v>5090148.49</v>
      </c>
      <c r="M328" s="373">
        <v>0</v>
      </c>
      <c r="N328" s="373">
        <v>0</v>
      </c>
      <c r="O328" s="373">
        <v>0</v>
      </c>
      <c r="P328" s="373">
        <f t="shared" ref="P328:P358" si="145">L328</f>
        <v>5090148.49</v>
      </c>
      <c r="Q328" s="370">
        <f t="shared" ref="Q328:Q359" si="146">L328/H328</f>
        <v>1510.2505607643011</v>
      </c>
      <c r="R328" s="364">
        <v>24445</v>
      </c>
      <c r="S328" s="153">
        <v>43829</v>
      </c>
      <c r="T328" s="135" t="s">
        <v>130</v>
      </c>
      <c r="U328" s="31">
        <f>L328-'раздел 2'!C327</f>
        <v>0</v>
      </c>
      <c r="V328" s="120">
        <f t="shared" si="135"/>
        <v>0</v>
      </c>
      <c r="W328" s="120">
        <f t="shared" si="143"/>
        <v>22934.7494392357</v>
      </c>
    </row>
    <row r="329" spans="1:23" ht="15.6" customHeight="1" x14ac:dyDescent="0.25">
      <c r="A329" s="363">
        <f t="shared" ref="A329:A358" si="147">A328+1</f>
        <v>215</v>
      </c>
      <c r="B329" s="337" t="s">
        <v>727</v>
      </c>
      <c r="C329" s="149">
        <v>1967</v>
      </c>
      <c r="D329" s="150"/>
      <c r="E329" s="150" t="s">
        <v>433</v>
      </c>
      <c r="F329" s="151">
        <v>5</v>
      </c>
      <c r="G329" s="151">
        <v>4</v>
      </c>
      <c r="H329" s="152">
        <v>3166.8</v>
      </c>
      <c r="I329" s="152">
        <v>2780.84</v>
      </c>
      <c r="J329" s="152">
        <v>2780.84</v>
      </c>
      <c r="K329" s="149">
        <v>100</v>
      </c>
      <c r="L329" s="152">
        <f>'раздел 2'!C328</f>
        <v>4130792.02</v>
      </c>
      <c r="M329" s="373">
        <v>0</v>
      </c>
      <c r="N329" s="373">
        <v>0</v>
      </c>
      <c r="O329" s="373">
        <v>0</v>
      </c>
      <c r="P329" s="373">
        <f t="shared" si="145"/>
        <v>4130792.02</v>
      </c>
      <c r="Q329" s="370">
        <f t="shared" si="146"/>
        <v>1304.405715548819</v>
      </c>
      <c r="R329" s="364">
        <v>24445</v>
      </c>
      <c r="S329" s="153">
        <v>43829</v>
      </c>
      <c r="T329" s="135" t="s">
        <v>130</v>
      </c>
      <c r="U329" s="31">
        <f>L329-'раздел 2'!C328</f>
        <v>0</v>
      </c>
      <c r="V329" s="120">
        <f t="shared" si="135"/>
        <v>0</v>
      </c>
      <c r="W329" s="120">
        <f t="shared" si="143"/>
        <v>23140.594284451181</v>
      </c>
    </row>
    <row r="330" spans="1:23" ht="15.6" customHeight="1" x14ac:dyDescent="0.25">
      <c r="A330" s="363">
        <f t="shared" si="147"/>
        <v>216</v>
      </c>
      <c r="B330" s="337" t="s">
        <v>479</v>
      </c>
      <c r="C330" s="149">
        <v>1974</v>
      </c>
      <c r="D330" s="150"/>
      <c r="E330" s="150" t="s">
        <v>181</v>
      </c>
      <c r="F330" s="151">
        <v>5</v>
      </c>
      <c r="G330" s="151">
        <v>3</v>
      </c>
      <c r="H330" s="152">
        <v>2803.6</v>
      </c>
      <c r="I330" s="152">
        <v>2538.1</v>
      </c>
      <c r="J330" s="152">
        <v>2538.1</v>
      </c>
      <c r="K330" s="149">
        <v>108</v>
      </c>
      <c r="L330" s="152">
        <f>'раздел 2'!C329</f>
        <v>4103611.13</v>
      </c>
      <c r="M330" s="373">
        <v>0</v>
      </c>
      <c r="N330" s="373">
        <v>0</v>
      </c>
      <c r="O330" s="373">
        <v>0</v>
      </c>
      <c r="P330" s="373">
        <f t="shared" si="145"/>
        <v>4103611.13</v>
      </c>
      <c r="Q330" s="370">
        <f t="shared" si="146"/>
        <v>1463.6935119132545</v>
      </c>
      <c r="R330" s="364">
        <v>24445</v>
      </c>
      <c r="S330" s="153">
        <v>43829</v>
      </c>
      <c r="T330" s="135" t="s">
        <v>130</v>
      </c>
      <c r="U330" s="31">
        <f>L330-'раздел 2'!C329</f>
        <v>0</v>
      </c>
      <c r="V330" s="120">
        <f t="shared" si="135"/>
        <v>0</v>
      </c>
      <c r="W330" s="120">
        <f t="shared" si="143"/>
        <v>22981.306488086746</v>
      </c>
    </row>
    <row r="331" spans="1:23" ht="15.6" customHeight="1" x14ac:dyDescent="0.25">
      <c r="A331" s="363">
        <f t="shared" si="147"/>
        <v>217</v>
      </c>
      <c r="B331" s="337" t="s">
        <v>728</v>
      </c>
      <c r="C331" s="350">
        <v>1968</v>
      </c>
      <c r="D331" s="364"/>
      <c r="E331" s="371" t="s">
        <v>124</v>
      </c>
      <c r="F331" s="331">
        <v>9</v>
      </c>
      <c r="G331" s="331">
        <v>1</v>
      </c>
      <c r="H331" s="321">
        <v>2297</v>
      </c>
      <c r="I331" s="321">
        <v>1945</v>
      </c>
      <c r="J331" s="321">
        <v>1815</v>
      </c>
      <c r="K331" s="331">
        <v>64</v>
      </c>
      <c r="L331" s="152">
        <f>'раздел 2'!C330</f>
        <v>2042714.52</v>
      </c>
      <c r="M331" s="373">
        <v>0</v>
      </c>
      <c r="N331" s="373">
        <v>0</v>
      </c>
      <c r="O331" s="373">
        <v>0</v>
      </c>
      <c r="P331" s="373">
        <f t="shared" si="145"/>
        <v>2042714.52</v>
      </c>
      <c r="Q331" s="370">
        <f t="shared" si="146"/>
        <v>889.296700043535</v>
      </c>
      <c r="R331" s="364">
        <v>24445</v>
      </c>
      <c r="S331" s="153">
        <v>43829</v>
      </c>
      <c r="T331" s="135" t="s">
        <v>130</v>
      </c>
      <c r="U331" s="31">
        <f>L331-'раздел 2'!C330</f>
        <v>0</v>
      </c>
      <c r="V331" s="120">
        <f t="shared" si="135"/>
        <v>0</v>
      </c>
      <c r="W331" s="120">
        <f t="shared" si="143"/>
        <v>23555.703299956465</v>
      </c>
    </row>
    <row r="332" spans="1:23" ht="15.6" customHeight="1" x14ac:dyDescent="0.25">
      <c r="A332" s="363">
        <f t="shared" si="147"/>
        <v>218</v>
      </c>
      <c r="B332" s="337" t="s">
        <v>729</v>
      </c>
      <c r="C332" s="149">
        <v>1966</v>
      </c>
      <c r="D332" s="150"/>
      <c r="E332" s="150" t="s">
        <v>181</v>
      </c>
      <c r="F332" s="151">
        <v>5</v>
      </c>
      <c r="G332" s="151">
        <v>6</v>
      </c>
      <c r="H332" s="152">
        <v>6010.9</v>
      </c>
      <c r="I332" s="152">
        <v>5448.3</v>
      </c>
      <c r="J332" s="152">
        <v>5370.07</v>
      </c>
      <c r="K332" s="149">
        <v>220</v>
      </c>
      <c r="L332" s="152">
        <f>'раздел 2'!C331</f>
        <v>3477618.9</v>
      </c>
      <c r="M332" s="373">
        <v>0</v>
      </c>
      <c r="N332" s="373">
        <v>0</v>
      </c>
      <c r="O332" s="373">
        <v>0</v>
      </c>
      <c r="P332" s="373">
        <f t="shared" si="145"/>
        <v>3477618.9</v>
      </c>
      <c r="Q332" s="370">
        <f t="shared" si="146"/>
        <v>578.55211366018398</v>
      </c>
      <c r="R332" s="364">
        <v>24445</v>
      </c>
      <c r="S332" s="153">
        <v>43829</v>
      </c>
      <c r="T332" s="135" t="s">
        <v>130</v>
      </c>
      <c r="U332" s="31">
        <f>L332-'раздел 2'!C331</f>
        <v>0</v>
      </c>
      <c r="V332" s="120">
        <f t="shared" si="135"/>
        <v>0</v>
      </c>
      <c r="W332" s="120">
        <f t="shared" si="143"/>
        <v>23866.447886339814</v>
      </c>
    </row>
    <row r="333" spans="1:23" ht="15.6" customHeight="1" x14ac:dyDescent="0.25">
      <c r="A333" s="363">
        <f t="shared" si="147"/>
        <v>219</v>
      </c>
      <c r="B333" s="337" t="s">
        <v>480</v>
      </c>
      <c r="C333" s="149">
        <v>1964</v>
      </c>
      <c r="D333" s="150"/>
      <c r="E333" s="150" t="s">
        <v>181</v>
      </c>
      <c r="F333" s="151">
        <v>5</v>
      </c>
      <c r="G333" s="151">
        <v>4</v>
      </c>
      <c r="H333" s="152">
        <v>3381.7</v>
      </c>
      <c r="I333" s="152">
        <v>3144.7</v>
      </c>
      <c r="J333" s="152">
        <v>3144.7</v>
      </c>
      <c r="K333" s="149">
        <v>146</v>
      </c>
      <c r="L333" s="152">
        <f>'раздел 2'!C332</f>
        <v>5056582.4400000004</v>
      </c>
      <c r="M333" s="373">
        <v>0</v>
      </c>
      <c r="N333" s="373">
        <v>0</v>
      </c>
      <c r="O333" s="373">
        <v>0</v>
      </c>
      <c r="P333" s="373">
        <f t="shared" si="145"/>
        <v>5056582.4400000004</v>
      </c>
      <c r="Q333" s="370">
        <f t="shared" si="146"/>
        <v>1495.2782446698409</v>
      </c>
      <c r="R333" s="364">
        <v>24445</v>
      </c>
      <c r="S333" s="153">
        <v>43829</v>
      </c>
      <c r="T333" s="135" t="s">
        <v>130</v>
      </c>
      <c r="U333" s="31">
        <f>L333-'раздел 2'!C332</f>
        <v>0</v>
      </c>
      <c r="V333" s="120">
        <f t="shared" si="135"/>
        <v>0</v>
      </c>
      <c r="W333" s="120">
        <f t="shared" si="143"/>
        <v>22949.72175533016</v>
      </c>
    </row>
    <row r="334" spans="1:23" ht="15.6" customHeight="1" x14ac:dyDescent="0.25">
      <c r="A334" s="363">
        <f t="shared" si="147"/>
        <v>220</v>
      </c>
      <c r="B334" s="337" t="s">
        <v>725</v>
      </c>
      <c r="C334" s="350">
        <v>1967</v>
      </c>
      <c r="D334" s="364"/>
      <c r="E334" s="371" t="s">
        <v>128</v>
      </c>
      <c r="F334" s="331">
        <v>5</v>
      </c>
      <c r="G334" s="331">
        <v>8</v>
      </c>
      <c r="H334" s="321">
        <v>6308</v>
      </c>
      <c r="I334" s="321">
        <v>5616</v>
      </c>
      <c r="J334" s="321">
        <v>5017</v>
      </c>
      <c r="K334" s="331">
        <v>262</v>
      </c>
      <c r="L334" s="152">
        <f>'раздел 2'!C333</f>
        <v>2949970.8</v>
      </c>
      <c r="M334" s="373">
        <v>0</v>
      </c>
      <c r="N334" s="373">
        <v>0</v>
      </c>
      <c r="O334" s="373">
        <v>0</v>
      </c>
      <c r="P334" s="373">
        <f t="shared" si="145"/>
        <v>2949970.8</v>
      </c>
      <c r="Q334" s="370">
        <f t="shared" si="146"/>
        <v>467.65548509828784</v>
      </c>
      <c r="R334" s="364">
        <v>24445</v>
      </c>
      <c r="S334" s="153">
        <v>43829</v>
      </c>
      <c r="T334" s="135" t="s">
        <v>130</v>
      </c>
      <c r="U334" s="31">
        <f>L334-'раздел 2'!C333</f>
        <v>0</v>
      </c>
      <c r="V334" s="120">
        <f t="shared" si="135"/>
        <v>0</v>
      </c>
      <c r="W334" s="120">
        <f t="shared" si="143"/>
        <v>23977.344514901713</v>
      </c>
    </row>
    <row r="335" spans="1:23" ht="15.6" customHeight="1" x14ac:dyDescent="0.25">
      <c r="A335" s="363">
        <f t="shared" si="147"/>
        <v>221</v>
      </c>
      <c r="B335" s="337" t="s">
        <v>726</v>
      </c>
      <c r="C335" s="350">
        <v>1969</v>
      </c>
      <c r="D335" s="364"/>
      <c r="E335" s="371" t="s">
        <v>128</v>
      </c>
      <c r="F335" s="331">
        <v>5</v>
      </c>
      <c r="G335" s="331">
        <v>8</v>
      </c>
      <c r="H335" s="321">
        <v>6396</v>
      </c>
      <c r="I335" s="321">
        <v>5812</v>
      </c>
      <c r="J335" s="321">
        <v>5444</v>
      </c>
      <c r="K335" s="331">
        <v>255</v>
      </c>
      <c r="L335" s="152">
        <f>'раздел 2'!C334</f>
        <v>2949970.8</v>
      </c>
      <c r="M335" s="373">
        <v>0</v>
      </c>
      <c r="N335" s="373">
        <v>0</v>
      </c>
      <c r="O335" s="373">
        <v>0</v>
      </c>
      <c r="P335" s="373">
        <f t="shared" si="145"/>
        <v>2949970.8</v>
      </c>
      <c r="Q335" s="370">
        <f t="shared" si="146"/>
        <v>461.221200750469</v>
      </c>
      <c r="R335" s="364">
        <v>24445</v>
      </c>
      <c r="S335" s="153">
        <v>43829</v>
      </c>
      <c r="T335" s="135" t="s">
        <v>130</v>
      </c>
      <c r="U335" s="31">
        <f>L335-'раздел 2'!C334</f>
        <v>0</v>
      </c>
      <c r="V335" s="120">
        <f t="shared" si="135"/>
        <v>0</v>
      </c>
      <c r="W335" s="120">
        <f t="shared" si="143"/>
        <v>23983.778799249532</v>
      </c>
    </row>
    <row r="336" spans="1:23" ht="15.6" customHeight="1" x14ac:dyDescent="0.25">
      <c r="A336" s="363">
        <f t="shared" si="147"/>
        <v>222</v>
      </c>
      <c r="B336" s="337" t="s">
        <v>482</v>
      </c>
      <c r="C336" s="149">
        <v>1963</v>
      </c>
      <c r="D336" s="150"/>
      <c r="E336" s="150" t="s">
        <v>181</v>
      </c>
      <c r="F336" s="151">
        <v>4</v>
      </c>
      <c r="G336" s="151">
        <v>3</v>
      </c>
      <c r="H336" s="152">
        <v>2235.5</v>
      </c>
      <c r="I336" s="152">
        <v>1559.7</v>
      </c>
      <c r="J336" s="152">
        <v>1559.7</v>
      </c>
      <c r="K336" s="149">
        <v>91</v>
      </c>
      <c r="L336" s="152">
        <f>'раздел 2'!C335</f>
        <v>7819165.4499999993</v>
      </c>
      <c r="M336" s="373">
        <v>0</v>
      </c>
      <c r="N336" s="373">
        <v>0</v>
      </c>
      <c r="O336" s="373">
        <v>0</v>
      </c>
      <c r="P336" s="373">
        <f t="shared" si="145"/>
        <v>7819165.4499999993</v>
      </c>
      <c r="Q336" s="370">
        <f t="shared" si="146"/>
        <v>3497.7255423842539</v>
      </c>
      <c r="R336" s="364">
        <v>24445</v>
      </c>
      <c r="S336" s="153">
        <v>43829</v>
      </c>
      <c r="T336" s="135" t="s">
        <v>130</v>
      </c>
      <c r="U336" s="31">
        <f>L336-'раздел 2'!C335</f>
        <v>0</v>
      </c>
      <c r="V336" s="120">
        <f t="shared" si="135"/>
        <v>0</v>
      </c>
      <c r="W336" s="120">
        <f t="shared" si="143"/>
        <v>20947.274457615746</v>
      </c>
    </row>
    <row r="337" spans="1:23" ht="15.6" customHeight="1" x14ac:dyDescent="0.25">
      <c r="A337" s="363">
        <f t="shared" si="147"/>
        <v>223</v>
      </c>
      <c r="B337" s="337" t="s">
        <v>487</v>
      </c>
      <c r="C337" s="149">
        <v>1963</v>
      </c>
      <c r="D337" s="150"/>
      <c r="E337" s="150" t="s">
        <v>181</v>
      </c>
      <c r="F337" s="151">
        <v>5</v>
      </c>
      <c r="G337" s="151">
        <v>2</v>
      </c>
      <c r="H337" s="152">
        <v>3181.7</v>
      </c>
      <c r="I337" s="152">
        <v>2431.6999999999998</v>
      </c>
      <c r="J337" s="152">
        <v>2181.8000000000002</v>
      </c>
      <c r="K337" s="149">
        <v>103</v>
      </c>
      <c r="L337" s="152">
        <f>'раздел 2'!C336</f>
        <v>1288089.18</v>
      </c>
      <c r="M337" s="373">
        <v>0</v>
      </c>
      <c r="N337" s="373">
        <v>0</v>
      </c>
      <c r="O337" s="373">
        <v>0</v>
      </c>
      <c r="P337" s="373">
        <f t="shared" si="145"/>
        <v>1288089.18</v>
      </c>
      <c r="Q337" s="370">
        <f t="shared" si="146"/>
        <v>404.84306502812962</v>
      </c>
      <c r="R337" s="364">
        <v>24445</v>
      </c>
      <c r="S337" s="153">
        <v>43829</v>
      </c>
      <c r="T337" s="135" t="s">
        <v>130</v>
      </c>
      <c r="U337" s="31">
        <f>L337-'раздел 2'!C336</f>
        <v>0</v>
      </c>
      <c r="V337" s="120">
        <f t="shared" si="135"/>
        <v>0</v>
      </c>
      <c r="W337" s="120">
        <f t="shared" si="143"/>
        <v>24040.15693497187</v>
      </c>
    </row>
    <row r="338" spans="1:23" ht="15.6" customHeight="1" x14ac:dyDescent="0.25">
      <c r="A338" s="363">
        <f t="shared" si="147"/>
        <v>224</v>
      </c>
      <c r="B338" s="337" t="s">
        <v>483</v>
      </c>
      <c r="C338" s="149">
        <v>1962</v>
      </c>
      <c r="D338" s="150"/>
      <c r="E338" s="150" t="s">
        <v>181</v>
      </c>
      <c r="F338" s="151">
        <v>4</v>
      </c>
      <c r="G338" s="151">
        <v>2</v>
      </c>
      <c r="H338" s="152">
        <v>1468.9</v>
      </c>
      <c r="I338" s="152">
        <v>1357.5</v>
      </c>
      <c r="J338" s="152">
        <v>1357.5</v>
      </c>
      <c r="K338" s="149">
        <v>79</v>
      </c>
      <c r="L338" s="152">
        <f>'раздел 2'!C337</f>
        <v>3348481.19</v>
      </c>
      <c r="M338" s="373">
        <v>0</v>
      </c>
      <c r="N338" s="373">
        <v>0</v>
      </c>
      <c r="O338" s="373">
        <v>0</v>
      </c>
      <c r="P338" s="373">
        <f t="shared" si="145"/>
        <v>3348481.19</v>
      </c>
      <c r="Q338" s="370">
        <f t="shared" si="146"/>
        <v>2279.58417182926</v>
      </c>
      <c r="R338" s="364">
        <v>24445</v>
      </c>
      <c r="S338" s="153">
        <v>43829</v>
      </c>
      <c r="T338" s="135" t="s">
        <v>130</v>
      </c>
      <c r="U338" s="31">
        <f>L338-'раздел 2'!C337</f>
        <v>0</v>
      </c>
      <c r="V338" s="120">
        <f t="shared" si="135"/>
        <v>0</v>
      </c>
      <c r="W338" s="120">
        <f t="shared" si="143"/>
        <v>22165.415828170739</v>
      </c>
    </row>
    <row r="339" spans="1:23" ht="15.6" customHeight="1" x14ac:dyDescent="0.25">
      <c r="A339" s="363">
        <f t="shared" si="147"/>
        <v>225</v>
      </c>
      <c r="B339" s="337" t="s">
        <v>484</v>
      </c>
      <c r="C339" s="149">
        <v>1962</v>
      </c>
      <c r="D339" s="150"/>
      <c r="E339" s="150" t="s">
        <v>181</v>
      </c>
      <c r="F339" s="151">
        <v>4</v>
      </c>
      <c r="G339" s="151">
        <v>3</v>
      </c>
      <c r="H339" s="152">
        <v>2212</v>
      </c>
      <c r="I339" s="152">
        <v>2019.3</v>
      </c>
      <c r="J339" s="152">
        <v>2019.3</v>
      </c>
      <c r="K339" s="149">
        <v>92</v>
      </c>
      <c r="L339" s="152">
        <f>'раздел 2'!C338</f>
        <v>5272965.5</v>
      </c>
      <c r="M339" s="373">
        <v>0</v>
      </c>
      <c r="N339" s="373">
        <v>0</v>
      </c>
      <c r="O339" s="373">
        <v>0</v>
      </c>
      <c r="P339" s="373">
        <f t="shared" si="145"/>
        <v>5272965.5</v>
      </c>
      <c r="Q339" s="370">
        <f t="shared" si="146"/>
        <v>2383.7999547920435</v>
      </c>
      <c r="R339" s="364">
        <v>24445</v>
      </c>
      <c r="S339" s="153">
        <v>43829</v>
      </c>
      <c r="T339" s="135" t="s">
        <v>130</v>
      </c>
      <c r="U339" s="31">
        <f>L339-'раздел 2'!C338</f>
        <v>0</v>
      </c>
      <c r="V339" s="120">
        <f t="shared" si="135"/>
        <v>0</v>
      </c>
      <c r="W339" s="120">
        <f t="shared" si="143"/>
        <v>22061.200045207956</v>
      </c>
    </row>
    <row r="340" spans="1:23" ht="15.6" customHeight="1" x14ac:dyDescent="0.25">
      <c r="A340" s="363">
        <f t="shared" si="147"/>
        <v>226</v>
      </c>
      <c r="B340" s="337" t="s">
        <v>485</v>
      </c>
      <c r="C340" s="149">
        <v>1964</v>
      </c>
      <c r="D340" s="150"/>
      <c r="E340" s="150" t="s">
        <v>433</v>
      </c>
      <c r="F340" s="151">
        <v>5</v>
      </c>
      <c r="G340" s="151">
        <v>4</v>
      </c>
      <c r="H340" s="152">
        <v>3578.8</v>
      </c>
      <c r="I340" s="152">
        <v>3139.1</v>
      </c>
      <c r="J340" s="152">
        <v>3139.1</v>
      </c>
      <c r="K340" s="149">
        <v>127</v>
      </c>
      <c r="L340" s="152">
        <f>'раздел 2'!C339</f>
        <v>6782670.5999999996</v>
      </c>
      <c r="M340" s="373">
        <v>0</v>
      </c>
      <c r="N340" s="373">
        <v>0</v>
      </c>
      <c r="O340" s="373">
        <v>0</v>
      </c>
      <c r="P340" s="373">
        <f t="shared" si="145"/>
        <v>6782670.5999999996</v>
      </c>
      <c r="Q340" s="370">
        <f t="shared" si="146"/>
        <v>1895.2360008941544</v>
      </c>
      <c r="R340" s="364">
        <v>24445</v>
      </c>
      <c r="S340" s="153">
        <v>43829</v>
      </c>
      <c r="T340" s="135" t="s">
        <v>130</v>
      </c>
      <c r="U340" s="31">
        <f>L340-'раздел 2'!C339</f>
        <v>0</v>
      </c>
      <c r="V340" s="120">
        <f t="shared" si="135"/>
        <v>0</v>
      </c>
      <c r="W340" s="120">
        <f t="shared" si="143"/>
        <v>22549.763999105846</v>
      </c>
    </row>
    <row r="341" spans="1:23" ht="15.6" customHeight="1" x14ac:dyDescent="0.25">
      <c r="A341" s="363">
        <f t="shared" si="147"/>
        <v>227</v>
      </c>
      <c r="B341" s="337" t="s">
        <v>481</v>
      </c>
      <c r="C341" s="149">
        <v>1966</v>
      </c>
      <c r="D341" s="150"/>
      <c r="E341" s="150" t="s">
        <v>181</v>
      </c>
      <c r="F341" s="151">
        <v>5</v>
      </c>
      <c r="G341" s="151">
        <v>3</v>
      </c>
      <c r="H341" s="152">
        <v>2752</v>
      </c>
      <c r="I341" s="152">
        <v>2531.59</v>
      </c>
      <c r="J341" s="152">
        <v>2531.59</v>
      </c>
      <c r="K341" s="149">
        <v>123</v>
      </c>
      <c r="L341" s="152">
        <f>'раздел 2'!C340</f>
        <v>5173272.8</v>
      </c>
      <c r="M341" s="373">
        <v>0</v>
      </c>
      <c r="N341" s="373">
        <v>0</v>
      </c>
      <c r="O341" s="373">
        <v>0</v>
      </c>
      <c r="P341" s="373">
        <f t="shared" si="145"/>
        <v>5173272.8</v>
      </c>
      <c r="Q341" s="370">
        <f t="shared" si="146"/>
        <v>1879.822965116279</v>
      </c>
      <c r="R341" s="364">
        <v>24445</v>
      </c>
      <c r="S341" s="153">
        <v>43829</v>
      </c>
      <c r="T341" s="135" t="s">
        <v>130</v>
      </c>
      <c r="U341" s="31">
        <f>L341-'раздел 2'!C340</f>
        <v>0</v>
      </c>
      <c r="V341" s="120">
        <f t="shared" si="135"/>
        <v>0</v>
      </c>
      <c r="W341" s="120">
        <f t="shared" si="143"/>
        <v>22565.17703488372</v>
      </c>
    </row>
    <row r="342" spans="1:23" ht="15.6" customHeight="1" x14ac:dyDescent="0.25">
      <c r="A342" s="363">
        <f t="shared" si="147"/>
        <v>228</v>
      </c>
      <c r="B342" s="337" t="s">
        <v>738</v>
      </c>
      <c r="C342" s="350">
        <v>1966</v>
      </c>
      <c r="D342" s="364"/>
      <c r="E342" s="371" t="s">
        <v>124</v>
      </c>
      <c r="F342" s="331">
        <v>5</v>
      </c>
      <c r="G342" s="331">
        <v>4</v>
      </c>
      <c r="H342" s="321">
        <v>3572</v>
      </c>
      <c r="I342" s="321">
        <v>3264</v>
      </c>
      <c r="J342" s="321">
        <v>2955</v>
      </c>
      <c r="K342" s="331">
        <v>124</v>
      </c>
      <c r="L342" s="152">
        <f>'раздел 2'!C341</f>
        <v>1667332.92</v>
      </c>
      <c r="M342" s="373">
        <v>0</v>
      </c>
      <c r="N342" s="373">
        <v>0</v>
      </c>
      <c r="O342" s="373">
        <v>0</v>
      </c>
      <c r="P342" s="373">
        <f t="shared" si="145"/>
        <v>1667332.92</v>
      </c>
      <c r="Q342" s="370">
        <f t="shared" si="146"/>
        <v>466.77853303471443</v>
      </c>
      <c r="R342" s="364">
        <v>24445</v>
      </c>
      <c r="S342" s="153">
        <v>43829</v>
      </c>
      <c r="T342" s="135" t="s">
        <v>130</v>
      </c>
      <c r="U342" s="31">
        <f>L342-'раздел 2'!C341</f>
        <v>0</v>
      </c>
      <c r="V342" s="120">
        <f t="shared" si="135"/>
        <v>0</v>
      </c>
      <c r="W342" s="120">
        <f t="shared" si="143"/>
        <v>23978.221466965286</v>
      </c>
    </row>
    <row r="343" spans="1:23" ht="15.6" customHeight="1" x14ac:dyDescent="0.25">
      <c r="A343" s="363">
        <f t="shared" si="147"/>
        <v>229</v>
      </c>
      <c r="B343" s="337" t="s">
        <v>739</v>
      </c>
      <c r="C343" s="350">
        <v>1970</v>
      </c>
      <c r="D343" s="364"/>
      <c r="E343" s="371" t="s">
        <v>128</v>
      </c>
      <c r="F343" s="331">
        <v>5</v>
      </c>
      <c r="G343" s="331">
        <v>8</v>
      </c>
      <c r="H343" s="321">
        <v>6531</v>
      </c>
      <c r="I343" s="321">
        <v>5645</v>
      </c>
      <c r="J343" s="321">
        <v>4788</v>
      </c>
      <c r="K343" s="331">
        <v>303</v>
      </c>
      <c r="L343" s="152">
        <f>'раздел 2'!C342</f>
        <v>1725060.88</v>
      </c>
      <c r="M343" s="373">
        <v>0</v>
      </c>
      <c r="N343" s="373">
        <v>0</v>
      </c>
      <c r="O343" s="373">
        <v>0</v>
      </c>
      <c r="P343" s="373">
        <f t="shared" si="145"/>
        <v>1725060.88</v>
      </c>
      <c r="Q343" s="370">
        <f t="shared" si="146"/>
        <v>264.13426427805848</v>
      </c>
      <c r="R343" s="364">
        <v>24445</v>
      </c>
      <c r="S343" s="153">
        <v>43829</v>
      </c>
      <c r="T343" s="135" t="s">
        <v>130</v>
      </c>
      <c r="U343" s="31">
        <f>L343-'раздел 2'!C342</f>
        <v>0</v>
      </c>
      <c r="V343" s="120">
        <f t="shared" si="135"/>
        <v>0</v>
      </c>
      <c r="W343" s="120">
        <f t="shared" si="143"/>
        <v>24180.865735721942</v>
      </c>
    </row>
    <row r="344" spans="1:23" ht="15.6" customHeight="1" x14ac:dyDescent="0.25">
      <c r="A344" s="363">
        <f t="shared" si="147"/>
        <v>230</v>
      </c>
      <c r="B344" s="337" t="s">
        <v>486</v>
      </c>
      <c r="C344" s="149">
        <v>1967</v>
      </c>
      <c r="D344" s="150"/>
      <c r="E344" s="150" t="s">
        <v>181</v>
      </c>
      <c r="F344" s="151">
        <v>5</v>
      </c>
      <c r="G344" s="151">
        <v>6</v>
      </c>
      <c r="H344" s="152">
        <v>6130.9</v>
      </c>
      <c r="I344" s="152">
        <v>5328.4</v>
      </c>
      <c r="J344" s="152">
        <v>5124.2700000000004</v>
      </c>
      <c r="K344" s="149">
        <v>221</v>
      </c>
      <c r="L344" s="152">
        <f>'раздел 2'!C343</f>
        <v>1663949.86</v>
      </c>
      <c r="M344" s="373">
        <v>0</v>
      </c>
      <c r="N344" s="373">
        <v>0</v>
      </c>
      <c r="O344" s="373">
        <v>0</v>
      </c>
      <c r="P344" s="373">
        <f t="shared" si="145"/>
        <v>1663949.86</v>
      </c>
      <c r="Q344" s="370">
        <f t="shared" si="146"/>
        <v>271.40384935327609</v>
      </c>
      <c r="R344" s="364">
        <v>24445</v>
      </c>
      <c r="S344" s="153">
        <v>43829</v>
      </c>
      <c r="T344" s="135" t="s">
        <v>130</v>
      </c>
      <c r="U344" s="31">
        <f>L344-'раздел 2'!C343</f>
        <v>0</v>
      </c>
      <c r="V344" s="120">
        <f t="shared" si="135"/>
        <v>0</v>
      </c>
      <c r="W344" s="120">
        <f t="shared" si="143"/>
        <v>24173.596150646725</v>
      </c>
    </row>
    <row r="345" spans="1:23" ht="15.6" customHeight="1" x14ac:dyDescent="0.25">
      <c r="A345" s="363">
        <f t="shared" si="147"/>
        <v>231</v>
      </c>
      <c r="B345" s="337" t="s">
        <v>724</v>
      </c>
      <c r="C345" s="350">
        <v>1980</v>
      </c>
      <c r="D345" s="364"/>
      <c r="E345" s="371" t="s">
        <v>128</v>
      </c>
      <c r="F345" s="331">
        <v>6</v>
      </c>
      <c r="G345" s="331">
        <v>12</v>
      </c>
      <c r="H345" s="321">
        <v>9886</v>
      </c>
      <c r="I345" s="321">
        <v>7935</v>
      </c>
      <c r="J345" s="321">
        <v>7548</v>
      </c>
      <c r="K345" s="331">
        <v>357</v>
      </c>
      <c r="L345" s="152">
        <f>'раздел 2'!C344</f>
        <v>10611594</v>
      </c>
      <c r="M345" s="373">
        <v>0</v>
      </c>
      <c r="N345" s="373">
        <v>0</v>
      </c>
      <c r="O345" s="373">
        <v>0</v>
      </c>
      <c r="P345" s="373">
        <f t="shared" si="145"/>
        <v>10611594</v>
      </c>
      <c r="Q345" s="370">
        <f t="shared" si="146"/>
        <v>1073.3961157191989</v>
      </c>
      <c r="R345" s="364">
        <v>24445</v>
      </c>
      <c r="S345" s="153">
        <v>43829</v>
      </c>
      <c r="T345" s="135" t="s">
        <v>130</v>
      </c>
      <c r="U345" s="31">
        <f>L345-'раздел 2'!C344</f>
        <v>0</v>
      </c>
      <c r="V345" s="120">
        <f t="shared" si="135"/>
        <v>0</v>
      </c>
      <c r="W345" s="120">
        <f t="shared" si="143"/>
        <v>23371.603884280801</v>
      </c>
    </row>
    <row r="346" spans="1:23" ht="15.6" customHeight="1" x14ac:dyDescent="0.25">
      <c r="A346" s="363">
        <f t="shared" si="147"/>
        <v>232</v>
      </c>
      <c r="B346" s="337" t="s">
        <v>488</v>
      </c>
      <c r="C346" s="149">
        <v>1969</v>
      </c>
      <c r="D346" s="150"/>
      <c r="E346" s="150" t="s">
        <v>181</v>
      </c>
      <c r="F346" s="151">
        <v>5</v>
      </c>
      <c r="G346" s="151">
        <v>5</v>
      </c>
      <c r="H346" s="152">
        <v>4871.6000000000004</v>
      </c>
      <c r="I346" s="152">
        <v>4417.1000000000004</v>
      </c>
      <c r="J346" s="152">
        <v>4417.1000000000004</v>
      </c>
      <c r="K346" s="149">
        <v>174</v>
      </c>
      <c r="L346" s="152">
        <f>'раздел 2'!C345</f>
        <v>2968470.75</v>
      </c>
      <c r="M346" s="373">
        <v>0</v>
      </c>
      <c r="N346" s="373">
        <v>0</v>
      </c>
      <c r="O346" s="373">
        <v>0</v>
      </c>
      <c r="P346" s="373">
        <f t="shared" si="145"/>
        <v>2968470.75</v>
      </c>
      <c r="Q346" s="370">
        <f t="shared" si="146"/>
        <v>609.34205394531568</v>
      </c>
      <c r="R346" s="364">
        <v>24445</v>
      </c>
      <c r="S346" s="153">
        <v>43829</v>
      </c>
      <c r="T346" s="135" t="s">
        <v>130</v>
      </c>
      <c r="U346" s="31">
        <f>L346-'раздел 2'!C345</f>
        <v>0</v>
      </c>
      <c r="V346" s="120">
        <f t="shared" si="135"/>
        <v>0</v>
      </c>
      <c r="W346" s="120">
        <f t="shared" si="143"/>
        <v>23835.657946054685</v>
      </c>
    </row>
    <row r="347" spans="1:23" ht="15.6" customHeight="1" x14ac:dyDescent="0.25">
      <c r="A347" s="363">
        <f t="shared" si="147"/>
        <v>233</v>
      </c>
      <c r="B347" s="337" t="s">
        <v>489</v>
      </c>
      <c r="C347" s="149">
        <v>1968</v>
      </c>
      <c r="D347" s="150"/>
      <c r="E347" s="150" t="s">
        <v>181</v>
      </c>
      <c r="F347" s="151">
        <v>5</v>
      </c>
      <c r="G347" s="151">
        <v>5</v>
      </c>
      <c r="H347" s="152">
        <v>4790.8</v>
      </c>
      <c r="I347" s="152">
        <v>4335.8</v>
      </c>
      <c r="J347" s="152">
        <v>4335.8</v>
      </c>
      <c r="K347" s="149">
        <v>183</v>
      </c>
      <c r="L347" s="152">
        <f>'раздел 2'!C346</f>
        <v>2968470.75</v>
      </c>
      <c r="M347" s="373">
        <v>0</v>
      </c>
      <c r="N347" s="373">
        <v>0</v>
      </c>
      <c r="O347" s="373">
        <v>0</v>
      </c>
      <c r="P347" s="373">
        <f t="shared" si="145"/>
        <v>2968470.75</v>
      </c>
      <c r="Q347" s="370">
        <f t="shared" si="146"/>
        <v>619.61900935125652</v>
      </c>
      <c r="R347" s="364">
        <v>24445</v>
      </c>
      <c r="S347" s="153">
        <v>43829</v>
      </c>
      <c r="T347" s="135" t="s">
        <v>130</v>
      </c>
      <c r="U347" s="31">
        <f>L347-'раздел 2'!C346</f>
        <v>0</v>
      </c>
      <c r="V347" s="120">
        <f t="shared" si="135"/>
        <v>0</v>
      </c>
      <c r="W347" s="120">
        <f t="shared" si="143"/>
        <v>23825.380990648744</v>
      </c>
    </row>
    <row r="348" spans="1:23" ht="15.6" customHeight="1" x14ac:dyDescent="0.25">
      <c r="A348" s="363">
        <f t="shared" si="147"/>
        <v>234</v>
      </c>
      <c r="B348" s="337" t="s">
        <v>730</v>
      </c>
      <c r="C348" s="350">
        <v>1976</v>
      </c>
      <c r="D348" s="364"/>
      <c r="E348" s="371" t="s">
        <v>124</v>
      </c>
      <c r="F348" s="331">
        <v>12</v>
      </c>
      <c r="G348" s="331">
        <v>1</v>
      </c>
      <c r="H348" s="321">
        <v>3989</v>
      </c>
      <c r="I348" s="321">
        <v>3226</v>
      </c>
      <c r="J348" s="321">
        <v>2603</v>
      </c>
      <c r="K348" s="331">
        <v>107</v>
      </c>
      <c r="L348" s="152">
        <f>'раздел 2'!C347</f>
        <v>2042714.52</v>
      </c>
      <c r="M348" s="373">
        <v>0</v>
      </c>
      <c r="N348" s="373">
        <v>0</v>
      </c>
      <c r="O348" s="373">
        <v>0</v>
      </c>
      <c r="P348" s="373">
        <f t="shared" si="145"/>
        <v>2042714.52</v>
      </c>
      <c r="Q348" s="370">
        <f t="shared" si="146"/>
        <v>512.08686888944601</v>
      </c>
      <c r="R348" s="364">
        <v>24445</v>
      </c>
      <c r="S348" s="153">
        <v>43829</v>
      </c>
      <c r="T348" s="135" t="s">
        <v>130</v>
      </c>
      <c r="U348" s="31">
        <f>L348-'раздел 2'!C347</f>
        <v>0</v>
      </c>
      <c r="V348" s="120">
        <f t="shared" si="135"/>
        <v>0</v>
      </c>
      <c r="W348" s="120">
        <f t="shared" si="143"/>
        <v>23932.913131110556</v>
      </c>
    </row>
    <row r="349" spans="1:23" ht="15.6" customHeight="1" x14ac:dyDescent="0.25">
      <c r="A349" s="363">
        <f t="shared" si="147"/>
        <v>235</v>
      </c>
      <c r="B349" s="337" t="s">
        <v>490</v>
      </c>
      <c r="C349" s="149">
        <v>1972</v>
      </c>
      <c r="D349" s="150"/>
      <c r="E349" s="150" t="s">
        <v>181</v>
      </c>
      <c r="F349" s="151">
        <v>5</v>
      </c>
      <c r="G349" s="151">
        <v>7</v>
      </c>
      <c r="H349" s="152">
        <v>6371.7</v>
      </c>
      <c r="I349" s="152">
        <v>5618.8</v>
      </c>
      <c r="J349" s="152">
        <v>5618.8</v>
      </c>
      <c r="K349" s="149">
        <v>269</v>
      </c>
      <c r="L349" s="152">
        <f>'раздел 2'!C348</f>
        <v>4294207.05</v>
      </c>
      <c r="M349" s="373">
        <v>0</v>
      </c>
      <c r="N349" s="373">
        <v>0</v>
      </c>
      <c r="O349" s="373">
        <v>0</v>
      </c>
      <c r="P349" s="373">
        <f t="shared" si="145"/>
        <v>4294207.05</v>
      </c>
      <c r="Q349" s="370">
        <f t="shared" si="146"/>
        <v>673.94997410424219</v>
      </c>
      <c r="R349" s="364">
        <v>24445</v>
      </c>
      <c r="S349" s="153">
        <v>43829</v>
      </c>
      <c r="T349" s="135" t="s">
        <v>130</v>
      </c>
      <c r="U349" s="31">
        <f>L349-'раздел 2'!C348</f>
        <v>0</v>
      </c>
      <c r="V349" s="120">
        <f t="shared" si="135"/>
        <v>0</v>
      </c>
      <c r="W349" s="120">
        <f t="shared" si="143"/>
        <v>23771.050025895758</v>
      </c>
    </row>
    <row r="350" spans="1:23" ht="15.6" customHeight="1" x14ac:dyDescent="0.25">
      <c r="A350" s="363">
        <f t="shared" si="147"/>
        <v>236</v>
      </c>
      <c r="B350" s="337" t="s">
        <v>731</v>
      </c>
      <c r="C350" s="350">
        <v>1964</v>
      </c>
      <c r="D350" s="364"/>
      <c r="E350" s="371" t="s">
        <v>124</v>
      </c>
      <c r="F350" s="331">
        <v>4</v>
      </c>
      <c r="G350" s="331">
        <v>3</v>
      </c>
      <c r="H350" s="321">
        <v>1997</v>
      </c>
      <c r="I350" s="321">
        <v>1484</v>
      </c>
      <c r="J350" s="321">
        <v>1308</v>
      </c>
      <c r="K350" s="331">
        <v>71</v>
      </c>
      <c r="L350" s="152">
        <f>'раздел 2'!C349</f>
        <v>843394.38</v>
      </c>
      <c r="M350" s="373">
        <v>0</v>
      </c>
      <c r="N350" s="373">
        <v>0</v>
      </c>
      <c r="O350" s="373">
        <v>0</v>
      </c>
      <c r="P350" s="373">
        <f t="shared" si="145"/>
        <v>843394.38</v>
      </c>
      <c r="Q350" s="370">
        <f t="shared" si="146"/>
        <v>422.33068602904359</v>
      </c>
      <c r="R350" s="364">
        <v>24445</v>
      </c>
      <c r="S350" s="153">
        <v>43829</v>
      </c>
      <c r="T350" s="135" t="s">
        <v>130</v>
      </c>
      <c r="U350" s="31">
        <f>L350-'раздел 2'!C349</f>
        <v>0</v>
      </c>
      <c r="V350" s="120">
        <f t="shared" si="135"/>
        <v>0</v>
      </c>
      <c r="W350" s="120">
        <f t="shared" si="143"/>
        <v>24022.669313970957</v>
      </c>
    </row>
    <row r="351" spans="1:23" ht="15.6" customHeight="1" x14ac:dyDescent="0.25">
      <c r="A351" s="363">
        <f t="shared" si="147"/>
        <v>237</v>
      </c>
      <c r="B351" s="337" t="s">
        <v>732</v>
      </c>
      <c r="C351" s="149">
        <v>1963</v>
      </c>
      <c r="D351" s="150"/>
      <c r="E351" s="150" t="s">
        <v>181</v>
      </c>
      <c r="F351" s="151">
        <v>4</v>
      </c>
      <c r="G351" s="151">
        <v>4</v>
      </c>
      <c r="H351" s="152">
        <v>3514.6</v>
      </c>
      <c r="I351" s="152">
        <v>2547.4499999999998</v>
      </c>
      <c r="J351" s="152">
        <v>2547.4499999999998</v>
      </c>
      <c r="K351" s="149">
        <v>123</v>
      </c>
      <c r="L351" s="152">
        <f>'раздел 2'!C350</f>
        <v>6561777.5999999996</v>
      </c>
      <c r="M351" s="373">
        <v>0</v>
      </c>
      <c r="N351" s="373">
        <v>0</v>
      </c>
      <c r="O351" s="373">
        <v>0</v>
      </c>
      <c r="P351" s="373">
        <f t="shared" si="145"/>
        <v>6561777.5999999996</v>
      </c>
      <c r="Q351" s="370">
        <f t="shared" si="146"/>
        <v>1867.0055198315597</v>
      </c>
      <c r="R351" s="364">
        <v>24445</v>
      </c>
      <c r="S351" s="153">
        <v>43829</v>
      </c>
      <c r="T351" s="135" t="s">
        <v>130</v>
      </c>
      <c r="U351" s="31">
        <f>L351-'раздел 2'!C350</f>
        <v>0</v>
      </c>
      <c r="V351" s="120">
        <f t="shared" si="135"/>
        <v>0</v>
      </c>
      <c r="W351" s="120">
        <f t="shared" si="143"/>
        <v>22577.99448016844</v>
      </c>
    </row>
    <row r="352" spans="1:23" ht="15.6" customHeight="1" x14ac:dyDescent="0.25">
      <c r="A352" s="363">
        <f t="shared" si="147"/>
        <v>238</v>
      </c>
      <c r="B352" s="337" t="s">
        <v>491</v>
      </c>
      <c r="C352" s="149">
        <v>1966</v>
      </c>
      <c r="D352" s="150"/>
      <c r="E352" s="150" t="s">
        <v>181</v>
      </c>
      <c r="F352" s="151">
        <v>5</v>
      </c>
      <c r="G352" s="151">
        <v>4</v>
      </c>
      <c r="H352" s="152">
        <v>3907.6</v>
      </c>
      <c r="I352" s="152">
        <v>3535.8</v>
      </c>
      <c r="J352" s="152">
        <v>3535.8</v>
      </c>
      <c r="K352" s="149">
        <v>149</v>
      </c>
      <c r="L352" s="152">
        <f>'раздел 2'!C351</f>
        <v>2805192.6</v>
      </c>
      <c r="M352" s="373">
        <v>0</v>
      </c>
      <c r="N352" s="373">
        <v>0</v>
      </c>
      <c r="O352" s="373">
        <v>0</v>
      </c>
      <c r="P352" s="373">
        <f t="shared" si="145"/>
        <v>2805192.6</v>
      </c>
      <c r="Q352" s="370">
        <f t="shared" si="146"/>
        <v>717.88120585525644</v>
      </c>
      <c r="R352" s="364">
        <v>24445</v>
      </c>
      <c r="S352" s="153">
        <v>43829</v>
      </c>
      <c r="T352" s="135" t="s">
        <v>130</v>
      </c>
      <c r="U352" s="31">
        <f>L352-'раздел 2'!C351</f>
        <v>0</v>
      </c>
      <c r="V352" s="120">
        <f t="shared" si="135"/>
        <v>0</v>
      </c>
      <c r="W352" s="120">
        <f t="shared" si="143"/>
        <v>23727.118794144742</v>
      </c>
    </row>
    <row r="353" spans="1:23" ht="15.6" customHeight="1" x14ac:dyDescent="0.25">
      <c r="A353" s="363">
        <f t="shared" si="147"/>
        <v>239</v>
      </c>
      <c r="B353" s="337" t="s">
        <v>733</v>
      </c>
      <c r="C353" s="350">
        <v>1964</v>
      </c>
      <c r="D353" s="364"/>
      <c r="E353" s="371" t="s">
        <v>124</v>
      </c>
      <c r="F353" s="331">
        <v>5</v>
      </c>
      <c r="G353" s="331">
        <v>4</v>
      </c>
      <c r="H353" s="321">
        <v>3508</v>
      </c>
      <c r="I353" s="321">
        <v>2504</v>
      </c>
      <c r="J353" s="321">
        <v>2316</v>
      </c>
      <c r="K353" s="331">
        <v>122</v>
      </c>
      <c r="L353" s="152">
        <f>'раздел 2'!C352</f>
        <v>1635371.44</v>
      </c>
      <c r="M353" s="373">
        <v>0</v>
      </c>
      <c r="N353" s="373">
        <v>0</v>
      </c>
      <c r="O353" s="373">
        <v>0</v>
      </c>
      <c r="P353" s="373">
        <f t="shared" si="145"/>
        <v>1635371.44</v>
      </c>
      <c r="Q353" s="370">
        <f t="shared" si="146"/>
        <v>466.18342075256555</v>
      </c>
      <c r="R353" s="364">
        <v>24445</v>
      </c>
      <c r="S353" s="153">
        <v>43829</v>
      </c>
      <c r="T353" s="135" t="s">
        <v>130</v>
      </c>
      <c r="U353" s="31">
        <f>L353-'раздел 2'!C352</f>
        <v>0</v>
      </c>
      <c r="V353" s="120">
        <f t="shared" si="135"/>
        <v>0</v>
      </c>
      <c r="W353" s="120">
        <f t="shared" si="143"/>
        <v>23978.816579247436</v>
      </c>
    </row>
    <row r="354" spans="1:23" ht="15.6" customHeight="1" x14ac:dyDescent="0.25">
      <c r="A354" s="363">
        <f t="shared" si="147"/>
        <v>240</v>
      </c>
      <c r="B354" s="337" t="s">
        <v>492</v>
      </c>
      <c r="C354" s="149">
        <v>1966</v>
      </c>
      <c r="D354" s="150"/>
      <c r="E354" s="150" t="s">
        <v>181</v>
      </c>
      <c r="F354" s="151">
        <v>5</v>
      </c>
      <c r="G354" s="151">
        <v>4</v>
      </c>
      <c r="H354" s="152">
        <v>3885.8</v>
      </c>
      <c r="I354" s="152">
        <v>3552.6</v>
      </c>
      <c r="J354" s="152">
        <v>3552.6</v>
      </c>
      <c r="K354" s="149">
        <v>158</v>
      </c>
      <c r="L354" s="152">
        <f>'раздел 2'!C353</f>
        <v>4280178</v>
      </c>
      <c r="M354" s="373">
        <v>0</v>
      </c>
      <c r="N354" s="373">
        <v>0</v>
      </c>
      <c r="O354" s="373">
        <v>0</v>
      </c>
      <c r="P354" s="373">
        <f t="shared" si="145"/>
        <v>4280178</v>
      </c>
      <c r="Q354" s="370">
        <f t="shared" si="146"/>
        <v>1101.4920994389829</v>
      </c>
      <c r="R354" s="364">
        <v>24445</v>
      </c>
      <c r="S354" s="153">
        <v>43829</v>
      </c>
      <c r="T354" s="135" t="s">
        <v>130</v>
      </c>
      <c r="U354" s="31">
        <f>L354-'раздел 2'!C353</f>
        <v>0</v>
      </c>
      <c r="V354" s="120">
        <f t="shared" si="135"/>
        <v>0</v>
      </c>
      <c r="W354" s="120">
        <f t="shared" si="143"/>
        <v>23343.507900561017</v>
      </c>
    </row>
    <row r="355" spans="1:23" ht="15.6" customHeight="1" x14ac:dyDescent="0.25">
      <c r="A355" s="363">
        <f t="shared" si="147"/>
        <v>241</v>
      </c>
      <c r="B355" s="337" t="s">
        <v>734</v>
      </c>
      <c r="C355" s="350">
        <v>1965</v>
      </c>
      <c r="D355" s="364"/>
      <c r="E355" s="371" t="s">
        <v>124</v>
      </c>
      <c r="F355" s="331">
        <v>5</v>
      </c>
      <c r="G355" s="331">
        <v>4</v>
      </c>
      <c r="H355" s="321">
        <v>3440</v>
      </c>
      <c r="I355" s="321">
        <v>3142</v>
      </c>
      <c r="J355" s="321">
        <v>2999</v>
      </c>
      <c r="K355" s="331">
        <v>140</v>
      </c>
      <c r="L355" s="152">
        <f>'раздел 2'!C354</f>
        <v>1667332.92</v>
      </c>
      <c r="M355" s="373">
        <v>0</v>
      </c>
      <c r="N355" s="373">
        <v>0</v>
      </c>
      <c r="O355" s="373">
        <v>0</v>
      </c>
      <c r="P355" s="373">
        <f t="shared" si="145"/>
        <v>1667332.92</v>
      </c>
      <c r="Q355" s="370">
        <f t="shared" si="146"/>
        <v>484.68980232558135</v>
      </c>
      <c r="R355" s="364">
        <v>24445</v>
      </c>
      <c r="S355" s="153">
        <v>43829</v>
      </c>
      <c r="T355" s="135" t="s">
        <v>130</v>
      </c>
      <c r="U355" s="31">
        <f>L355-'раздел 2'!C354</f>
        <v>0</v>
      </c>
      <c r="V355" s="120">
        <f t="shared" si="135"/>
        <v>0</v>
      </c>
      <c r="W355" s="120">
        <f t="shared" si="143"/>
        <v>23960.310197674418</v>
      </c>
    </row>
    <row r="356" spans="1:23" ht="15.6" customHeight="1" x14ac:dyDescent="0.25">
      <c r="A356" s="363">
        <f t="shared" si="147"/>
        <v>242</v>
      </c>
      <c r="B356" s="337" t="s">
        <v>735</v>
      </c>
      <c r="C356" s="350">
        <v>1963</v>
      </c>
      <c r="D356" s="364"/>
      <c r="E356" s="371" t="s">
        <v>124</v>
      </c>
      <c r="F356" s="331">
        <v>5</v>
      </c>
      <c r="G356" s="331">
        <v>4</v>
      </c>
      <c r="H356" s="321">
        <v>3438</v>
      </c>
      <c r="I356" s="321">
        <v>3145</v>
      </c>
      <c r="J356" s="321">
        <v>2737</v>
      </c>
      <c r="K356" s="331">
        <v>124</v>
      </c>
      <c r="L356" s="152">
        <f>'раздел 2'!C355</f>
        <v>1667332.92</v>
      </c>
      <c r="M356" s="373">
        <v>0</v>
      </c>
      <c r="N356" s="373">
        <v>0</v>
      </c>
      <c r="O356" s="373">
        <v>0</v>
      </c>
      <c r="P356" s="373">
        <f t="shared" si="145"/>
        <v>1667332.92</v>
      </c>
      <c r="Q356" s="370">
        <f t="shared" si="146"/>
        <v>484.97176265270502</v>
      </c>
      <c r="R356" s="364">
        <v>24445</v>
      </c>
      <c r="S356" s="153">
        <v>43829</v>
      </c>
      <c r="T356" s="135" t="s">
        <v>130</v>
      </c>
      <c r="U356" s="31">
        <f>L356-'раздел 2'!C355</f>
        <v>0</v>
      </c>
      <c r="V356" s="120">
        <f t="shared" si="135"/>
        <v>0</v>
      </c>
      <c r="W356" s="120">
        <f t="shared" si="143"/>
        <v>23960.028237347295</v>
      </c>
    </row>
    <row r="357" spans="1:23" ht="15.6" customHeight="1" x14ac:dyDescent="0.25">
      <c r="A357" s="363">
        <f t="shared" si="147"/>
        <v>243</v>
      </c>
      <c r="B357" s="337" t="s">
        <v>736</v>
      </c>
      <c r="C357" s="149">
        <v>1963</v>
      </c>
      <c r="D357" s="150"/>
      <c r="E357" s="150" t="s">
        <v>124</v>
      </c>
      <c r="F357" s="151">
        <v>5</v>
      </c>
      <c r="G357" s="151">
        <v>4</v>
      </c>
      <c r="H357" s="152">
        <v>3413</v>
      </c>
      <c r="I357" s="152">
        <v>3124</v>
      </c>
      <c r="J357" s="152">
        <v>2903</v>
      </c>
      <c r="K357" s="149">
        <v>124</v>
      </c>
      <c r="L357" s="152">
        <f>'раздел 2'!C356</f>
        <v>1667332.92</v>
      </c>
      <c r="M357" s="373">
        <v>0</v>
      </c>
      <c r="N357" s="373">
        <v>0</v>
      </c>
      <c r="O357" s="373">
        <v>0</v>
      </c>
      <c r="P357" s="373">
        <f t="shared" si="145"/>
        <v>1667332.92</v>
      </c>
      <c r="Q357" s="370">
        <f t="shared" si="146"/>
        <v>488.5241488426604</v>
      </c>
      <c r="R357" s="364">
        <v>24445</v>
      </c>
      <c r="S357" s="153">
        <v>43829</v>
      </c>
      <c r="T357" s="135" t="s">
        <v>130</v>
      </c>
      <c r="U357" s="31">
        <f>L357-'раздел 2'!C356</f>
        <v>0</v>
      </c>
      <c r="V357" s="120">
        <f t="shared" si="135"/>
        <v>0</v>
      </c>
      <c r="W357" s="120">
        <f t="shared" si="143"/>
        <v>23956.475851157338</v>
      </c>
    </row>
    <row r="358" spans="1:23" ht="15.6" customHeight="1" x14ac:dyDescent="0.25">
      <c r="A358" s="363">
        <f t="shared" si="147"/>
        <v>244</v>
      </c>
      <c r="B358" s="337" t="s">
        <v>737</v>
      </c>
      <c r="C358" s="149">
        <v>1964</v>
      </c>
      <c r="D358" s="150"/>
      <c r="E358" s="150" t="s">
        <v>181</v>
      </c>
      <c r="F358" s="151">
        <v>5</v>
      </c>
      <c r="G358" s="151">
        <v>4</v>
      </c>
      <c r="H358" s="152">
        <v>3442.4</v>
      </c>
      <c r="I358" s="152">
        <v>2972.6</v>
      </c>
      <c r="J358" s="152">
        <v>2972.6</v>
      </c>
      <c r="K358" s="149">
        <v>132</v>
      </c>
      <c r="L358" s="152">
        <f>'раздел 2'!C357</f>
        <v>5092315.9400000004</v>
      </c>
      <c r="M358" s="373">
        <v>0</v>
      </c>
      <c r="N358" s="373">
        <v>0</v>
      </c>
      <c r="O358" s="373">
        <v>0</v>
      </c>
      <c r="P358" s="373">
        <f t="shared" si="145"/>
        <v>5092315.9400000004</v>
      </c>
      <c r="Q358" s="370">
        <f t="shared" si="146"/>
        <v>1479.2923367418082</v>
      </c>
      <c r="R358" s="364">
        <v>24445</v>
      </c>
      <c r="S358" s="153">
        <v>43829</v>
      </c>
      <c r="T358" s="135" t="s">
        <v>130</v>
      </c>
      <c r="U358" s="31">
        <f>L358-'раздел 2'!C357</f>
        <v>0</v>
      </c>
      <c r="V358" s="120">
        <f t="shared" si="135"/>
        <v>0</v>
      </c>
      <c r="W358" s="120">
        <f t="shared" si="143"/>
        <v>22965.707663258192</v>
      </c>
    </row>
    <row r="359" spans="1:23" ht="15.6" customHeight="1" x14ac:dyDescent="0.25">
      <c r="A359" s="427" t="s">
        <v>15</v>
      </c>
      <c r="B359" s="426"/>
      <c r="C359" s="331" t="s">
        <v>127</v>
      </c>
      <c r="D359" s="364" t="s">
        <v>127</v>
      </c>
      <c r="E359" s="364" t="s">
        <v>127</v>
      </c>
      <c r="F359" s="307" t="s">
        <v>127</v>
      </c>
      <c r="G359" s="307" t="s">
        <v>127</v>
      </c>
      <c r="H359" s="354">
        <f t="shared" ref="H359:P359" si="148">SUM(H328:H358)</f>
        <v>125852.70000000003</v>
      </c>
      <c r="I359" s="354">
        <f t="shared" si="148"/>
        <v>109234.38000000003</v>
      </c>
      <c r="J359" s="354">
        <f t="shared" si="148"/>
        <v>104293.12000000002</v>
      </c>
      <c r="K359" s="331">
        <f t="shared" si="148"/>
        <v>4800</v>
      </c>
      <c r="L359" s="354">
        <f t="shared" si="148"/>
        <v>113648083.26999997</v>
      </c>
      <c r="M359" s="354">
        <f t="shared" si="148"/>
        <v>0</v>
      </c>
      <c r="N359" s="354">
        <f t="shared" si="148"/>
        <v>0</v>
      </c>
      <c r="O359" s="354">
        <f t="shared" si="148"/>
        <v>0</v>
      </c>
      <c r="P359" s="354">
        <f t="shared" si="148"/>
        <v>113648083.26999997</v>
      </c>
      <c r="Q359" s="370">
        <f t="shared" si="146"/>
        <v>903.02459359235002</v>
      </c>
      <c r="R359" s="364" t="s">
        <v>127</v>
      </c>
      <c r="S359" s="364" t="s">
        <v>127</v>
      </c>
      <c r="T359" s="364" t="s">
        <v>127</v>
      </c>
      <c r="U359" s="31">
        <f>L359-'раздел 2'!C358</f>
        <v>0</v>
      </c>
      <c r="V359" s="120">
        <f t="shared" si="135"/>
        <v>0</v>
      </c>
      <c r="W359" s="120" t="e">
        <f t="shared" si="143"/>
        <v>#VALUE!</v>
      </c>
    </row>
    <row r="360" spans="1:23" s="124" customFormat="1" ht="15.6" customHeight="1" x14ac:dyDescent="0.25">
      <c r="A360" s="428" t="s">
        <v>32</v>
      </c>
      <c r="B360" s="429"/>
      <c r="C360" s="85"/>
      <c r="D360" s="231"/>
      <c r="E360" s="231"/>
      <c r="F360" s="103"/>
      <c r="G360" s="103"/>
      <c r="H360" s="374">
        <f>H326+H359</f>
        <v>126864.30000000003</v>
      </c>
      <c r="I360" s="374">
        <f t="shared" ref="I360:P360" si="149">I326+I359</f>
        <v>110245.28000000003</v>
      </c>
      <c r="J360" s="374">
        <f t="shared" si="149"/>
        <v>104597.52000000002</v>
      </c>
      <c r="K360" s="374">
        <f t="shared" si="149"/>
        <v>4869</v>
      </c>
      <c r="L360" s="374">
        <f t="shared" si="149"/>
        <v>119589959.76999997</v>
      </c>
      <c r="M360" s="374">
        <f t="shared" si="149"/>
        <v>0</v>
      </c>
      <c r="N360" s="374">
        <f t="shared" si="149"/>
        <v>0</v>
      </c>
      <c r="O360" s="374">
        <f t="shared" si="149"/>
        <v>0</v>
      </c>
      <c r="P360" s="374">
        <f t="shared" si="149"/>
        <v>119589959.76999997</v>
      </c>
      <c r="Q360" s="354" t="e">
        <f>SUM(#REF!)</f>
        <v>#REF!</v>
      </c>
      <c r="R360" s="364" t="s">
        <v>127</v>
      </c>
      <c r="S360" s="364" t="s">
        <v>127</v>
      </c>
      <c r="T360" s="364" t="s">
        <v>127</v>
      </c>
      <c r="U360" s="31">
        <f>L360-'раздел 2'!C359</f>
        <v>0</v>
      </c>
      <c r="V360" s="120">
        <f t="shared" ref="V360:V370" si="150">L360-P360</f>
        <v>0</v>
      </c>
      <c r="W360" s="120" t="e">
        <f t="shared" si="143"/>
        <v>#VALUE!</v>
      </c>
    </row>
    <row r="361" spans="1:23" ht="15.6" customHeight="1" x14ac:dyDescent="0.25">
      <c r="A361" s="456" t="s">
        <v>79</v>
      </c>
      <c r="B361" s="457"/>
      <c r="C361" s="457"/>
      <c r="D361" s="457"/>
      <c r="E361" s="457"/>
      <c r="F361" s="457"/>
      <c r="G361" s="457"/>
      <c r="H361" s="457"/>
      <c r="I361" s="457"/>
      <c r="J361" s="457"/>
      <c r="K361" s="457"/>
      <c r="L361" s="457"/>
      <c r="M361" s="457"/>
      <c r="N361" s="457"/>
      <c r="O361" s="457"/>
      <c r="P361" s="457"/>
      <c r="Q361" s="457"/>
      <c r="R361" s="457"/>
      <c r="S361" s="457"/>
      <c r="T361" s="458"/>
      <c r="U361" s="31">
        <f>L361-'раздел 2'!C360</f>
        <v>0</v>
      </c>
      <c r="V361" s="120">
        <f t="shared" si="150"/>
        <v>0</v>
      </c>
      <c r="W361" s="120">
        <f t="shared" si="143"/>
        <v>0</v>
      </c>
    </row>
    <row r="362" spans="1:23" ht="15.6" customHeight="1" x14ac:dyDescent="0.25">
      <c r="A362" s="428" t="s">
        <v>80</v>
      </c>
      <c r="B362" s="429"/>
      <c r="C362" s="331"/>
      <c r="D362" s="364"/>
      <c r="E362" s="364"/>
      <c r="F362" s="307"/>
      <c r="G362" s="307"/>
      <c r="H362" s="364"/>
      <c r="I362" s="364"/>
      <c r="J362" s="364"/>
      <c r="K362" s="331"/>
      <c r="L362" s="354"/>
      <c r="M362" s="364"/>
      <c r="N362" s="364"/>
      <c r="O362" s="364"/>
      <c r="P362" s="364"/>
      <c r="Q362" s="321"/>
      <c r="R362" s="364"/>
      <c r="S362" s="364"/>
      <c r="T362" s="364"/>
      <c r="U362" s="31">
        <f>L362-'раздел 2'!C361</f>
        <v>0</v>
      </c>
      <c r="V362" s="120">
        <f t="shared" si="150"/>
        <v>0</v>
      </c>
      <c r="W362" s="120">
        <f t="shared" si="143"/>
        <v>0</v>
      </c>
    </row>
    <row r="363" spans="1:23" ht="15.6" customHeight="1" x14ac:dyDescent="0.25">
      <c r="A363" s="310">
        <f>A358+1</f>
        <v>245</v>
      </c>
      <c r="B363" s="193" t="s">
        <v>740</v>
      </c>
      <c r="C363" s="87">
        <v>1988</v>
      </c>
      <c r="D363" s="1"/>
      <c r="E363" s="371" t="s">
        <v>438</v>
      </c>
      <c r="F363" s="16">
        <v>9</v>
      </c>
      <c r="G363" s="2">
        <v>10</v>
      </c>
      <c r="H363" s="19">
        <v>20852.259999999998</v>
      </c>
      <c r="I363" s="19">
        <v>18336.810000000001</v>
      </c>
      <c r="J363" s="19">
        <v>11587.54</v>
      </c>
      <c r="K363" s="20">
        <v>799</v>
      </c>
      <c r="L363" s="373">
        <f>'раздел 2'!C362</f>
        <v>1664775</v>
      </c>
      <c r="M363" s="373">
        <v>0</v>
      </c>
      <c r="N363" s="373">
        <v>0</v>
      </c>
      <c r="O363" s="373">
        <v>0</v>
      </c>
      <c r="P363" s="373">
        <f t="shared" ref="P363:P370" si="151">L363</f>
        <v>1664775</v>
      </c>
      <c r="Q363" s="370">
        <f t="shared" ref="Q363:Q370" si="152">L363/H363</f>
        <v>79.836669982054715</v>
      </c>
      <c r="R363" s="364">
        <v>24445</v>
      </c>
      <c r="S363" s="303" t="s">
        <v>149</v>
      </c>
      <c r="T363" s="364" t="s">
        <v>501</v>
      </c>
      <c r="U363" s="31">
        <f>L363-'раздел 2'!C362</f>
        <v>0</v>
      </c>
      <c r="V363" s="120">
        <f t="shared" si="150"/>
        <v>0</v>
      </c>
      <c r="W363" s="120">
        <f t="shared" si="143"/>
        <v>24365.163330017946</v>
      </c>
    </row>
    <row r="364" spans="1:23" ht="15.6" customHeight="1" x14ac:dyDescent="0.25">
      <c r="A364" s="363">
        <f t="shared" ref="A364:A365" si="153">A363+1</f>
        <v>246</v>
      </c>
      <c r="B364" s="193" t="s">
        <v>227</v>
      </c>
      <c r="C364" s="316">
        <v>1953</v>
      </c>
      <c r="D364" s="315"/>
      <c r="E364" s="371" t="s">
        <v>181</v>
      </c>
      <c r="F364" s="314">
        <v>2</v>
      </c>
      <c r="G364" s="313">
        <v>2</v>
      </c>
      <c r="H364" s="312">
        <v>700.9</v>
      </c>
      <c r="I364" s="312">
        <v>646.49</v>
      </c>
      <c r="J364" s="312">
        <v>534.58000000000004</v>
      </c>
      <c r="K364" s="311">
        <v>24</v>
      </c>
      <c r="L364" s="373">
        <f>'раздел 2'!C363</f>
        <v>586343.18000000005</v>
      </c>
      <c r="M364" s="373">
        <v>0</v>
      </c>
      <c r="N364" s="373">
        <v>0</v>
      </c>
      <c r="O364" s="373">
        <v>0</v>
      </c>
      <c r="P364" s="373">
        <f t="shared" si="151"/>
        <v>586343.18000000005</v>
      </c>
      <c r="Q364" s="370">
        <f t="shared" si="152"/>
        <v>836.55754030532182</v>
      </c>
      <c r="R364" s="364">
        <v>24445</v>
      </c>
      <c r="S364" s="303" t="s">
        <v>149</v>
      </c>
      <c r="T364" s="371" t="s">
        <v>130</v>
      </c>
      <c r="U364" s="31">
        <f>L364-'раздел 2'!C363</f>
        <v>0</v>
      </c>
      <c r="V364" s="120">
        <f t="shared" si="150"/>
        <v>0</v>
      </c>
      <c r="W364" s="120">
        <f t="shared" si="143"/>
        <v>23608.442459694677</v>
      </c>
    </row>
    <row r="365" spans="1:23" ht="15.6" customHeight="1" x14ac:dyDescent="0.25">
      <c r="A365" s="363">
        <f t="shared" si="153"/>
        <v>247</v>
      </c>
      <c r="B365" s="193" t="s">
        <v>228</v>
      </c>
      <c r="C365" s="20">
        <v>1951</v>
      </c>
      <c r="D365" s="1"/>
      <c r="E365" s="371" t="s">
        <v>181</v>
      </c>
      <c r="F365" s="16">
        <v>2</v>
      </c>
      <c r="G365" s="16">
        <v>2</v>
      </c>
      <c r="H365" s="136">
        <v>789.95</v>
      </c>
      <c r="I365" s="136">
        <v>728.35</v>
      </c>
      <c r="J365" s="136">
        <v>663.47</v>
      </c>
      <c r="K365" s="20">
        <v>35</v>
      </c>
      <c r="L365" s="373">
        <f>'раздел 2'!C364</f>
        <v>1664775</v>
      </c>
      <c r="M365" s="373">
        <v>0</v>
      </c>
      <c r="N365" s="373">
        <v>0</v>
      </c>
      <c r="O365" s="373">
        <v>0</v>
      </c>
      <c r="P365" s="373">
        <f t="shared" si="151"/>
        <v>1664775</v>
      </c>
      <c r="Q365" s="370">
        <f t="shared" si="152"/>
        <v>2107.4435090828533</v>
      </c>
      <c r="R365" s="364">
        <v>24445</v>
      </c>
      <c r="S365" s="303" t="s">
        <v>149</v>
      </c>
      <c r="T365" s="371" t="s">
        <v>130</v>
      </c>
      <c r="U365" s="31">
        <f>L365-'раздел 2'!C364</f>
        <v>0</v>
      </c>
      <c r="V365" s="120">
        <f t="shared" si="150"/>
        <v>0</v>
      </c>
      <c r="W365" s="120">
        <f t="shared" ref="W365:W371" si="154">R365-Q365</f>
        <v>22337.556490917148</v>
      </c>
    </row>
    <row r="366" spans="1:23" ht="15.6" customHeight="1" x14ac:dyDescent="0.25">
      <c r="A366" s="363">
        <f t="shared" ref="A366:A370" si="155">A365+1</f>
        <v>248</v>
      </c>
      <c r="B366" s="193" t="s">
        <v>229</v>
      </c>
      <c r="C366" s="20">
        <v>1968</v>
      </c>
      <c r="D366" s="1"/>
      <c r="E366" s="371" t="s">
        <v>181</v>
      </c>
      <c r="F366" s="16">
        <v>5</v>
      </c>
      <c r="G366" s="16">
        <v>6</v>
      </c>
      <c r="H366" s="136">
        <v>6434.84</v>
      </c>
      <c r="I366" s="136">
        <v>6069.96</v>
      </c>
      <c r="J366" s="136">
        <v>2665.99</v>
      </c>
      <c r="K366" s="20">
        <v>199</v>
      </c>
      <c r="L366" s="373">
        <f>'раздел 2'!C365</f>
        <v>14547025.92</v>
      </c>
      <c r="M366" s="373">
        <v>0</v>
      </c>
      <c r="N366" s="373">
        <v>0</v>
      </c>
      <c r="O366" s="373">
        <v>0</v>
      </c>
      <c r="P366" s="373">
        <f t="shared" si="151"/>
        <v>14547025.92</v>
      </c>
      <c r="Q366" s="370">
        <f t="shared" si="152"/>
        <v>2260.6662978411273</v>
      </c>
      <c r="R366" s="364">
        <v>24445</v>
      </c>
      <c r="S366" s="303" t="s">
        <v>149</v>
      </c>
      <c r="T366" s="371" t="s">
        <v>130</v>
      </c>
      <c r="U366" s="31">
        <f>L366-'раздел 2'!C365</f>
        <v>0</v>
      </c>
      <c r="V366" s="120">
        <f t="shared" si="150"/>
        <v>0</v>
      </c>
      <c r="W366" s="120">
        <f t="shared" si="154"/>
        <v>22184.333702158874</v>
      </c>
    </row>
    <row r="367" spans="1:23" ht="15.6" customHeight="1" x14ac:dyDescent="0.25">
      <c r="A367" s="363">
        <f t="shared" si="155"/>
        <v>249</v>
      </c>
      <c r="B367" s="193" t="s">
        <v>230</v>
      </c>
      <c r="C367" s="87">
        <v>1961</v>
      </c>
      <c r="D367" s="1"/>
      <c r="E367" s="371" t="s">
        <v>181</v>
      </c>
      <c r="F367" s="16">
        <v>2</v>
      </c>
      <c r="G367" s="2">
        <v>1</v>
      </c>
      <c r="H367" s="19">
        <v>409.98</v>
      </c>
      <c r="I367" s="19">
        <v>371.98</v>
      </c>
      <c r="J367" s="19">
        <v>371.98</v>
      </c>
      <c r="K367" s="20">
        <v>23</v>
      </c>
      <c r="L367" s="373">
        <f>'раздел 2'!C366</f>
        <v>2155315.5435000001</v>
      </c>
      <c r="M367" s="373">
        <v>0</v>
      </c>
      <c r="N367" s="373">
        <v>0</v>
      </c>
      <c r="O367" s="373">
        <v>0</v>
      </c>
      <c r="P367" s="373">
        <f t="shared" si="151"/>
        <v>2155315.5435000001</v>
      </c>
      <c r="Q367" s="370">
        <f t="shared" si="152"/>
        <v>5257.1236243231378</v>
      </c>
      <c r="R367" s="364">
        <v>24445</v>
      </c>
      <c r="S367" s="303" t="s">
        <v>149</v>
      </c>
      <c r="T367" s="371" t="s">
        <v>130</v>
      </c>
      <c r="U367" s="31">
        <f>L367-'раздел 2'!C366</f>
        <v>0</v>
      </c>
      <c r="V367" s="120">
        <f t="shared" si="150"/>
        <v>0</v>
      </c>
      <c r="W367" s="120">
        <f t="shared" si="154"/>
        <v>19187.87637567686</v>
      </c>
    </row>
    <row r="368" spans="1:23" ht="15.6" customHeight="1" x14ac:dyDescent="0.25">
      <c r="A368" s="363">
        <f t="shared" si="155"/>
        <v>250</v>
      </c>
      <c r="B368" s="194" t="s">
        <v>231</v>
      </c>
      <c r="C368" s="87">
        <v>1948</v>
      </c>
      <c r="D368" s="1"/>
      <c r="E368" s="371" t="s">
        <v>440</v>
      </c>
      <c r="F368" s="16">
        <v>2</v>
      </c>
      <c r="G368" s="2">
        <v>2</v>
      </c>
      <c r="H368" s="19">
        <v>795.66</v>
      </c>
      <c r="I368" s="19">
        <v>710.45</v>
      </c>
      <c r="J368" s="19">
        <v>637.73</v>
      </c>
      <c r="K368" s="20">
        <v>37</v>
      </c>
      <c r="L368" s="373">
        <f>'раздел 2'!C367</f>
        <v>580182.4</v>
      </c>
      <c r="M368" s="373">
        <v>0</v>
      </c>
      <c r="N368" s="373">
        <v>0</v>
      </c>
      <c r="O368" s="373">
        <v>0</v>
      </c>
      <c r="P368" s="373">
        <f t="shared" si="151"/>
        <v>580182.4</v>
      </c>
      <c r="Q368" s="370">
        <f t="shared" si="152"/>
        <v>729.18382223562833</v>
      </c>
      <c r="R368" s="364">
        <v>24445</v>
      </c>
      <c r="S368" s="303" t="s">
        <v>149</v>
      </c>
      <c r="T368" s="371" t="s">
        <v>130</v>
      </c>
      <c r="U368" s="31">
        <f>L368-'раздел 2'!C367</f>
        <v>0</v>
      </c>
      <c r="V368" s="120">
        <f t="shared" si="150"/>
        <v>0</v>
      </c>
      <c r="W368" s="120">
        <f t="shared" si="154"/>
        <v>23715.816177764373</v>
      </c>
    </row>
    <row r="369" spans="1:23" ht="15.6" customHeight="1" x14ac:dyDescent="0.25">
      <c r="A369" s="363">
        <f t="shared" si="155"/>
        <v>251</v>
      </c>
      <c r="B369" s="193" t="s">
        <v>232</v>
      </c>
      <c r="C369" s="316">
        <v>1964</v>
      </c>
      <c r="D369" s="315"/>
      <c r="E369" s="371" t="s">
        <v>181</v>
      </c>
      <c r="F369" s="314">
        <v>4</v>
      </c>
      <c r="G369" s="313">
        <v>4</v>
      </c>
      <c r="H369" s="312">
        <v>2773.78</v>
      </c>
      <c r="I369" s="312">
        <v>2573.7800000000002</v>
      </c>
      <c r="J369" s="312">
        <v>2383.89</v>
      </c>
      <c r="K369" s="311">
        <v>118</v>
      </c>
      <c r="L369" s="373">
        <f>'раздел 2'!C368</f>
        <v>1433789.68</v>
      </c>
      <c r="M369" s="373">
        <v>0</v>
      </c>
      <c r="N369" s="373">
        <v>0</v>
      </c>
      <c r="O369" s="373">
        <v>0</v>
      </c>
      <c r="P369" s="373">
        <f t="shared" si="151"/>
        <v>1433789.68</v>
      </c>
      <c r="Q369" s="370">
        <f t="shared" si="152"/>
        <v>516.90821910894158</v>
      </c>
      <c r="R369" s="364">
        <v>24445</v>
      </c>
      <c r="S369" s="303" t="s">
        <v>149</v>
      </c>
      <c r="T369" s="371" t="s">
        <v>130</v>
      </c>
      <c r="U369" s="31">
        <f>L369-'раздел 2'!C368</f>
        <v>0</v>
      </c>
      <c r="V369" s="120">
        <f t="shared" si="150"/>
        <v>0</v>
      </c>
      <c r="W369" s="120">
        <f t="shared" si="154"/>
        <v>23928.09178089106</v>
      </c>
    </row>
    <row r="370" spans="1:23" ht="15.6" customHeight="1" x14ac:dyDescent="0.25">
      <c r="A370" s="363">
        <f t="shared" si="155"/>
        <v>252</v>
      </c>
      <c r="B370" s="193" t="s">
        <v>233</v>
      </c>
      <c r="C370" s="316">
        <v>1956</v>
      </c>
      <c r="D370" s="315"/>
      <c r="E370" s="371" t="s">
        <v>181</v>
      </c>
      <c r="F370" s="314">
        <v>2</v>
      </c>
      <c r="G370" s="313">
        <v>3</v>
      </c>
      <c r="H370" s="312">
        <v>1812.5</v>
      </c>
      <c r="I370" s="312">
        <v>1073.24</v>
      </c>
      <c r="J370" s="312">
        <v>889.61</v>
      </c>
      <c r="K370" s="311">
        <v>56</v>
      </c>
      <c r="L370" s="373">
        <f>'раздел 2'!C369</f>
        <v>4596906.3</v>
      </c>
      <c r="M370" s="373">
        <v>0</v>
      </c>
      <c r="N370" s="373">
        <v>0</v>
      </c>
      <c r="O370" s="373">
        <v>0</v>
      </c>
      <c r="P370" s="373">
        <f t="shared" si="151"/>
        <v>4596906.3</v>
      </c>
      <c r="Q370" s="370">
        <f t="shared" si="152"/>
        <v>2536.2241655172411</v>
      </c>
      <c r="R370" s="364">
        <v>24445</v>
      </c>
      <c r="S370" s="303" t="s">
        <v>149</v>
      </c>
      <c r="T370" s="371" t="s">
        <v>130</v>
      </c>
      <c r="U370" s="31">
        <f>L370-'раздел 2'!C369</f>
        <v>0</v>
      </c>
      <c r="V370" s="120">
        <f t="shared" si="150"/>
        <v>0</v>
      </c>
      <c r="W370" s="120">
        <f t="shared" si="154"/>
        <v>21908.77583448276</v>
      </c>
    </row>
    <row r="371" spans="1:23" ht="15.6" customHeight="1" x14ac:dyDescent="0.25">
      <c r="A371" s="427" t="s">
        <v>15</v>
      </c>
      <c r="B371" s="426"/>
      <c r="C371" s="331" t="s">
        <v>127</v>
      </c>
      <c r="D371" s="364" t="s">
        <v>127</v>
      </c>
      <c r="E371" s="364" t="s">
        <v>127</v>
      </c>
      <c r="F371" s="307" t="s">
        <v>127</v>
      </c>
      <c r="G371" s="307" t="s">
        <v>127</v>
      </c>
      <c r="H371" s="354">
        <f t="shared" ref="H371:P371" si="156">SUM(H363:H370)</f>
        <v>34569.869999999995</v>
      </c>
      <c r="I371" s="354">
        <f t="shared" si="156"/>
        <v>30511.06</v>
      </c>
      <c r="J371" s="354">
        <f t="shared" si="156"/>
        <v>19734.79</v>
      </c>
      <c r="K371" s="331">
        <f t="shared" si="156"/>
        <v>1291</v>
      </c>
      <c r="L371" s="354">
        <f t="shared" si="156"/>
        <v>27229113.023499999</v>
      </c>
      <c r="M371" s="354">
        <f t="shared" si="156"/>
        <v>0</v>
      </c>
      <c r="N371" s="354">
        <f t="shared" si="156"/>
        <v>0</v>
      </c>
      <c r="O371" s="354">
        <f t="shared" si="156"/>
        <v>0</v>
      </c>
      <c r="P371" s="354">
        <f t="shared" si="156"/>
        <v>27229113.023499999</v>
      </c>
      <c r="Q371" s="370">
        <f t="shared" ref="Q371" si="157">L371/H371</f>
        <v>787.65448130120251</v>
      </c>
      <c r="R371" s="364" t="s">
        <v>127</v>
      </c>
      <c r="S371" s="364" t="s">
        <v>127</v>
      </c>
      <c r="T371" s="364" t="s">
        <v>127</v>
      </c>
      <c r="U371" s="31">
        <f>L371-'раздел 2'!C370</f>
        <v>0</v>
      </c>
      <c r="V371" s="120">
        <f t="shared" ref="V371:V391" si="158">L371-P371</f>
        <v>0</v>
      </c>
      <c r="W371" s="120" t="e">
        <f t="shared" si="154"/>
        <v>#VALUE!</v>
      </c>
    </row>
    <row r="372" spans="1:23" ht="15.6" customHeight="1" x14ac:dyDescent="0.25">
      <c r="A372" s="428" t="s">
        <v>81</v>
      </c>
      <c r="B372" s="429"/>
      <c r="C372" s="331"/>
      <c r="D372" s="59"/>
      <c r="E372" s="364"/>
      <c r="F372" s="180"/>
      <c r="G372" s="307"/>
      <c r="H372" s="364"/>
      <c r="I372" s="364"/>
      <c r="J372" s="364"/>
      <c r="K372" s="331"/>
      <c r="L372" s="354"/>
      <c r="M372" s="364"/>
      <c r="N372" s="364"/>
      <c r="O372" s="364"/>
      <c r="P372" s="364"/>
      <c r="Q372" s="321"/>
      <c r="R372" s="364"/>
      <c r="S372" s="364"/>
      <c r="T372" s="364"/>
      <c r="U372" s="31">
        <f>L372-'раздел 2'!C371</f>
        <v>0</v>
      </c>
      <c r="V372" s="120">
        <f t="shared" si="158"/>
        <v>0</v>
      </c>
      <c r="W372" s="120">
        <f t="shared" ref="W372:W391" si="159">R372-Q372</f>
        <v>0</v>
      </c>
    </row>
    <row r="373" spans="1:23" ht="15.6" customHeight="1" x14ac:dyDescent="0.25">
      <c r="A373" s="310">
        <f>A370+1</f>
        <v>253</v>
      </c>
      <c r="B373" s="336" t="s">
        <v>742</v>
      </c>
      <c r="C373" s="339">
        <v>1960</v>
      </c>
      <c r="D373" s="357" t="s">
        <v>182</v>
      </c>
      <c r="E373" s="356" t="s">
        <v>181</v>
      </c>
      <c r="F373" s="339">
        <v>2</v>
      </c>
      <c r="G373" s="339">
        <v>2</v>
      </c>
      <c r="H373" s="339">
        <v>679.8</v>
      </c>
      <c r="I373" s="339">
        <v>632</v>
      </c>
      <c r="J373" s="339">
        <v>0</v>
      </c>
      <c r="K373" s="347">
        <v>26</v>
      </c>
      <c r="L373" s="354">
        <f>'раздел 2'!C372</f>
        <v>660366</v>
      </c>
      <c r="M373" s="373">
        <v>0</v>
      </c>
      <c r="N373" s="373">
        <v>0</v>
      </c>
      <c r="O373" s="373">
        <v>0</v>
      </c>
      <c r="P373" s="373">
        <f t="shared" ref="P373:P383" si="160">L373</f>
        <v>660366</v>
      </c>
      <c r="Q373" s="370">
        <f t="shared" ref="Q373:Q384" si="161">L373/H373</f>
        <v>971.41218005295684</v>
      </c>
      <c r="R373" s="364">
        <v>24445</v>
      </c>
      <c r="S373" s="303" t="s">
        <v>149</v>
      </c>
      <c r="T373" s="371" t="s">
        <v>130</v>
      </c>
      <c r="U373" s="31">
        <f>L373-'раздел 2'!C372</f>
        <v>0</v>
      </c>
      <c r="V373" s="120">
        <f t="shared" si="158"/>
        <v>0</v>
      </c>
      <c r="W373" s="120">
        <f t="shared" si="159"/>
        <v>23473.587819947043</v>
      </c>
    </row>
    <row r="374" spans="1:23" ht="15.6" customHeight="1" x14ac:dyDescent="0.25">
      <c r="A374" s="310">
        <f>A373+1</f>
        <v>254</v>
      </c>
      <c r="B374" s="336" t="s">
        <v>743</v>
      </c>
      <c r="C374" s="339">
        <v>1961</v>
      </c>
      <c r="D374" s="357" t="s">
        <v>182</v>
      </c>
      <c r="E374" s="356" t="s">
        <v>181</v>
      </c>
      <c r="F374" s="339">
        <v>2</v>
      </c>
      <c r="G374" s="339">
        <v>2</v>
      </c>
      <c r="H374" s="339">
        <v>679.8</v>
      </c>
      <c r="I374" s="339">
        <v>632</v>
      </c>
      <c r="J374" s="339">
        <v>0</v>
      </c>
      <c r="K374" s="347">
        <v>26</v>
      </c>
      <c r="L374" s="354">
        <f>'раздел 2'!C373</f>
        <v>660366</v>
      </c>
      <c r="M374" s="373">
        <v>0</v>
      </c>
      <c r="N374" s="373">
        <v>0</v>
      </c>
      <c r="O374" s="373">
        <v>0</v>
      </c>
      <c r="P374" s="373">
        <f t="shared" si="160"/>
        <v>660366</v>
      </c>
      <c r="Q374" s="370">
        <f t="shared" si="161"/>
        <v>971.41218005295684</v>
      </c>
      <c r="R374" s="364">
        <v>24445</v>
      </c>
      <c r="S374" s="303" t="s">
        <v>149</v>
      </c>
      <c r="T374" s="371" t="s">
        <v>130</v>
      </c>
      <c r="U374" s="31">
        <f>L374-'раздел 2'!C373</f>
        <v>0</v>
      </c>
      <c r="V374" s="120">
        <f t="shared" si="158"/>
        <v>0</v>
      </c>
      <c r="W374" s="120">
        <f t="shared" si="159"/>
        <v>23473.587819947043</v>
      </c>
    </row>
    <row r="375" spans="1:23" ht="15.6" customHeight="1" x14ac:dyDescent="0.25">
      <c r="A375" s="310">
        <f t="shared" ref="A375:A377" si="162">A374+1</f>
        <v>255</v>
      </c>
      <c r="B375" s="336" t="s">
        <v>744</v>
      </c>
      <c r="C375" s="339">
        <v>1962</v>
      </c>
      <c r="D375" s="357" t="s">
        <v>182</v>
      </c>
      <c r="E375" s="356" t="s">
        <v>181</v>
      </c>
      <c r="F375" s="339">
        <v>2</v>
      </c>
      <c r="G375" s="339">
        <v>2</v>
      </c>
      <c r="H375" s="339">
        <v>679.8</v>
      </c>
      <c r="I375" s="339">
        <v>632</v>
      </c>
      <c r="J375" s="339">
        <v>0</v>
      </c>
      <c r="K375" s="347">
        <v>26</v>
      </c>
      <c r="L375" s="354">
        <f>'раздел 2'!C374</f>
        <v>660366</v>
      </c>
      <c r="M375" s="373">
        <v>0</v>
      </c>
      <c r="N375" s="373">
        <v>0</v>
      </c>
      <c r="O375" s="373">
        <v>0</v>
      </c>
      <c r="P375" s="373">
        <f t="shared" ref="P375" si="163">L375</f>
        <v>660366</v>
      </c>
      <c r="Q375" s="370">
        <f t="shared" ref="Q375" si="164">L375/H375</f>
        <v>971.41218005295684</v>
      </c>
      <c r="R375" s="364">
        <v>24445</v>
      </c>
      <c r="S375" s="303" t="s">
        <v>149</v>
      </c>
      <c r="T375" s="371" t="s">
        <v>130</v>
      </c>
      <c r="U375" s="31">
        <f>L375-'раздел 2'!C374</f>
        <v>0</v>
      </c>
      <c r="V375" s="120">
        <f t="shared" si="158"/>
        <v>0</v>
      </c>
      <c r="W375" s="120"/>
    </row>
    <row r="376" spans="1:23" ht="15.6" customHeight="1" x14ac:dyDescent="0.25">
      <c r="A376" s="310">
        <f t="shared" si="162"/>
        <v>256</v>
      </c>
      <c r="B376" s="336" t="s">
        <v>745</v>
      </c>
      <c r="C376" s="339">
        <v>1963</v>
      </c>
      <c r="D376" s="357" t="s">
        <v>182</v>
      </c>
      <c r="E376" s="356" t="s">
        <v>181</v>
      </c>
      <c r="F376" s="339">
        <v>2</v>
      </c>
      <c r="G376" s="339">
        <v>2</v>
      </c>
      <c r="H376" s="339">
        <v>679.8</v>
      </c>
      <c r="I376" s="339">
        <v>632</v>
      </c>
      <c r="J376" s="339">
        <v>0</v>
      </c>
      <c r="K376" s="347">
        <v>26</v>
      </c>
      <c r="L376" s="354">
        <f>'раздел 2'!C375</f>
        <v>660366</v>
      </c>
      <c r="M376" s="373">
        <v>0</v>
      </c>
      <c r="N376" s="373">
        <v>0</v>
      </c>
      <c r="O376" s="373">
        <v>0</v>
      </c>
      <c r="P376" s="373">
        <f t="shared" si="160"/>
        <v>660366</v>
      </c>
      <c r="Q376" s="370">
        <f t="shared" si="161"/>
        <v>971.41218005295684</v>
      </c>
      <c r="R376" s="364">
        <v>24445</v>
      </c>
      <c r="S376" s="303" t="s">
        <v>149</v>
      </c>
      <c r="T376" s="371" t="s">
        <v>130</v>
      </c>
      <c r="U376" s="31">
        <f>L376-'раздел 2'!C375</f>
        <v>0</v>
      </c>
      <c r="V376" s="120">
        <f t="shared" si="158"/>
        <v>0</v>
      </c>
      <c r="W376" s="120">
        <f t="shared" si="159"/>
        <v>23473.587819947043</v>
      </c>
    </row>
    <row r="377" spans="1:23" ht="15.6" customHeight="1" x14ac:dyDescent="0.25">
      <c r="A377" s="310">
        <f t="shared" si="162"/>
        <v>257</v>
      </c>
      <c r="B377" s="336" t="s">
        <v>746</v>
      </c>
      <c r="C377" s="339">
        <v>1964</v>
      </c>
      <c r="D377" s="357" t="s">
        <v>182</v>
      </c>
      <c r="E377" s="356" t="s">
        <v>181</v>
      </c>
      <c r="F377" s="339">
        <v>2</v>
      </c>
      <c r="G377" s="339">
        <v>2</v>
      </c>
      <c r="H377" s="339">
        <v>679.8</v>
      </c>
      <c r="I377" s="339">
        <v>632</v>
      </c>
      <c r="J377" s="339">
        <v>0</v>
      </c>
      <c r="K377" s="347">
        <v>26</v>
      </c>
      <c r="L377" s="354">
        <f>'раздел 2'!C376</f>
        <v>366870</v>
      </c>
      <c r="M377" s="373">
        <v>0</v>
      </c>
      <c r="N377" s="373">
        <v>0</v>
      </c>
      <c r="O377" s="373">
        <v>0</v>
      </c>
      <c r="P377" s="373">
        <f t="shared" si="160"/>
        <v>366870</v>
      </c>
      <c r="Q377" s="370">
        <f t="shared" si="161"/>
        <v>539.67343336275383</v>
      </c>
      <c r="R377" s="364">
        <v>24445</v>
      </c>
      <c r="S377" s="303" t="s">
        <v>149</v>
      </c>
      <c r="T377" s="371" t="s">
        <v>130</v>
      </c>
      <c r="U377" s="31">
        <f>L377-'раздел 2'!C376</f>
        <v>0</v>
      </c>
      <c r="V377" s="120">
        <f t="shared" si="158"/>
        <v>0</v>
      </c>
      <c r="W377" s="120">
        <f t="shared" si="159"/>
        <v>23905.326566637246</v>
      </c>
    </row>
    <row r="378" spans="1:23" ht="15.6" customHeight="1" x14ac:dyDescent="0.25">
      <c r="A378" s="310">
        <f>A377+1</f>
        <v>258</v>
      </c>
      <c r="B378" s="336" t="s">
        <v>747</v>
      </c>
      <c r="C378" s="339">
        <v>1965</v>
      </c>
      <c r="D378" s="357" t="s">
        <v>182</v>
      </c>
      <c r="E378" s="356" t="s">
        <v>181</v>
      </c>
      <c r="F378" s="339">
        <v>2</v>
      </c>
      <c r="G378" s="339">
        <v>2</v>
      </c>
      <c r="H378" s="339">
        <v>679.8</v>
      </c>
      <c r="I378" s="339">
        <v>632</v>
      </c>
      <c r="J378" s="339">
        <v>0</v>
      </c>
      <c r="K378" s="347">
        <v>26</v>
      </c>
      <c r="L378" s="354">
        <f>'раздел 2'!C377</f>
        <v>366870</v>
      </c>
      <c r="M378" s="373">
        <v>0</v>
      </c>
      <c r="N378" s="373">
        <v>0</v>
      </c>
      <c r="O378" s="373">
        <v>0</v>
      </c>
      <c r="P378" s="373">
        <f t="shared" ref="P378:P381" si="165">L378</f>
        <v>366870</v>
      </c>
      <c r="Q378" s="370"/>
      <c r="R378" s="364"/>
      <c r="S378" s="303" t="s">
        <v>149</v>
      </c>
      <c r="T378" s="371" t="s">
        <v>130</v>
      </c>
      <c r="U378" s="31">
        <f>L378-'раздел 2'!C377</f>
        <v>0</v>
      </c>
      <c r="V378" s="120"/>
      <c r="W378" s="120"/>
    </row>
    <row r="379" spans="1:23" ht="15.6" customHeight="1" x14ac:dyDescent="0.25">
      <c r="A379" s="310">
        <f>A378+1</f>
        <v>259</v>
      </c>
      <c r="B379" s="336" t="s">
        <v>325</v>
      </c>
      <c r="C379" s="350">
        <v>1957</v>
      </c>
      <c r="D379" s="364"/>
      <c r="E379" s="371" t="s">
        <v>181</v>
      </c>
      <c r="F379" s="307">
        <v>2</v>
      </c>
      <c r="G379" s="307">
        <v>3</v>
      </c>
      <c r="H379" s="354">
        <v>1597.24</v>
      </c>
      <c r="I379" s="354">
        <v>973.24</v>
      </c>
      <c r="J379" s="354">
        <v>875.74</v>
      </c>
      <c r="K379" s="331">
        <v>35</v>
      </c>
      <c r="L379" s="354">
        <f>'раздел 2'!C378</f>
        <v>18670222.350000001</v>
      </c>
      <c r="M379" s="373">
        <v>0</v>
      </c>
      <c r="N379" s="373">
        <v>0</v>
      </c>
      <c r="O379" s="373">
        <v>0</v>
      </c>
      <c r="P379" s="373">
        <f t="shared" si="165"/>
        <v>18670222.350000001</v>
      </c>
      <c r="Q379" s="370"/>
      <c r="R379" s="364"/>
      <c r="S379" s="303" t="s">
        <v>149</v>
      </c>
      <c r="T379" s="371" t="s">
        <v>130</v>
      </c>
      <c r="U379" s="31">
        <f>L379-'раздел 2'!C378</f>
        <v>0</v>
      </c>
      <c r="V379" s="120"/>
      <c r="W379" s="120"/>
    </row>
    <row r="380" spans="1:23" ht="15.6" customHeight="1" x14ac:dyDescent="0.25">
      <c r="A380" s="310">
        <f>A379+1</f>
        <v>260</v>
      </c>
      <c r="B380" s="336" t="s">
        <v>326</v>
      </c>
      <c r="C380" s="350">
        <v>1985</v>
      </c>
      <c r="D380" s="364"/>
      <c r="E380" s="371" t="s">
        <v>128</v>
      </c>
      <c r="F380" s="307">
        <v>5</v>
      </c>
      <c r="G380" s="307">
        <v>6</v>
      </c>
      <c r="H380" s="322">
        <v>5331.7</v>
      </c>
      <c r="I380" s="322">
        <v>4701.7</v>
      </c>
      <c r="J380" s="322">
        <v>2763.35</v>
      </c>
      <c r="K380" s="92">
        <v>224</v>
      </c>
      <c r="L380" s="354">
        <f>'раздел 2'!C379</f>
        <v>2257713.15</v>
      </c>
      <c r="M380" s="373">
        <v>0</v>
      </c>
      <c r="N380" s="373">
        <v>0</v>
      </c>
      <c r="O380" s="373">
        <v>0</v>
      </c>
      <c r="P380" s="373">
        <f t="shared" si="165"/>
        <v>2257713.15</v>
      </c>
      <c r="Q380" s="370"/>
      <c r="R380" s="364"/>
      <c r="S380" s="303" t="s">
        <v>149</v>
      </c>
      <c r="T380" s="371" t="s">
        <v>130</v>
      </c>
      <c r="U380" s="31">
        <f>L380-'раздел 2'!C379</f>
        <v>0</v>
      </c>
      <c r="V380" s="120"/>
      <c r="W380" s="120"/>
    </row>
    <row r="381" spans="1:23" ht="15.6" customHeight="1" x14ac:dyDescent="0.25">
      <c r="A381" s="310">
        <f>A380+1</f>
        <v>261</v>
      </c>
      <c r="B381" s="336" t="s">
        <v>324</v>
      </c>
      <c r="C381" s="86">
        <v>1955</v>
      </c>
      <c r="D381" s="373"/>
      <c r="E381" s="373" t="s">
        <v>181</v>
      </c>
      <c r="F381" s="57">
        <v>2</v>
      </c>
      <c r="G381" s="57">
        <v>1</v>
      </c>
      <c r="H381" s="364">
        <v>495.7</v>
      </c>
      <c r="I381" s="364">
        <v>495.7</v>
      </c>
      <c r="J381" s="364">
        <v>330.5</v>
      </c>
      <c r="K381" s="331">
        <v>15</v>
      </c>
      <c r="L381" s="354">
        <f>'раздел 2'!C380</f>
        <v>20194614.601199999</v>
      </c>
      <c r="M381" s="373">
        <v>0</v>
      </c>
      <c r="N381" s="373">
        <v>0</v>
      </c>
      <c r="O381" s="373">
        <v>0</v>
      </c>
      <c r="P381" s="373">
        <f t="shared" si="165"/>
        <v>20194614.601199999</v>
      </c>
      <c r="Q381" s="370"/>
      <c r="R381" s="364"/>
      <c r="S381" s="303" t="s">
        <v>149</v>
      </c>
      <c r="T381" s="371" t="s">
        <v>130</v>
      </c>
      <c r="U381" s="31">
        <f>L381-'раздел 2'!C380</f>
        <v>0</v>
      </c>
      <c r="V381" s="120"/>
      <c r="W381" s="120"/>
    </row>
    <row r="382" spans="1:23" ht="15.6" customHeight="1" x14ac:dyDescent="0.25">
      <c r="A382" s="310">
        <f t="shared" ref="A382:A383" si="166">A381+1</f>
        <v>262</v>
      </c>
      <c r="B382" s="336" t="s">
        <v>327</v>
      </c>
      <c r="C382" s="350">
        <v>1981</v>
      </c>
      <c r="D382" s="364"/>
      <c r="E382" s="371" t="s">
        <v>124</v>
      </c>
      <c r="F382" s="307">
        <v>5</v>
      </c>
      <c r="G382" s="307">
        <v>7</v>
      </c>
      <c r="H382" s="354">
        <v>4936.6499999999996</v>
      </c>
      <c r="I382" s="354">
        <v>4936.6499999999996</v>
      </c>
      <c r="J382" s="354">
        <v>4208.41</v>
      </c>
      <c r="K382" s="331">
        <v>256</v>
      </c>
      <c r="L382" s="354">
        <f>'раздел 2'!C381</f>
        <v>672475.65</v>
      </c>
      <c r="M382" s="373">
        <v>0</v>
      </c>
      <c r="N382" s="373">
        <v>0</v>
      </c>
      <c r="O382" s="373">
        <v>0</v>
      </c>
      <c r="P382" s="373">
        <f t="shared" si="160"/>
        <v>672475.65</v>
      </c>
      <c r="Q382" s="370">
        <f t="shared" si="161"/>
        <v>136.22105071252773</v>
      </c>
      <c r="R382" s="364">
        <v>24445</v>
      </c>
      <c r="S382" s="303" t="s">
        <v>149</v>
      </c>
      <c r="T382" s="371" t="s">
        <v>130</v>
      </c>
      <c r="U382" s="31">
        <f>L382-'раздел 2'!C381</f>
        <v>0</v>
      </c>
      <c r="V382" s="120">
        <f t="shared" si="158"/>
        <v>0</v>
      </c>
      <c r="W382" s="120">
        <f t="shared" si="159"/>
        <v>24308.778949287473</v>
      </c>
    </row>
    <row r="383" spans="1:23" ht="15.6" customHeight="1" x14ac:dyDescent="0.25">
      <c r="A383" s="310">
        <f t="shared" si="166"/>
        <v>263</v>
      </c>
      <c r="B383" s="336" t="s">
        <v>328</v>
      </c>
      <c r="C383" s="350">
        <v>1977</v>
      </c>
      <c r="D383" s="364"/>
      <c r="E383" s="371" t="s">
        <v>124</v>
      </c>
      <c r="F383" s="307">
        <v>5</v>
      </c>
      <c r="G383" s="307">
        <v>6</v>
      </c>
      <c r="H383" s="354">
        <v>4620.6899999999996</v>
      </c>
      <c r="I383" s="354">
        <v>2591.62</v>
      </c>
      <c r="J383" s="354">
        <v>2029.07</v>
      </c>
      <c r="K383" s="331">
        <v>193</v>
      </c>
      <c r="L383" s="354">
        <f>'раздел 2'!C382</f>
        <v>2824308.9</v>
      </c>
      <c r="M383" s="373">
        <v>0</v>
      </c>
      <c r="N383" s="373">
        <v>0</v>
      </c>
      <c r="O383" s="373">
        <v>0</v>
      </c>
      <c r="P383" s="373">
        <f t="shared" si="160"/>
        <v>2824308.9</v>
      </c>
      <c r="Q383" s="370">
        <f t="shared" si="161"/>
        <v>611.23098498276238</v>
      </c>
      <c r="R383" s="364">
        <v>24445</v>
      </c>
      <c r="S383" s="303" t="s">
        <v>149</v>
      </c>
      <c r="T383" s="371" t="s">
        <v>130</v>
      </c>
      <c r="U383" s="31">
        <f>L383-'раздел 2'!C382</f>
        <v>0</v>
      </c>
      <c r="V383" s="120">
        <f t="shared" si="158"/>
        <v>0</v>
      </c>
      <c r="W383" s="120">
        <f t="shared" si="159"/>
        <v>23833.769015017238</v>
      </c>
    </row>
    <row r="384" spans="1:23" ht="15.6" customHeight="1" x14ac:dyDescent="0.25">
      <c r="A384" s="427" t="s">
        <v>15</v>
      </c>
      <c r="B384" s="426"/>
      <c r="C384" s="331" t="s">
        <v>127</v>
      </c>
      <c r="D384" s="364" t="s">
        <v>127</v>
      </c>
      <c r="E384" s="364" t="s">
        <v>127</v>
      </c>
      <c r="F384" s="307" t="s">
        <v>127</v>
      </c>
      <c r="G384" s="307" t="s">
        <v>127</v>
      </c>
      <c r="H384" s="354">
        <f t="shared" ref="H384:P384" si="167">SUM(H373:H383)</f>
        <v>21060.78</v>
      </c>
      <c r="I384" s="354">
        <f t="shared" si="167"/>
        <v>17490.91</v>
      </c>
      <c r="J384" s="354">
        <f t="shared" si="167"/>
        <v>10207.07</v>
      </c>
      <c r="K384" s="331">
        <f t="shared" si="167"/>
        <v>879</v>
      </c>
      <c r="L384" s="354">
        <f t="shared" si="167"/>
        <v>47994538.651199996</v>
      </c>
      <c r="M384" s="354">
        <f t="shared" si="167"/>
        <v>0</v>
      </c>
      <c r="N384" s="354">
        <f t="shared" si="167"/>
        <v>0</v>
      </c>
      <c r="O384" s="354">
        <f t="shared" si="167"/>
        <v>0</v>
      </c>
      <c r="P384" s="354">
        <f t="shared" si="167"/>
        <v>47994538.651199996</v>
      </c>
      <c r="Q384" s="370">
        <f t="shared" si="161"/>
        <v>2278.858553728779</v>
      </c>
      <c r="R384" s="364" t="s">
        <v>127</v>
      </c>
      <c r="S384" s="364" t="s">
        <v>127</v>
      </c>
      <c r="T384" s="364" t="s">
        <v>127</v>
      </c>
      <c r="U384" s="31">
        <f>L384-'раздел 2'!C383</f>
        <v>0</v>
      </c>
      <c r="V384" s="120">
        <f t="shared" si="158"/>
        <v>0</v>
      </c>
      <c r="W384" s="120" t="e">
        <f t="shared" si="159"/>
        <v>#VALUE!</v>
      </c>
    </row>
    <row r="385" spans="1:23" ht="15.6" customHeight="1" x14ac:dyDescent="0.25">
      <c r="A385" s="428" t="s">
        <v>851</v>
      </c>
      <c r="B385" s="429"/>
      <c r="C385" s="331"/>
      <c r="D385" s="364"/>
      <c r="E385" s="364"/>
      <c r="F385" s="307"/>
      <c r="G385" s="307"/>
      <c r="H385" s="364"/>
      <c r="I385" s="364"/>
      <c r="J385" s="364"/>
      <c r="K385" s="331"/>
      <c r="L385" s="354"/>
      <c r="M385" s="364"/>
      <c r="N385" s="364"/>
      <c r="O385" s="364"/>
      <c r="P385" s="364"/>
      <c r="Q385" s="321"/>
      <c r="R385" s="364"/>
      <c r="S385" s="364"/>
      <c r="T385" s="364"/>
      <c r="U385" s="31">
        <f>L385-'раздел 2'!C384</f>
        <v>0</v>
      </c>
      <c r="V385" s="120">
        <f t="shared" si="158"/>
        <v>0</v>
      </c>
      <c r="W385" s="120">
        <f t="shared" si="159"/>
        <v>0</v>
      </c>
    </row>
    <row r="386" spans="1:23" ht="15.6" customHeight="1" x14ac:dyDescent="0.25">
      <c r="A386" s="310">
        <f>A383+1</f>
        <v>264</v>
      </c>
      <c r="B386" s="309" t="s">
        <v>749</v>
      </c>
      <c r="C386" s="371">
        <v>1971</v>
      </c>
      <c r="D386" s="371"/>
      <c r="E386" s="371" t="s">
        <v>124</v>
      </c>
      <c r="F386" s="371">
        <v>5</v>
      </c>
      <c r="G386" s="371">
        <v>5</v>
      </c>
      <c r="H386" s="371">
        <v>3978.27</v>
      </c>
      <c r="I386" s="371">
        <v>3270.1</v>
      </c>
      <c r="J386" s="371">
        <v>2864.89</v>
      </c>
      <c r="K386" s="371">
        <v>142</v>
      </c>
      <c r="L386" s="354">
        <f>'раздел 2'!C385</f>
        <v>10231252.909500001</v>
      </c>
      <c r="M386" s="373">
        <v>0</v>
      </c>
      <c r="N386" s="373">
        <v>0</v>
      </c>
      <c r="O386" s="373">
        <v>0</v>
      </c>
      <c r="P386" s="373">
        <f>L386</f>
        <v>10231252.909500001</v>
      </c>
      <c r="Q386" s="370">
        <f>L386/H386</f>
        <v>2571.7844463799593</v>
      </c>
      <c r="R386" s="354">
        <v>24445</v>
      </c>
      <c r="S386" s="303" t="s">
        <v>149</v>
      </c>
      <c r="T386" s="371" t="s">
        <v>130</v>
      </c>
      <c r="U386" s="31">
        <f>L386-'раздел 2'!C385</f>
        <v>0</v>
      </c>
      <c r="V386" s="120">
        <f t="shared" si="158"/>
        <v>0</v>
      </c>
      <c r="W386" s="120">
        <f t="shared" si="159"/>
        <v>21873.215553620041</v>
      </c>
    </row>
    <row r="387" spans="1:23" ht="15.6" customHeight="1" x14ac:dyDescent="0.25">
      <c r="A387" s="427" t="s">
        <v>15</v>
      </c>
      <c r="B387" s="426"/>
      <c r="C387" s="331" t="s">
        <v>127</v>
      </c>
      <c r="D387" s="364" t="s">
        <v>127</v>
      </c>
      <c r="E387" s="364" t="s">
        <v>127</v>
      </c>
      <c r="F387" s="307" t="s">
        <v>127</v>
      </c>
      <c r="G387" s="307" t="s">
        <v>127</v>
      </c>
      <c r="H387" s="354">
        <f t="shared" ref="H387:Q387" si="168">SUM(H386)</f>
        <v>3978.27</v>
      </c>
      <c r="I387" s="354">
        <f t="shared" si="168"/>
        <v>3270.1</v>
      </c>
      <c r="J387" s="354">
        <f t="shared" si="168"/>
        <v>2864.89</v>
      </c>
      <c r="K387" s="331">
        <f t="shared" si="168"/>
        <v>142</v>
      </c>
      <c r="L387" s="354">
        <f t="shared" si="168"/>
        <v>10231252.909500001</v>
      </c>
      <c r="M387" s="354">
        <f t="shared" si="168"/>
        <v>0</v>
      </c>
      <c r="N387" s="354">
        <f t="shared" si="168"/>
        <v>0</v>
      </c>
      <c r="O387" s="354">
        <f t="shared" si="168"/>
        <v>0</v>
      </c>
      <c r="P387" s="354">
        <f t="shared" si="168"/>
        <v>10231252.909500001</v>
      </c>
      <c r="Q387" s="354">
        <f t="shared" si="168"/>
        <v>2571.7844463799593</v>
      </c>
      <c r="R387" s="364" t="s">
        <v>127</v>
      </c>
      <c r="S387" s="364" t="s">
        <v>127</v>
      </c>
      <c r="T387" s="364" t="s">
        <v>127</v>
      </c>
      <c r="U387" s="31">
        <f>L387-'раздел 2'!C386</f>
        <v>0</v>
      </c>
      <c r="V387" s="120">
        <f t="shared" si="158"/>
        <v>0</v>
      </c>
      <c r="W387" s="120" t="e">
        <f t="shared" si="159"/>
        <v>#VALUE!</v>
      </c>
    </row>
    <row r="388" spans="1:23" ht="15.6" customHeight="1" x14ac:dyDescent="0.25">
      <c r="A388" s="428" t="s">
        <v>82</v>
      </c>
      <c r="B388" s="429"/>
      <c r="C388" s="331"/>
      <c r="D388" s="364"/>
      <c r="E388" s="364"/>
      <c r="F388" s="307"/>
      <c r="G388" s="307"/>
      <c r="H388" s="364"/>
      <c r="I388" s="364"/>
      <c r="J388" s="364"/>
      <c r="K388" s="331"/>
      <c r="L388" s="354"/>
      <c r="M388" s="364"/>
      <c r="N388" s="364"/>
      <c r="O388" s="364"/>
      <c r="P388" s="364"/>
      <c r="Q388" s="321"/>
      <c r="R388" s="364"/>
      <c r="S388" s="364"/>
      <c r="T388" s="364"/>
      <c r="U388" s="31">
        <f>L388-'раздел 2'!C387</f>
        <v>0</v>
      </c>
      <c r="V388" s="120">
        <f t="shared" si="158"/>
        <v>0</v>
      </c>
      <c r="W388" s="120">
        <f t="shared" si="159"/>
        <v>0</v>
      </c>
    </row>
    <row r="389" spans="1:23" ht="15.6" customHeight="1" x14ac:dyDescent="0.25">
      <c r="A389" s="363">
        <f>A386+1</f>
        <v>265</v>
      </c>
      <c r="B389" s="336" t="s">
        <v>234</v>
      </c>
      <c r="C389" s="331">
        <v>1961</v>
      </c>
      <c r="D389" s="370" t="s">
        <v>127</v>
      </c>
      <c r="E389" s="371" t="s">
        <v>124</v>
      </c>
      <c r="F389" s="307">
        <v>2</v>
      </c>
      <c r="G389" s="307">
        <v>2</v>
      </c>
      <c r="H389" s="364">
        <v>502.52</v>
      </c>
      <c r="I389" s="364">
        <v>441.52</v>
      </c>
      <c r="J389" s="321">
        <v>231.6</v>
      </c>
      <c r="K389" s="331">
        <v>23</v>
      </c>
      <c r="L389" s="354">
        <f>'раздел 2'!C388</f>
        <v>2642938.2000000002</v>
      </c>
      <c r="M389" s="373">
        <v>0</v>
      </c>
      <c r="N389" s="373">
        <v>0</v>
      </c>
      <c r="O389" s="373">
        <v>0</v>
      </c>
      <c r="P389" s="373">
        <f t="shared" ref="P389:P390" si="169">L389</f>
        <v>2642938.2000000002</v>
      </c>
      <c r="Q389" s="370">
        <f>L389/H389</f>
        <v>5259.3691793361468</v>
      </c>
      <c r="R389" s="364">
        <v>24445</v>
      </c>
      <c r="S389" s="303" t="s">
        <v>149</v>
      </c>
      <c r="T389" s="371" t="s">
        <v>130</v>
      </c>
      <c r="U389" s="31">
        <f>L389-'раздел 2'!C388</f>
        <v>0</v>
      </c>
      <c r="V389" s="120">
        <f t="shared" si="158"/>
        <v>0</v>
      </c>
      <c r="W389" s="120">
        <f t="shared" si="159"/>
        <v>19185.630820663853</v>
      </c>
    </row>
    <row r="390" spans="1:23" ht="15.6" customHeight="1" x14ac:dyDescent="0.25">
      <c r="A390" s="310">
        <f>A389+1</f>
        <v>266</v>
      </c>
      <c r="B390" s="336" t="s">
        <v>235</v>
      </c>
      <c r="C390" s="350">
        <v>1959</v>
      </c>
      <c r="D390" s="370" t="s">
        <v>127</v>
      </c>
      <c r="E390" s="371" t="s">
        <v>135</v>
      </c>
      <c r="F390" s="307">
        <v>2</v>
      </c>
      <c r="G390" s="18">
        <v>1</v>
      </c>
      <c r="H390" s="360">
        <v>226.4</v>
      </c>
      <c r="I390" s="360">
        <v>194.7</v>
      </c>
      <c r="J390" s="360">
        <v>27.2</v>
      </c>
      <c r="K390" s="92">
        <v>4</v>
      </c>
      <c r="L390" s="354">
        <f>'раздел 2'!C389</f>
        <v>451503.15</v>
      </c>
      <c r="M390" s="373">
        <v>0</v>
      </c>
      <c r="N390" s="373">
        <v>0</v>
      </c>
      <c r="O390" s="373">
        <v>0</v>
      </c>
      <c r="P390" s="373">
        <f t="shared" si="169"/>
        <v>451503.15</v>
      </c>
      <c r="Q390" s="370">
        <v>4377.9399999999996</v>
      </c>
      <c r="R390" s="364">
        <v>24445</v>
      </c>
      <c r="S390" s="303" t="s">
        <v>149</v>
      </c>
      <c r="T390" s="371" t="s">
        <v>130</v>
      </c>
      <c r="U390" s="31">
        <f>L390-'раздел 2'!C389</f>
        <v>0</v>
      </c>
      <c r="V390" s="120">
        <f t="shared" si="158"/>
        <v>0</v>
      </c>
      <c r="W390" s="120">
        <f t="shared" si="159"/>
        <v>20067.060000000001</v>
      </c>
    </row>
    <row r="391" spans="1:23" ht="15.6" customHeight="1" x14ac:dyDescent="0.25">
      <c r="A391" s="427" t="s">
        <v>15</v>
      </c>
      <c r="B391" s="426"/>
      <c r="C391" s="331" t="s">
        <v>127</v>
      </c>
      <c r="D391" s="364" t="s">
        <v>127</v>
      </c>
      <c r="E391" s="364" t="s">
        <v>127</v>
      </c>
      <c r="F391" s="307" t="s">
        <v>127</v>
      </c>
      <c r="G391" s="307" t="s">
        <v>127</v>
      </c>
      <c r="H391" s="364">
        <f t="shared" ref="H391:P391" si="170">SUM(H389:H390)</f>
        <v>728.92</v>
      </c>
      <c r="I391" s="364">
        <f t="shared" si="170"/>
        <v>636.22</v>
      </c>
      <c r="J391" s="364">
        <f t="shared" si="170"/>
        <v>258.8</v>
      </c>
      <c r="K391" s="331">
        <f t="shared" si="170"/>
        <v>27</v>
      </c>
      <c r="L391" s="354">
        <f t="shared" si="170"/>
        <v>3094441.35</v>
      </c>
      <c r="M391" s="364">
        <f t="shared" si="170"/>
        <v>0</v>
      </c>
      <c r="N391" s="364">
        <f t="shared" si="170"/>
        <v>0</v>
      </c>
      <c r="O391" s="364">
        <f t="shared" si="170"/>
        <v>0</v>
      </c>
      <c r="P391" s="364">
        <f t="shared" si="170"/>
        <v>3094441.35</v>
      </c>
      <c r="Q391" s="360">
        <v>3196.59</v>
      </c>
      <c r="R391" s="364" t="s">
        <v>127</v>
      </c>
      <c r="S391" s="364" t="s">
        <v>127</v>
      </c>
      <c r="T391" s="364" t="s">
        <v>127</v>
      </c>
      <c r="U391" s="31">
        <f>L391-'раздел 2'!C390</f>
        <v>0</v>
      </c>
      <c r="V391" s="120">
        <f t="shared" si="158"/>
        <v>0</v>
      </c>
      <c r="W391" s="120" t="e">
        <f t="shared" si="159"/>
        <v>#VALUE!</v>
      </c>
    </row>
    <row r="392" spans="1:23" s="124" customFormat="1" ht="15.6" customHeight="1" x14ac:dyDescent="0.25">
      <c r="A392" s="428" t="s">
        <v>83</v>
      </c>
      <c r="B392" s="429"/>
      <c r="C392" s="85"/>
      <c r="D392" s="231"/>
      <c r="E392" s="231"/>
      <c r="F392" s="103"/>
      <c r="G392" s="103"/>
      <c r="H392" s="374">
        <f>H371+H384+H387+H391</f>
        <v>60337.839999999989</v>
      </c>
      <c r="I392" s="374">
        <f t="shared" ref="I392:R392" si="171">I371+I384+I387+I391</f>
        <v>51908.29</v>
      </c>
      <c r="J392" s="374">
        <f t="shared" si="171"/>
        <v>33065.550000000003</v>
      </c>
      <c r="K392" s="374">
        <f t="shared" si="171"/>
        <v>2339</v>
      </c>
      <c r="L392" s="374">
        <f>L371+L384+L387+L391</f>
        <v>88549345.934199989</v>
      </c>
      <c r="M392" s="374">
        <f t="shared" si="171"/>
        <v>0</v>
      </c>
      <c r="N392" s="374">
        <f t="shared" si="171"/>
        <v>0</v>
      </c>
      <c r="O392" s="374">
        <f t="shared" si="171"/>
        <v>0</v>
      </c>
      <c r="P392" s="374">
        <f t="shared" si="171"/>
        <v>88549345.934199989</v>
      </c>
      <c r="Q392" s="374">
        <f t="shared" si="171"/>
        <v>8834.8874814099399</v>
      </c>
      <c r="R392" s="374" t="e">
        <f t="shared" si="171"/>
        <v>#VALUE!</v>
      </c>
      <c r="S392" s="364" t="s">
        <v>127</v>
      </c>
      <c r="T392" s="364" t="s">
        <v>127</v>
      </c>
      <c r="U392" s="31">
        <f>L392-'раздел 2'!C391</f>
        <v>0</v>
      </c>
      <c r="V392" s="120">
        <f t="shared" ref="V392:V396" si="172">L392-P392</f>
        <v>0</v>
      </c>
      <c r="W392" s="120" t="e">
        <f t="shared" ref="W392:W399" si="173">R392-Q392</f>
        <v>#VALUE!</v>
      </c>
    </row>
    <row r="393" spans="1:23" ht="15.6" customHeight="1" x14ac:dyDescent="0.25">
      <c r="A393" s="450" t="s">
        <v>33</v>
      </c>
      <c r="B393" s="451"/>
      <c r="C393" s="451"/>
      <c r="D393" s="451"/>
      <c r="E393" s="451"/>
      <c r="F393" s="451"/>
      <c r="G393" s="451"/>
      <c r="H393" s="451"/>
      <c r="I393" s="451"/>
      <c r="J393" s="451"/>
      <c r="K393" s="451"/>
      <c r="L393" s="451"/>
      <c r="M393" s="451"/>
      <c r="N393" s="451"/>
      <c r="O393" s="451"/>
      <c r="P393" s="451"/>
      <c r="Q393" s="451"/>
      <c r="R393" s="451"/>
      <c r="S393" s="451"/>
      <c r="T393" s="452"/>
      <c r="U393" s="31">
        <f>L393-'раздел 2'!C392</f>
        <v>0</v>
      </c>
      <c r="V393" s="120">
        <f t="shared" si="172"/>
        <v>0</v>
      </c>
      <c r="W393" s="120">
        <f t="shared" si="173"/>
        <v>0</v>
      </c>
    </row>
    <row r="394" spans="1:23" ht="15.6" customHeight="1" x14ac:dyDescent="0.25">
      <c r="A394" s="428" t="s">
        <v>34</v>
      </c>
      <c r="B394" s="429"/>
      <c r="C394" s="365"/>
      <c r="D394" s="365"/>
      <c r="E394" s="365"/>
      <c r="F394" s="365"/>
      <c r="G394" s="365"/>
      <c r="H394" s="365"/>
      <c r="I394" s="365"/>
      <c r="J394" s="365"/>
      <c r="K394" s="365"/>
      <c r="L394" s="365"/>
      <c r="M394" s="365"/>
      <c r="N394" s="365"/>
      <c r="O394" s="365"/>
      <c r="P394" s="365"/>
      <c r="Q394" s="365"/>
      <c r="R394" s="365"/>
      <c r="S394" s="365"/>
      <c r="T394" s="366"/>
      <c r="U394" s="31">
        <f>L394-'раздел 2'!C393</f>
        <v>0</v>
      </c>
      <c r="V394" s="120"/>
      <c r="W394" s="120"/>
    </row>
    <row r="395" spans="1:23" ht="15.6" customHeight="1" x14ac:dyDescent="0.25">
      <c r="A395" s="363">
        <f>A390+1</f>
        <v>267</v>
      </c>
      <c r="B395" s="336" t="s">
        <v>751</v>
      </c>
      <c r="C395" s="331">
        <v>1978</v>
      </c>
      <c r="D395" s="364"/>
      <c r="E395" s="364" t="s">
        <v>128</v>
      </c>
      <c r="F395" s="307">
        <v>5</v>
      </c>
      <c r="G395" s="307">
        <v>6</v>
      </c>
      <c r="H395" s="364">
        <v>7490.7</v>
      </c>
      <c r="I395" s="364">
        <v>4605.3999999999996</v>
      </c>
      <c r="J395" s="364">
        <v>3804</v>
      </c>
      <c r="K395" s="331">
        <v>205</v>
      </c>
      <c r="L395" s="354">
        <f>'раздел 2'!C394</f>
        <v>8127040.8799999999</v>
      </c>
      <c r="M395" s="373">
        <v>0</v>
      </c>
      <c r="N395" s="373">
        <v>0</v>
      </c>
      <c r="O395" s="373">
        <v>0</v>
      </c>
      <c r="P395" s="373">
        <f t="shared" ref="P395:P396" si="174">L395</f>
        <v>8127040.8799999999</v>
      </c>
      <c r="Q395" s="370">
        <f t="shared" ref="Q395:Q398" si="175">L395/H395</f>
        <v>1084.9507896458274</v>
      </c>
      <c r="R395" s="364">
        <v>24445</v>
      </c>
      <c r="S395" s="303" t="s">
        <v>149</v>
      </c>
      <c r="T395" s="371" t="s">
        <v>130</v>
      </c>
      <c r="U395" s="31">
        <f>L395-'раздел 2'!C394</f>
        <v>0</v>
      </c>
      <c r="V395" s="120">
        <f t="shared" si="172"/>
        <v>0</v>
      </c>
      <c r="W395" s="120">
        <f t="shared" si="173"/>
        <v>23360.049210354173</v>
      </c>
    </row>
    <row r="396" spans="1:23" ht="15.6" customHeight="1" x14ac:dyDescent="0.25">
      <c r="A396" s="177">
        <f t="shared" ref="A396" si="176">A395+1</f>
        <v>268</v>
      </c>
      <c r="B396" s="338" t="s">
        <v>750</v>
      </c>
      <c r="C396" s="331">
        <v>1983</v>
      </c>
      <c r="D396" s="364"/>
      <c r="E396" s="364" t="s">
        <v>128</v>
      </c>
      <c r="F396" s="307">
        <v>5</v>
      </c>
      <c r="G396" s="307">
        <v>4</v>
      </c>
      <c r="H396" s="364">
        <v>4942.8</v>
      </c>
      <c r="I396" s="364">
        <v>3106.8</v>
      </c>
      <c r="J396" s="364">
        <v>2785.7</v>
      </c>
      <c r="K396" s="331">
        <v>124</v>
      </c>
      <c r="L396" s="354">
        <f>'раздел 2'!C395</f>
        <v>8281825.5544000007</v>
      </c>
      <c r="M396" s="364">
        <v>0</v>
      </c>
      <c r="N396" s="364">
        <v>0</v>
      </c>
      <c r="O396" s="364">
        <v>0</v>
      </c>
      <c r="P396" s="373">
        <f t="shared" si="174"/>
        <v>8281825.5544000007</v>
      </c>
      <c r="Q396" s="370">
        <f t="shared" si="175"/>
        <v>1675.5332108116859</v>
      </c>
      <c r="R396" s="364">
        <v>24445</v>
      </c>
      <c r="S396" s="364" t="s">
        <v>149</v>
      </c>
      <c r="T396" s="364" t="s">
        <v>130</v>
      </c>
      <c r="U396" s="31">
        <f>L396-'раздел 2'!C395</f>
        <v>0</v>
      </c>
      <c r="V396" s="120">
        <f t="shared" si="172"/>
        <v>0</v>
      </c>
      <c r="W396" s="120">
        <f t="shared" si="173"/>
        <v>22769.466789188315</v>
      </c>
    </row>
    <row r="397" spans="1:23" ht="15.6" customHeight="1" x14ac:dyDescent="0.25">
      <c r="A397" s="427" t="s">
        <v>15</v>
      </c>
      <c r="B397" s="426"/>
      <c r="C397" s="331" t="s">
        <v>127</v>
      </c>
      <c r="D397" s="364" t="s">
        <v>127</v>
      </c>
      <c r="E397" s="364" t="s">
        <v>127</v>
      </c>
      <c r="F397" s="307" t="s">
        <v>127</v>
      </c>
      <c r="G397" s="307" t="s">
        <v>127</v>
      </c>
      <c r="H397" s="354">
        <f t="shared" ref="H397:P397" si="177">SUM(H395:H396)</f>
        <v>12433.5</v>
      </c>
      <c r="I397" s="354">
        <f t="shared" si="177"/>
        <v>7712.2</v>
      </c>
      <c r="J397" s="354">
        <f t="shared" si="177"/>
        <v>6589.7</v>
      </c>
      <c r="K397" s="331">
        <f t="shared" si="177"/>
        <v>329</v>
      </c>
      <c r="L397" s="354">
        <f t="shared" si="177"/>
        <v>16408866.4344</v>
      </c>
      <c r="M397" s="354">
        <f t="shared" si="177"/>
        <v>0</v>
      </c>
      <c r="N397" s="354">
        <f t="shared" si="177"/>
        <v>0</v>
      </c>
      <c r="O397" s="354">
        <f t="shared" si="177"/>
        <v>0</v>
      </c>
      <c r="P397" s="354">
        <f t="shared" si="177"/>
        <v>16408866.4344</v>
      </c>
      <c r="Q397" s="370">
        <f t="shared" si="175"/>
        <v>1319.7302798407527</v>
      </c>
      <c r="R397" s="364" t="s">
        <v>127</v>
      </c>
      <c r="S397" s="364" t="s">
        <v>127</v>
      </c>
      <c r="T397" s="364" t="s">
        <v>127</v>
      </c>
      <c r="U397" s="31">
        <f>L397-'раздел 2'!C396</f>
        <v>0</v>
      </c>
      <c r="V397" s="120">
        <f t="shared" ref="V397:V439" si="178">L397-P397</f>
        <v>0</v>
      </c>
      <c r="W397" s="120" t="e">
        <f t="shared" si="173"/>
        <v>#VALUE!</v>
      </c>
    </row>
    <row r="398" spans="1:23" s="124" customFormat="1" ht="15.6" customHeight="1" x14ac:dyDescent="0.25">
      <c r="A398" s="428" t="s">
        <v>35</v>
      </c>
      <c r="B398" s="429"/>
      <c r="C398" s="85" t="s">
        <v>127</v>
      </c>
      <c r="D398" s="231" t="s">
        <v>127</v>
      </c>
      <c r="E398" s="231" t="s">
        <v>127</v>
      </c>
      <c r="F398" s="103" t="s">
        <v>127</v>
      </c>
      <c r="G398" s="103" t="s">
        <v>127</v>
      </c>
      <c r="H398" s="395">
        <f t="shared" ref="H398:K398" si="179">SUM(H397)</f>
        <v>12433.5</v>
      </c>
      <c r="I398" s="395">
        <f t="shared" si="179"/>
        <v>7712.2</v>
      </c>
      <c r="J398" s="395">
        <f t="shared" si="179"/>
        <v>6589.7</v>
      </c>
      <c r="K398" s="395">
        <f t="shared" si="179"/>
        <v>329</v>
      </c>
      <c r="L398" s="374">
        <f>SUM(L397)</f>
        <v>16408866.4344</v>
      </c>
      <c r="M398" s="395">
        <f t="shared" ref="M398:P398" si="180">SUM(M397)</f>
        <v>0</v>
      </c>
      <c r="N398" s="395">
        <f t="shared" si="180"/>
        <v>0</v>
      </c>
      <c r="O398" s="395">
        <f t="shared" si="180"/>
        <v>0</v>
      </c>
      <c r="P398" s="395">
        <f t="shared" si="180"/>
        <v>16408866.4344</v>
      </c>
      <c r="Q398" s="370">
        <f t="shared" si="175"/>
        <v>1319.7302798407527</v>
      </c>
      <c r="R398" s="231" t="s">
        <v>127</v>
      </c>
      <c r="S398" s="231" t="s">
        <v>127</v>
      </c>
      <c r="T398" s="231" t="s">
        <v>127</v>
      </c>
      <c r="U398" s="31">
        <f>L398-'раздел 2'!C397</f>
        <v>0</v>
      </c>
      <c r="V398" s="120">
        <f t="shared" si="178"/>
        <v>0</v>
      </c>
      <c r="W398" s="120" t="e">
        <f t="shared" si="173"/>
        <v>#VALUE!</v>
      </c>
    </row>
    <row r="399" spans="1:23" ht="15.6" customHeight="1" x14ac:dyDescent="0.25">
      <c r="A399" s="437" t="s">
        <v>36</v>
      </c>
      <c r="B399" s="437"/>
      <c r="C399" s="437"/>
      <c r="D399" s="437"/>
      <c r="E399" s="437"/>
      <c r="F399" s="437"/>
      <c r="G399" s="437"/>
      <c r="H399" s="437"/>
      <c r="I399" s="437"/>
      <c r="J399" s="437"/>
      <c r="K399" s="437"/>
      <c r="L399" s="437"/>
      <c r="M399" s="437"/>
      <c r="N399" s="437"/>
      <c r="O399" s="437"/>
      <c r="P399" s="437"/>
      <c r="Q399" s="437"/>
      <c r="R399" s="437"/>
      <c r="S399" s="437"/>
      <c r="T399" s="438"/>
      <c r="U399" s="31">
        <f>L399-'раздел 2'!C398</f>
        <v>0</v>
      </c>
      <c r="V399" s="120">
        <f t="shared" si="178"/>
        <v>0</v>
      </c>
      <c r="W399" s="120">
        <f t="shared" si="173"/>
        <v>0</v>
      </c>
    </row>
    <row r="400" spans="1:23" ht="15.6" customHeight="1" x14ac:dyDescent="0.25">
      <c r="A400" s="431" t="s">
        <v>143</v>
      </c>
      <c r="B400" s="432"/>
      <c r="C400" s="331"/>
      <c r="D400" s="364"/>
      <c r="E400" s="364"/>
      <c r="F400" s="307"/>
      <c r="G400" s="307"/>
      <c r="H400" s="364"/>
      <c r="I400" s="364"/>
      <c r="J400" s="364"/>
      <c r="K400" s="331"/>
      <c r="L400" s="354"/>
      <c r="M400" s="364"/>
      <c r="N400" s="364"/>
      <c r="O400" s="364"/>
      <c r="P400" s="364"/>
      <c r="Q400" s="321"/>
      <c r="R400" s="364"/>
      <c r="S400" s="364"/>
      <c r="T400" s="364"/>
      <c r="U400" s="31">
        <f>L400-'раздел 2'!C399</f>
        <v>0</v>
      </c>
      <c r="V400" s="120">
        <f t="shared" si="178"/>
        <v>0</v>
      </c>
      <c r="W400" s="120">
        <f t="shared" ref="W400:W442" si="181">R400-Q400</f>
        <v>0</v>
      </c>
    </row>
    <row r="401" spans="1:23" ht="15.6" customHeight="1" x14ac:dyDescent="0.25">
      <c r="A401" s="363">
        <f>A396+1</f>
        <v>269</v>
      </c>
      <c r="B401" s="165" t="s">
        <v>752</v>
      </c>
      <c r="C401" s="357">
        <v>1996</v>
      </c>
      <c r="D401" s="356"/>
      <c r="E401" s="356" t="s">
        <v>181</v>
      </c>
      <c r="F401" s="356">
        <v>2</v>
      </c>
      <c r="G401" s="356">
        <v>2</v>
      </c>
      <c r="H401" s="356">
        <v>330.3</v>
      </c>
      <c r="I401" s="356">
        <v>330.3</v>
      </c>
      <c r="J401" s="356">
        <v>184.8</v>
      </c>
      <c r="K401" s="335">
        <v>16</v>
      </c>
      <c r="L401" s="354">
        <f>'раздел 2'!C400</f>
        <v>2041441.92</v>
      </c>
      <c r="M401" s="364">
        <v>0</v>
      </c>
      <c r="N401" s="364">
        <v>0</v>
      </c>
      <c r="O401" s="364">
        <v>0</v>
      </c>
      <c r="P401" s="373">
        <f t="shared" ref="P401:P404" si="182">L401</f>
        <v>2041441.92</v>
      </c>
      <c r="Q401" s="370">
        <f t="shared" ref="Q401:Q404" si="183">L401/H401</f>
        <v>6180.5689373297</v>
      </c>
      <c r="R401" s="364">
        <v>24445</v>
      </c>
      <c r="S401" s="364" t="s">
        <v>149</v>
      </c>
      <c r="T401" s="364" t="s">
        <v>130</v>
      </c>
      <c r="U401" s="31">
        <f>L401-'раздел 2'!C400</f>
        <v>0</v>
      </c>
      <c r="V401" s="120">
        <f t="shared" si="178"/>
        <v>0</v>
      </c>
      <c r="W401" s="120">
        <f t="shared" si="181"/>
        <v>18264.431062670301</v>
      </c>
    </row>
    <row r="402" spans="1:23" ht="15.6" customHeight="1" x14ac:dyDescent="0.25">
      <c r="A402" s="177">
        <f t="shared" ref="A402:A403" si="184">A401+1</f>
        <v>270</v>
      </c>
      <c r="B402" s="165" t="s">
        <v>753</v>
      </c>
      <c r="C402" s="357">
        <v>1999</v>
      </c>
      <c r="D402" s="356"/>
      <c r="E402" s="356" t="s">
        <v>181</v>
      </c>
      <c r="F402" s="356">
        <v>2</v>
      </c>
      <c r="G402" s="356">
        <v>2</v>
      </c>
      <c r="H402" s="356">
        <v>330.3</v>
      </c>
      <c r="I402" s="356">
        <v>330.3</v>
      </c>
      <c r="J402" s="356">
        <v>104.6</v>
      </c>
      <c r="K402" s="335">
        <v>11</v>
      </c>
      <c r="L402" s="354">
        <f>'раздел 2'!C401</f>
        <v>1790818.4700000002</v>
      </c>
      <c r="M402" s="364">
        <v>0</v>
      </c>
      <c r="N402" s="364">
        <v>0</v>
      </c>
      <c r="O402" s="364">
        <v>0</v>
      </c>
      <c r="P402" s="373">
        <f t="shared" si="182"/>
        <v>1790818.4700000002</v>
      </c>
      <c r="Q402" s="370">
        <f t="shared" si="183"/>
        <v>5421.793732970028</v>
      </c>
      <c r="R402" s="364">
        <v>24445</v>
      </c>
      <c r="S402" s="364" t="s">
        <v>149</v>
      </c>
      <c r="T402" s="364" t="s">
        <v>130</v>
      </c>
      <c r="U402" s="31">
        <f>L402-'раздел 2'!C401</f>
        <v>0</v>
      </c>
      <c r="V402" s="120">
        <f t="shared" si="178"/>
        <v>0</v>
      </c>
      <c r="W402" s="120"/>
    </row>
    <row r="403" spans="1:23" ht="15.6" customHeight="1" x14ac:dyDescent="0.25">
      <c r="A403" s="177">
        <f t="shared" si="184"/>
        <v>271</v>
      </c>
      <c r="B403" s="328" t="s">
        <v>515</v>
      </c>
      <c r="C403" s="331">
        <v>1965</v>
      </c>
      <c r="D403" s="364"/>
      <c r="E403" s="364" t="s">
        <v>124</v>
      </c>
      <c r="F403" s="307">
        <v>4</v>
      </c>
      <c r="G403" s="307">
        <v>3</v>
      </c>
      <c r="H403" s="364">
        <v>1994.3</v>
      </c>
      <c r="I403" s="364">
        <v>1994.3</v>
      </c>
      <c r="J403" s="364">
        <v>1734.6</v>
      </c>
      <c r="K403" s="331">
        <v>32</v>
      </c>
      <c r="L403" s="354">
        <f>'раздел 2'!C402</f>
        <v>653993.81999999995</v>
      </c>
      <c r="M403" s="364">
        <v>0</v>
      </c>
      <c r="N403" s="364">
        <v>0</v>
      </c>
      <c r="O403" s="364">
        <v>0</v>
      </c>
      <c r="P403" s="373">
        <f t="shared" si="182"/>
        <v>653993.81999999995</v>
      </c>
      <c r="Q403" s="370">
        <f t="shared" si="183"/>
        <v>327.93151481722907</v>
      </c>
      <c r="R403" s="364">
        <v>24445</v>
      </c>
      <c r="S403" s="364" t="s">
        <v>149</v>
      </c>
      <c r="T403" s="364" t="s">
        <v>130</v>
      </c>
      <c r="U403" s="31">
        <f>L403-'раздел 2'!C402</f>
        <v>0</v>
      </c>
      <c r="V403" s="120">
        <f t="shared" si="178"/>
        <v>0</v>
      </c>
      <c r="W403" s="120">
        <f t="shared" si="181"/>
        <v>24117.068485182772</v>
      </c>
    </row>
    <row r="404" spans="1:23" ht="15.6" customHeight="1" x14ac:dyDescent="0.25">
      <c r="A404" s="177">
        <f>A403+1</f>
        <v>272</v>
      </c>
      <c r="B404" s="328" t="s">
        <v>754</v>
      </c>
      <c r="C404" s="357">
        <v>1965</v>
      </c>
      <c r="D404" s="356"/>
      <c r="E404" s="356" t="s">
        <v>181</v>
      </c>
      <c r="F404" s="356">
        <v>4</v>
      </c>
      <c r="G404" s="356">
        <v>3</v>
      </c>
      <c r="H404" s="356">
        <v>1994.26</v>
      </c>
      <c r="I404" s="356">
        <v>1994.26</v>
      </c>
      <c r="J404" s="356">
        <v>1824.7</v>
      </c>
      <c r="K404" s="335">
        <v>82</v>
      </c>
      <c r="L404" s="354">
        <f>'раздел 2'!C403</f>
        <v>28785201.795000002</v>
      </c>
      <c r="M404" s="364">
        <v>0</v>
      </c>
      <c r="N404" s="364">
        <v>0</v>
      </c>
      <c r="O404" s="364">
        <v>0</v>
      </c>
      <c r="P404" s="373">
        <f t="shared" si="182"/>
        <v>28785201.795000002</v>
      </c>
      <c r="Q404" s="370">
        <f t="shared" si="183"/>
        <v>14434.026553709145</v>
      </c>
      <c r="R404" s="364">
        <v>24445</v>
      </c>
      <c r="S404" s="364" t="s">
        <v>149</v>
      </c>
      <c r="T404" s="364" t="s">
        <v>130</v>
      </c>
      <c r="U404" s="31">
        <f>L404-'раздел 2'!C403</f>
        <v>0</v>
      </c>
      <c r="V404" s="120">
        <f t="shared" si="178"/>
        <v>0</v>
      </c>
      <c r="W404" s="120">
        <f t="shared" si="181"/>
        <v>10010.973446290855</v>
      </c>
    </row>
    <row r="405" spans="1:23" ht="15.6" customHeight="1" x14ac:dyDescent="0.25">
      <c r="A405" s="177">
        <f>A404+1</f>
        <v>273</v>
      </c>
      <c r="B405" s="165" t="s">
        <v>236</v>
      </c>
      <c r="C405" s="331">
        <v>1976</v>
      </c>
      <c r="D405" s="364"/>
      <c r="E405" s="364" t="s">
        <v>433</v>
      </c>
      <c r="F405" s="307">
        <v>5</v>
      </c>
      <c r="G405" s="307">
        <v>4</v>
      </c>
      <c r="H405" s="364">
        <v>3265.8</v>
      </c>
      <c r="I405" s="364">
        <v>3265.8</v>
      </c>
      <c r="J405" s="364">
        <v>2562.1999999999998</v>
      </c>
      <c r="K405" s="331">
        <v>177</v>
      </c>
      <c r="L405" s="354">
        <f>'раздел 2'!C404</f>
        <v>32819530.380000003</v>
      </c>
      <c r="M405" s="364">
        <v>0</v>
      </c>
      <c r="N405" s="364">
        <v>0</v>
      </c>
      <c r="O405" s="364">
        <v>0</v>
      </c>
      <c r="P405" s="373">
        <f t="shared" ref="P405" si="185">L405</f>
        <v>32819530.380000003</v>
      </c>
      <c r="Q405" s="370">
        <f t="shared" ref="Q405" si="186">L405/H405</f>
        <v>10049.461197868823</v>
      </c>
      <c r="R405" s="364">
        <v>24446</v>
      </c>
      <c r="S405" s="364" t="s">
        <v>149</v>
      </c>
      <c r="T405" s="364" t="s">
        <v>130</v>
      </c>
      <c r="U405" s="31">
        <f>L405-'раздел 2'!C404</f>
        <v>0</v>
      </c>
      <c r="V405" s="120"/>
      <c r="W405" s="120"/>
    </row>
    <row r="406" spans="1:23" ht="15.6" customHeight="1" x14ac:dyDescent="0.25">
      <c r="A406" s="449" t="s">
        <v>15</v>
      </c>
      <c r="B406" s="449"/>
      <c r="C406" s="331" t="s">
        <v>127</v>
      </c>
      <c r="D406" s="364" t="s">
        <v>127</v>
      </c>
      <c r="E406" s="364" t="s">
        <v>127</v>
      </c>
      <c r="F406" s="307" t="s">
        <v>127</v>
      </c>
      <c r="G406" s="307" t="s">
        <v>127</v>
      </c>
      <c r="H406" s="354">
        <f t="shared" ref="H406:P406" si="187">SUM(H401:H405)</f>
        <v>7914.96</v>
      </c>
      <c r="I406" s="354">
        <f t="shared" si="187"/>
        <v>7914.96</v>
      </c>
      <c r="J406" s="354">
        <f t="shared" si="187"/>
        <v>6410.9</v>
      </c>
      <c r="K406" s="354">
        <f t="shared" si="187"/>
        <v>318</v>
      </c>
      <c r="L406" s="354">
        <f t="shared" si="187"/>
        <v>66090986.385000005</v>
      </c>
      <c r="M406" s="354">
        <f t="shared" si="187"/>
        <v>0</v>
      </c>
      <c r="N406" s="354">
        <f t="shared" si="187"/>
        <v>0</v>
      </c>
      <c r="O406" s="354">
        <f t="shared" si="187"/>
        <v>0</v>
      </c>
      <c r="P406" s="354">
        <f t="shared" si="187"/>
        <v>66090986.385000005</v>
      </c>
      <c r="Q406" s="321">
        <f>SUM(Q401:Q404)</f>
        <v>26364.3207388261</v>
      </c>
      <c r="R406" s="364" t="s">
        <v>127</v>
      </c>
      <c r="S406" s="364" t="s">
        <v>127</v>
      </c>
      <c r="T406" s="364" t="s">
        <v>127</v>
      </c>
      <c r="U406" s="31">
        <f>L406-'раздел 2'!C405</f>
        <v>0</v>
      </c>
      <c r="V406" s="120">
        <f t="shared" si="178"/>
        <v>0</v>
      </c>
      <c r="W406" s="120" t="e">
        <f t="shared" si="181"/>
        <v>#VALUE!</v>
      </c>
    </row>
    <row r="407" spans="1:23" ht="15.6" customHeight="1" x14ac:dyDescent="0.25">
      <c r="A407" s="424" t="s">
        <v>755</v>
      </c>
      <c r="B407" s="424"/>
      <c r="C407" s="331"/>
      <c r="D407" s="364"/>
      <c r="E407" s="364"/>
      <c r="F407" s="307"/>
      <c r="G407" s="307"/>
      <c r="H407" s="364"/>
      <c r="I407" s="364"/>
      <c r="J407" s="364"/>
      <c r="K407" s="331"/>
      <c r="L407" s="354"/>
      <c r="M407" s="364"/>
      <c r="N407" s="364"/>
      <c r="O407" s="364"/>
      <c r="P407" s="364"/>
      <c r="Q407" s="321"/>
      <c r="R407" s="364"/>
      <c r="S407" s="364"/>
      <c r="T407" s="364"/>
      <c r="U407" s="31">
        <f>L407-'раздел 2'!C406</f>
        <v>0</v>
      </c>
      <c r="V407" s="120">
        <f t="shared" si="178"/>
        <v>0</v>
      </c>
      <c r="W407" s="120">
        <f t="shared" si="181"/>
        <v>0</v>
      </c>
    </row>
    <row r="408" spans="1:23" ht="15.6" customHeight="1" x14ac:dyDescent="0.25">
      <c r="A408" s="307">
        <f>A405+1</f>
        <v>274</v>
      </c>
      <c r="B408" s="355" t="s">
        <v>756</v>
      </c>
      <c r="C408" s="345">
        <v>1994</v>
      </c>
      <c r="D408" s="345">
        <v>1994</v>
      </c>
      <c r="E408" s="345" t="s">
        <v>443</v>
      </c>
      <c r="F408" s="345">
        <v>5</v>
      </c>
      <c r="G408" s="345">
        <v>7</v>
      </c>
      <c r="H408" s="345">
        <v>8338.1</v>
      </c>
      <c r="I408" s="345">
        <v>8338.1</v>
      </c>
      <c r="J408" s="345">
        <v>8338.1</v>
      </c>
      <c r="K408" s="349">
        <v>366</v>
      </c>
      <c r="L408" s="354">
        <f>'раздел 2'!C407</f>
        <v>13508432.699999999</v>
      </c>
      <c r="M408" s="364">
        <v>0</v>
      </c>
      <c r="N408" s="364">
        <v>0</v>
      </c>
      <c r="O408" s="364">
        <v>0</v>
      </c>
      <c r="P408" s="373">
        <f>L408</f>
        <v>13508432.699999999</v>
      </c>
      <c r="Q408" s="370">
        <f>L408/H408</f>
        <v>1620.0852352454394</v>
      </c>
      <c r="R408" s="364">
        <v>24445</v>
      </c>
      <c r="S408" s="364" t="s">
        <v>149</v>
      </c>
      <c r="T408" s="364" t="s">
        <v>130</v>
      </c>
      <c r="U408" s="31">
        <f>L408-'раздел 2'!C407</f>
        <v>0</v>
      </c>
      <c r="V408" s="120">
        <f t="shared" si="178"/>
        <v>0</v>
      </c>
      <c r="W408" s="120">
        <f t="shared" si="181"/>
        <v>22824.914764754561</v>
      </c>
    </row>
    <row r="409" spans="1:23" ht="15.6" customHeight="1" x14ac:dyDescent="0.25">
      <c r="A409" s="425" t="s">
        <v>15</v>
      </c>
      <c r="B409" s="426"/>
      <c r="C409" s="331" t="s">
        <v>127</v>
      </c>
      <c r="D409" s="364" t="s">
        <v>127</v>
      </c>
      <c r="E409" s="364" t="s">
        <v>127</v>
      </c>
      <c r="F409" s="307" t="s">
        <v>127</v>
      </c>
      <c r="G409" s="307" t="s">
        <v>127</v>
      </c>
      <c r="H409" s="354">
        <f t="shared" ref="H409:K409" si="188">SUM(H408)</f>
        <v>8338.1</v>
      </c>
      <c r="I409" s="354">
        <f t="shared" si="188"/>
        <v>8338.1</v>
      </c>
      <c r="J409" s="354">
        <f t="shared" si="188"/>
        <v>8338.1</v>
      </c>
      <c r="K409" s="354">
        <f t="shared" si="188"/>
        <v>366</v>
      </c>
      <c r="L409" s="354">
        <f>SUM(L408)</f>
        <v>13508432.699999999</v>
      </c>
      <c r="M409" s="354">
        <f t="shared" ref="M409:P409" si="189">SUM(M408)</f>
        <v>0</v>
      </c>
      <c r="N409" s="354">
        <f t="shared" si="189"/>
        <v>0</v>
      </c>
      <c r="O409" s="354">
        <f t="shared" si="189"/>
        <v>0</v>
      </c>
      <c r="P409" s="354">
        <f t="shared" si="189"/>
        <v>13508432.699999999</v>
      </c>
      <c r="Q409" s="321">
        <v>1632.7141116543373</v>
      </c>
      <c r="R409" s="364" t="s">
        <v>127</v>
      </c>
      <c r="S409" s="364" t="s">
        <v>127</v>
      </c>
      <c r="T409" s="364" t="s">
        <v>127</v>
      </c>
      <c r="U409" s="31">
        <f>L409-'раздел 2'!C408</f>
        <v>0</v>
      </c>
      <c r="V409" s="120">
        <f t="shared" si="178"/>
        <v>0</v>
      </c>
      <c r="W409" s="120" t="e">
        <f t="shared" si="181"/>
        <v>#VALUE!</v>
      </c>
    </row>
    <row r="410" spans="1:23" ht="15.6" customHeight="1" x14ac:dyDescent="0.25">
      <c r="A410" s="431" t="s">
        <v>757</v>
      </c>
      <c r="B410" s="432"/>
      <c r="C410" s="331"/>
      <c r="D410" s="364"/>
      <c r="E410" s="364"/>
      <c r="F410" s="307"/>
      <c r="G410" s="307"/>
      <c r="H410" s="364"/>
      <c r="I410" s="364"/>
      <c r="J410" s="364"/>
      <c r="K410" s="331"/>
      <c r="L410" s="354"/>
      <c r="M410" s="364"/>
      <c r="N410" s="364"/>
      <c r="O410" s="364"/>
      <c r="P410" s="364"/>
      <c r="Q410" s="321"/>
      <c r="R410" s="364"/>
      <c r="S410" s="364"/>
      <c r="T410" s="364"/>
      <c r="U410" s="31">
        <f>L410-'раздел 2'!C409</f>
        <v>0</v>
      </c>
      <c r="V410" s="120">
        <f t="shared" si="178"/>
        <v>0</v>
      </c>
      <c r="W410" s="120">
        <f t="shared" si="181"/>
        <v>0</v>
      </c>
    </row>
    <row r="411" spans="1:23" ht="15.6" customHeight="1" x14ac:dyDescent="0.25">
      <c r="A411" s="307">
        <f>A408+1</f>
        <v>275</v>
      </c>
      <c r="B411" s="355" t="s">
        <v>758</v>
      </c>
      <c r="C411" s="339">
        <v>1960</v>
      </c>
      <c r="D411" s="357" t="s">
        <v>182</v>
      </c>
      <c r="E411" s="356" t="s">
        <v>181</v>
      </c>
      <c r="F411" s="339">
        <v>2</v>
      </c>
      <c r="G411" s="339">
        <v>2</v>
      </c>
      <c r="H411" s="332">
        <v>5707.1</v>
      </c>
      <c r="I411" s="332">
        <v>3296</v>
      </c>
      <c r="J411" s="356">
        <v>527.20000000000005</v>
      </c>
      <c r="K411" s="335">
        <v>290</v>
      </c>
      <c r="L411" s="354">
        <f>'раздел 2'!C410</f>
        <v>9724197</v>
      </c>
      <c r="M411" s="364">
        <v>0</v>
      </c>
      <c r="N411" s="364">
        <v>0</v>
      </c>
      <c r="O411" s="364">
        <v>0</v>
      </c>
      <c r="P411" s="373">
        <f>L411</f>
        <v>9724197</v>
      </c>
      <c r="Q411" s="370">
        <f>L411/H411</f>
        <v>1703.8771004538205</v>
      </c>
      <c r="R411" s="364">
        <v>24445</v>
      </c>
      <c r="S411" s="364" t="s">
        <v>149</v>
      </c>
      <c r="T411" s="364" t="s">
        <v>130</v>
      </c>
      <c r="U411" s="31">
        <f>L411-'раздел 2'!C410</f>
        <v>0</v>
      </c>
      <c r="V411" s="120">
        <f t="shared" si="178"/>
        <v>0</v>
      </c>
      <c r="W411" s="120">
        <f t="shared" si="181"/>
        <v>22741.122899546179</v>
      </c>
    </row>
    <row r="412" spans="1:23" ht="15.6" customHeight="1" x14ac:dyDescent="0.25">
      <c r="A412" s="425" t="s">
        <v>15</v>
      </c>
      <c r="B412" s="426"/>
      <c r="C412" s="331" t="s">
        <v>127</v>
      </c>
      <c r="D412" s="364" t="s">
        <v>127</v>
      </c>
      <c r="E412" s="364" t="s">
        <v>127</v>
      </c>
      <c r="F412" s="307" t="s">
        <v>127</v>
      </c>
      <c r="G412" s="307" t="s">
        <v>127</v>
      </c>
      <c r="H412" s="354">
        <f t="shared" ref="H412:P412" si="190">SUM(H411:H411)</f>
        <v>5707.1</v>
      </c>
      <c r="I412" s="354">
        <f t="shared" si="190"/>
        <v>3296</v>
      </c>
      <c r="J412" s="354">
        <f t="shared" si="190"/>
        <v>527.20000000000005</v>
      </c>
      <c r="K412" s="331">
        <f t="shared" si="190"/>
        <v>290</v>
      </c>
      <c r="L412" s="354">
        <f t="shared" si="190"/>
        <v>9724197</v>
      </c>
      <c r="M412" s="354">
        <f t="shared" si="190"/>
        <v>0</v>
      </c>
      <c r="N412" s="354">
        <f t="shared" si="190"/>
        <v>0</v>
      </c>
      <c r="O412" s="354">
        <f t="shared" si="190"/>
        <v>0</v>
      </c>
      <c r="P412" s="354">
        <f t="shared" si="190"/>
        <v>9724197</v>
      </c>
      <c r="Q412" s="370">
        <f>L412/H412</f>
        <v>1703.8771004538205</v>
      </c>
      <c r="R412" s="364" t="s">
        <v>127</v>
      </c>
      <c r="S412" s="364" t="s">
        <v>127</v>
      </c>
      <c r="T412" s="364" t="s">
        <v>127</v>
      </c>
      <c r="U412" s="31">
        <f>L412-'раздел 2'!C411</f>
        <v>0</v>
      </c>
      <c r="V412" s="120">
        <f t="shared" si="178"/>
        <v>0</v>
      </c>
      <c r="W412" s="120" t="e">
        <f t="shared" si="181"/>
        <v>#VALUE!</v>
      </c>
    </row>
    <row r="413" spans="1:23" s="69" customFormat="1" ht="13.2" x14ac:dyDescent="0.25">
      <c r="A413" s="453" t="s">
        <v>97</v>
      </c>
      <c r="B413" s="453"/>
      <c r="C413" s="453"/>
      <c r="D413" s="453"/>
      <c r="E413" s="453"/>
      <c r="F413" s="454"/>
      <c r="G413" s="454"/>
      <c r="H413" s="454"/>
      <c r="I413" s="454"/>
      <c r="J413" s="454"/>
      <c r="K413" s="454"/>
      <c r="L413" s="454"/>
      <c r="M413" s="454"/>
      <c r="N413" s="454"/>
      <c r="O413" s="454"/>
      <c r="P413" s="454"/>
      <c r="Q413" s="454"/>
      <c r="R413" s="454"/>
      <c r="S413" s="454"/>
      <c r="T413" s="454"/>
      <c r="U413" s="31">
        <f>L413-'раздел 2'!C412</f>
        <v>0</v>
      </c>
      <c r="V413" s="120">
        <f t="shared" si="178"/>
        <v>0</v>
      </c>
    </row>
    <row r="414" spans="1:23" s="69" customFormat="1" ht="13.8" x14ac:dyDescent="0.25">
      <c r="A414" s="350">
        <f>A411+1</f>
        <v>276</v>
      </c>
      <c r="B414" s="336" t="s">
        <v>759</v>
      </c>
      <c r="C414" s="350">
        <v>1977</v>
      </c>
      <c r="D414" s="370"/>
      <c r="E414" s="371" t="s">
        <v>124</v>
      </c>
      <c r="F414" s="350">
        <v>5</v>
      </c>
      <c r="G414" s="350">
        <v>5</v>
      </c>
      <c r="H414" s="354">
        <v>3465</v>
      </c>
      <c r="I414" s="354">
        <v>3465</v>
      </c>
      <c r="J414" s="354">
        <v>2064.1</v>
      </c>
      <c r="K414" s="319">
        <v>182</v>
      </c>
      <c r="L414" s="354">
        <f>'раздел 2'!C413</f>
        <v>5475425.8700000001</v>
      </c>
      <c r="M414" s="373">
        <v>0</v>
      </c>
      <c r="N414" s="373">
        <v>0</v>
      </c>
      <c r="O414" s="373">
        <v>0</v>
      </c>
      <c r="P414" s="373">
        <f>L414</f>
        <v>5475425.8700000001</v>
      </c>
      <c r="Q414" s="370">
        <f>L414/H414</f>
        <v>1580.2094862914864</v>
      </c>
      <c r="R414" s="364">
        <v>24445</v>
      </c>
      <c r="S414" s="303" t="s">
        <v>149</v>
      </c>
      <c r="T414" s="371" t="s">
        <v>130</v>
      </c>
      <c r="U414" s="31">
        <f>L414-'раздел 2'!C413</f>
        <v>0</v>
      </c>
      <c r="V414" s="120">
        <f t="shared" si="178"/>
        <v>0</v>
      </c>
    </row>
    <row r="415" spans="1:23" s="69" customFormat="1" ht="13.2" x14ac:dyDescent="0.25">
      <c r="A415" s="455" t="s">
        <v>15</v>
      </c>
      <c r="B415" s="455"/>
      <c r="C415" s="370" t="s">
        <v>127</v>
      </c>
      <c r="D415" s="370" t="s">
        <v>127</v>
      </c>
      <c r="E415" s="370" t="s">
        <v>127</v>
      </c>
      <c r="F415" s="370" t="s">
        <v>127</v>
      </c>
      <c r="G415" s="370" t="s">
        <v>127</v>
      </c>
      <c r="H415" s="354">
        <f t="shared" ref="H415:P415" si="191">SUM(H414:H414)</f>
        <v>3465</v>
      </c>
      <c r="I415" s="354">
        <f t="shared" si="191"/>
        <v>3465</v>
      </c>
      <c r="J415" s="354">
        <f t="shared" si="191"/>
        <v>2064.1</v>
      </c>
      <c r="K415" s="354">
        <f t="shared" si="191"/>
        <v>182</v>
      </c>
      <c r="L415" s="354">
        <f t="shared" si="191"/>
        <v>5475425.8700000001</v>
      </c>
      <c r="M415" s="354">
        <f t="shared" si="191"/>
        <v>0</v>
      </c>
      <c r="N415" s="354">
        <f t="shared" si="191"/>
        <v>0</v>
      </c>
      <c r="O415" s="354">
        <f t="shared" si="191"/>
        <v>0</v>
      </c>
      <c r="P415" s="354">
        <f t="shared" si="191"/>
        <v>5475425.8700000001</v>
      </c>
      <c r="Q415" s="373">
        <f>L415/H415</f>
        <v>1580.2094862914864</v>
      </c>
      <c r="R415" s="304" t="s">
        <v>127</v>
      </c>
      <c r="S415" s="303" t="s">
        <v>127</v>
      </c>
      <c r="T415" s="303" t="s">
        <v>127</v>
      </c>
      <c r="U415" s="31">
        <f>L415-'раздел 2'!C414</f>
        <v>0</v>
      </c>
      <c r="V415" s="120">
        <f t="shared" si="178"/>
        <v>0</v>
      </c>
    </row>
    <row r="416" spans="1:23" ht="15.6" customHeight="1" x14ac:dyDescent="0.25">
      <c r="A416" s="431" t="s">
        <v>761</v>
      </c>
      <c r="B416" s="432"/>
      <c r="C416" s="331"/>
      <c r="D416" s="364"/>
      <c r="E416" s="364"/>
      <c r="F416" s="307"/>
      <c r="G416" s="307"/>
      <c r="H416" s="364"/>
      <c r="I416" s="364"/>
      <c r="J416" s="364"/>
      <c r="K416" s="331"/>
      <c r="L416" s="354"/>
      <c r="M416" s="364"/>
      <c r="N416" s="364"/>
      <c r="O416" s="364"/>
      <c r="P416" s="364"/>
      <c r="Q416" s="321"/>
      <c r="R416" s="364"/>
      <c r="S416" s="364"/>
      <c r="T416" s="364"/>
      <c r="U416" s="31">
        <f>L416-'раздел 2'!C415</f>
        <v>0</v>
      </c>
      <c r="V416" s="120">
        <f t="shared" si="178"/>
        <v>0</v>
      </c>
      <c r="W416" s="120">
        <f t="shared" si="181"/>
        <v>0</v>
      </c>
    </row>
    <row r="417" spans="1:23" ht="15.6" customHeight="1" x14ac:dyDescent="0.25">
      <c r="A417" s="95">
        <f>A414+1</f>
        <v>277</v>
      </c>
      <c r="B417" s="337" t="s">
        <v>760</v>
      </c>
      <c r="C417" s="331">
        <v>1962</v>
      </c>
      <c r="D417" s="364"/>
      <c r="E417" s="364" t="s">
        <v>124</v>
      </c>
      <c r="F417" s="307">
        <v>3</v>
      </c>
      <c r="G417" s="307">
        <v>2</v>
      </c>
      <c r="H417" s="364">
        <v>964.2</v>
      </c>
      <c r="I417" s="364">
        <v>964.2</v>
      </c>
      <c r="J417" s="364">
        <v>738.7</v>
      </c>
      <c r="K417" s="331">
        <v>42</v>
      </c>
      <c r="L417" s="354">
        <f>'раздел 2'!C416</f>
        <v>5672653.7999999998</v>
      </c>
      <c r="M417" s="364">
        <v>0</v>
      </c>
      <c r="N417" s="364">
        <v>0</v>
      </c>
      <c r="O417" s="364">
        <v>0</v>
      </c>
      <c r="P417" s="373">
        <f t="shared" ref="P417:P421" si="192">L417</f>
        <v>5672653.7999999998</v>
      </c>
      <c r="Q417" s="370">
        <f t="shared" ref="Q417:Q422" si="193">L417/H417</f>
        <v>5883.2750466708148</v>
      </c>
      <c r="R417" s="364">
        <v>24445</v>
      </c>
      <c r="S417" s="364" t="s">
        <v>149</v>
      </c>
      <c r="T417" s="364" t="s">
        <v>130</v>
      </c>
      <c r="U417" s="31">
        <f>L417-'раздел 2'!C416</f>
        <v>0</v>
      </c>
      <c r="V417" s="120">
        <f t="shared" si="178"/>
        <v>0</v>
      </c>
      <c r="W417" s="120">
        <f t="shared" si="181"/>
        <v>18561.724953329183</v>
      </c>
    </row>
    <row r="418" spans="1:23" ht="15.6" customHeight="1" x14ac:dyDescent="0.25">
      <c r="A418" s="177">
        <f t="shared" ref="A418:A421" si="194">A417+1</f>
        <v>278</v>
      </c>
      <c r="B418" s="337" t="s">
        <v>762</v>
      </c>
      <c r="C418" s="331">
        <v>1962</v>
      </c>
      <c r="D418" s="364"/>
      <c r="E418" s="364" t="s">
        <v>124</v>
      </c>
      <c r="F418" s="307">
        <v>3</v>
      </c>
      <c r="G418" s="307">
        <v>3</v>
      </c>
      <c r="H418" s="364">
        <v>1116</v>
      </c>
      <c r="I418" s="364">
        <v>1116</v>
      </c>
      <c r="J418" s="364">
        <v>0</v>
      </c>
      <c r="K418" s="331">
        <v>19</v>
      </c>
      <c r="L418" s="354">
        <f>'раздел 2'!C417</f>
        <v>3670097.55</v>
      </c>
      <c r="M418" s="364">
        <v>0</v>
      </c>
      <c r="N418" s="364">
        <v>0</v>
      </c>
      <c r="O418" s="364">
        <v>0</v>
      </c>
      <c r="P418" s="373">
        <f t="shared" si="192"/>
        <v>3670097.55</v>
      </c>
      <c r="Q418" s="370">
        <f t="shared" si="193"/>
        <v>3288.6178763440857</v>
      </c>
      <c r="R418" s="364">
        <v>24445</v>
      </c>
      <c r="S418" s="364" t="s">
        <v>149</v>
      </c>
      <c r="T418" s="364" t="s">
        <v>130</v>
      </c>
      <c r="U418" s="31">
        <f>L418-'раздел 2'!C417</f>
        <v>0</v>
      </c>
      <c r="V418" s="120">
        <f t="shared" si="178"/>
        <v>0</v>
      </c>
      <c r="W418" s="120">
        <f t="shared" si="181"/>
        <v>21156.382123655916</v>
      </c>
    </row>
    <row r="419" spans="1:23" ht="15.6" customHeight="1" x14ac:dyDescent="0.25">
      <c r="A419" s="177">
        <f t="shared" si="194"/>
        <v>279</v>
      </c>
      <c r="B419" s="337" t="s">
        <v>763</v>
      </c>
      <c r="C419" s="331">
        <v>1962</v>
      </c>
      <c r="D419" s="364"/>
      <c r="E419" s="364" t="s">
        <v>124</v>
      </c>
      <c r="F419" s="307">
        <v>3</v>
      </c>
      <c r="G419" s="307">
        <v>3</v>
      </c>
      <c r="H419" s="364">
        <v>1539</v>
      </c>
      <c r="I419" s="364">
        <v>1116</v>
      </c>
      <c r="J419" s="364">
        <v>0</v>
      </c>
      <c r="K419" s="331">
        <v>71</v>
      </c>
      <c r="L419" s="354">
        <f>'раздел 2'!C418</f>
        <v>5420495.8500000006</v>
      </c>
      <c r="M419" s="364">
        <v>0</v>
      </c>
      <c r="N419" s="364">
        <v>0</v>
      </c>
      <c r="O419" s="364">
        <v>0</v>
      </c>
      <c r="P419" s="373">
        <f t="shared" si="192"/>
        <v>5420495.8500000006</v>
      </c>
      <c r="Q419" s="370">
        <f t="shared" si="193"/>
        <v>3522.089571150098</v>
      </c>
      <c r="R419" s="364">
        <v>24445</v>
      </c>
      <c r="S419" s="364" t="s">
        <v>149</v>
      </c>
      <c r="T419" s="364" t="s">
        <v>130</v>
      </c>
      <c r="U419" s="31">
        <f>L419-'раздел 2'!C418</f>
        <v>0</v>
      </c>
      <c r="V419" s="120">
        <f t="shared" si="178"/>
        <v>0</v>
      </c>
      <c r="W419" s="120">
        <f t="shared" si="181"/>
        <v>20922.9104288499</v>
      </c>
    </row>
    <row r="420" spans="1:23" ht="15.6" customHeight="1" x14ac:dyDescent="0.25">
      <c r="A420" s="177">
        <f t="shared" si="194"/>
        <v>280</v>
      </c>
      <c r="B420" s="337" t="s">
        <v>764</v>
      </c>
      <c r="C420" s="331">
        <v>1962</v>
      </c>
      <c r="D420" s="364"/>
      <c r="E420" s="364" t="s">
        <v>124</v>
      </c>
      <c r="F420" s="307">
        <v>3</v>
      </c>
      <c r="G420" s="307">
        <v>3</v>
      </c>
      <c r="H420" s="364">
        <v>1116</v>
      </c>
      <c r="I420" s="364">
        <v>1116</v>
      </c>
      <c r="J420" s="364">
        <v>0</v>
      </c>
      <c r="K420" s="331">
        <v>4</v>
      </c>
      <c r="L420" s="354">
        <f>'раздел 2'!C419</f>
        <v>3670097.55</v>
      </c>
      <c r="M420" s="364">
        <v>0</v>
      </c>
      <c r="N420" s="364">
        <v>0</v>
      </c>
      <c r="O420" s="364">
        <v>0</v>
      </c>
      <c r="P420" s="373">
        <f t="shared" si="192"/>
        <v>3670097.55</v>
      </c>
      <c r="Q420" s="370">
        <f t="shared" si="193"/>
        <v>3288.6178763440857</v>
      </c>
      <c r="R420" s="364">
        <v>24445</v>
      </c>
      <c r="S420" s="364" t="s">
        <v>149</v>
      </c>
      <c r="T420" s="364" t="s">
        <v>130</v>
      </c>
      <c r="U420" s="31">
        <f>L420-'раздел 2'!C419</f>
        <v>0</v>
      </c>
      <c r="V420" s="120">
        <f t="shared" si="178"/>
        <v>0</v>
      </c>
      <c r="W420" s="120">
        <f t="shared" si="181"/>
        <v>21156.382123655916</v>
      </c>
    </row>
    <row r="421" spans="1:23" ht="15.6" customHeight="1" x14ac:dyDescent="0.25">
      <c r="A421" s="177">
        <f t="shared" si="194"/>
        <v>281</v>
      </c>
      <c r="B421" s="337" t="s">
        <v>765</v>
      </c>
      <c r="C421" s="331">
        <v>1962</v>
      </c>
      <c r="D421" s="364"/>
      <c r="E421" s="364" t="s">
        <v>124</v>
      </c>
      <c r="F421" s="307">
        <v>3</v>
      </c>
      <c r="G421" s="307">
        <v>3</v>
      </c>
      <c r="H421" s="364">
        <v>1116</v>
      </c>
      <c r="I421" s="364">
        <v>1116</v>
      </c>
      <c r="J421" s="364">
        <v>0</v>
      </c>
      <c r="K421" s="331">
        <v>17</v>
      </c>
      <c r="L421" s="354">
        <f>'раздел 2'!C420</f>
        <v>3670097.55</v>
      </c>
      <c r="M421" s="364">
        <v>0</v>
      </c>
      <c r="N421" s="364">
        <v>0</v>
      </c>
      <c r="O421" s="364">
        <v>0</v>
      </c>
      <c r="P421" s="373">
        <f t="shared" si="192"/>
        <v>3670097.55</v>
      </c>
      <c r="Q421" s="370">
        <f t="shared" si="193"/>
        <v>3288.6178763440857</v>
      </c>
      <c r="R421" s="364">
        <v>24445</v>
      </c>
      <c r="S421" s="364" t="s">
        <v>149</v>
      </c>
      <c r="T421" s="364" t="s">
        <v>130</v>
      </c>
      <c r="U421" s="31">
        <f>L421-'раздел 2'!C420</f>
        <v>0</v>
      </c>
      <c r="V421" s="120">
        <f t="shared" si="178"/>
        <v>0</v>
      </c>
      <c r="W421" s="120">
        <f t="shared" si="181"/>
        <v>21156.382123655916</v>
      </c>
    </row>
    <row r="422" spans="1:23" ht="15.6" customHeight="1" x14ac:dyDescent="0.25">
      <c r="A422" s="425" t="s">
        <v>15</v>
      </c>
      <c r="B422" s="426"/>
      <c r="C422" s="331" t="s">
        <v>127</v>
      </c>
      <c r="D422" s="364" t="s">
        <v>127</v>
      </c>
      <c r="E422" s="364" t="s">
        <v>127</v>
      </c>
      <c r="F422" s="307" t="s">
        <v>127</v>
      </c>
      <c r="G422" s="307" t="s">
        <v>127</v>
      </c>
      <c r="H422" s="354">
        <f t="shared" ref="H422:P422" si="195">SUM(H417:H421)</f>
        <v>5851.2</v>
      </c>
      <c r="I422" s="354">
        <f t="shared" si="195"/>
        <v>5428.2</v>
      </c>
      <c r="J422" s="354">
        <f t="shared" si="195"/>
        <v>738.7</v>
      </c>
      <c r="K422" s="331">
        <f t="shared" si="195"/>
        <v>153</v>
      </c>
      <c r="L422" s="354">
        <f t="shared" si="195"/>
        <v>22103442.300000001</v>
      </c>
      <c r="M422" s="354">
        <f t="shared" si="195"/>
        <v>0</v>
      </c>
      <c r="N422" s="354">
        <f t="shared" si="195"/>
        <v>0</v>
      </c>
      <c r="O422" s="354">
        <f t="shared" si="195"/>
        <v>0</v>
      </c>
      <c r="P422" s="354">
        <f t="shared" si="195"/>
        <v>22103442.300000001</v>
      </c>
      <c r="Q422" s="370">
        <f t="shared" si="193"/>
        <v>3777.591314602133</v>
      </c>
      <c r="R422" s="364" t="s">
        <v>127</v>
      </c>
      <c r="S422" s="364" t="s">
        <v>127</v>
      </c>
      <c r="T422" s="364" t="s">
        <v>127</v>
      </c>
      <c r="U422" s="31">
        <f>L422-'раздел 2'!C421</f>
        <v>0</v>
      </c>
      <c r="V422" s="120">
        <f t="shared" si="178"/>
        <v>0</v>
      </c>
      <c r="W422" s="120" t="e">
        <f t="shared" si="181"/>
        <v>#VALUE!</v>
      </c>
    </row>
    <row r="423" spans="1:23" ht="15.6" customHeight="1" x14ac:dyDescent="0.25">
      <c r="A423" s="431" t="s">
        <v>852</v>
      </c>
      <c r="B423" s="432"/>
      <c r="C423" s="331"/>
      <c r="D423" s="364"/>
      <c r="E423" s="364"/>
      <c r="F423" s="307"/>
      <c r="G423" s="307"/>
      <c r="H423" s="354"/>
      <c r="I423" s="354"/>
      <c r="J423" s="354"/>
      <c r="K423" s="331"/>
      <c r="L423" s="354"/>
      <c r="M423" s="354"/>
      <c r="N423" s="354"/>
      <c r="O423" s="354"/>
      <c r="P423" s="354"/>
      <c r="Q423" s="370"/>
      <c r="R423" s="364"/>
      <c r="S423" s="364"/>
      <c r="T423" s="364"/>
      <c r="U423" s="31">
        <f>L423-'раздел 2'!C422</f>
        <v>0</v>
      </c>
      <c r="V423" s="120"/>
      <c r="W423" s="120"/>
    </row>
    <row r="424" spans="1:23" ht="15.6" customHeight="1" x14ac:dyDescent="0.25">
      <c r="A424" s="307">
        <f>A421+1</f>
        <v>282</v>
      </c>
      <c r="B424" s="355" t="s">
        <v>767</v>
      </c>
      <c r="C424" s="357">
        <v>1992</v>
      </c>
      <c r="D424" s="358"/>
      <c r="E424" s="357" t="s">
        <v>853</v>
      </c>
      <c r="F424" s="334">
        <v>5</v>
      </c>
      <c r="G424" s="334">
        <v>3</v>
      </c>
      <c r="H424" s="324">
        <v>3570.4</v>
      </c>
      <c r="I424" s="324">
        <v>3570.4</v>
      </c>
      <c r="J424" s="324">
        <v>3428.6</v>
      </c>
      <c r="K424" s="330">
        <v>123</v>
      </c>
      <c r="L424" s="354">
        <f>'раздел 2'!C423</f>
        <v>5531076.3899999997</v>
      </c>
      <c r="M424" s="364">
        <v>0</v>
      </c>
      <c r="N424" s="364">
        <v>0</v>
      </c>
      <c r="O424" s="364">
        <v>0</v>
      </c>
      <c r="P424" s="373">
        <f t="shared" ref="P424" si="196">L424</f>
        <v>5531076.3899999997</v>
      </c>
      <c r="Q424" s="370">
        <f t="shared" ref="Q424" si="197">L424/H424</f>
        <v>1549.1475436925834</v>
      </c>
      <c r="R424" s="364">
        <v>24445</v>
      </c>
      <c r="S424" s="364" t="s">
        <v>149</v>
      </c>
      <c r="T424" s="364" t="s">
        <v>130</v>
      </c>
      <c r="U424" s="31">
        <f>L424-'раздел 2'!C423</f>
        <v>0</v>
      </c>
      <c r="V424" s="120"/>
      <c r="W424" s="120"/>
    </row>
    <row r="425" spans="1:23" ht="15.6" customHeight="1" x14ac:dyDescent="0.25">
      <c r="A425" s="307">
        <f>A424+1</f>
        <v>283</v>
      </c>
      <c r="B425" s="355" t="s">
        <v>768</v>
      </c>
      <c r="C425" s="330">
        <v>1971</v>
      </c>
      <c r="D425" s="326"/>
      <c r="E425" s="357" t="s">
        <v>853</v>
      </c>
      <c r="F425" s="334">
        <v>5</v>
      </c>
      <c r="G425" s="334">
        <v>8</v>
      </c>
      <c r="H425" s="324">
        <v>7734.7</v>
      </c>
      <c r="I425" s="324">
        <v>7734.7</v>
      </c>
      <c r="J425" s="324">
        <v>4778.2</v>
      </c>
      <c r="K425" s="330">
        <v>373</v>
      </c>
      <c r="L425" s="354">
        <f>'раздел 2'!C424</f>
        <v>4288710.3</v>
      </c>
      <c r="M425" s="364">
        <v>0</v>
      </c>
      <c r="N425" s="364">
        <v>0</v>
      </c>
      <c r="O425" s="364">
        <v>0</v>
      </c>
      <c r="P425" s="373">
        <f t="shared" ref="P425:P427" si="198">L425</f>
        <v>4288710.3</v>
      </c>
      <c r="Q425" s="370">
        <f t="shared" ref="Q425:Q427" si="199">L425/H425</f>
        <v>554.47661835623876</v>
      </c>
      <c r="R425" s="364">
        <v>24446</v>
      </c>
      <c r="S425" s="364" t="s">
        <v>149</v>
      </c>
      <c r="T425" s="364" t="s">
        <v>130</v>
      </c>
      <c r="U425" s="31">
        <f>L425-'раздел 2'!C424</f>
        <v>0</v>
      </c>
      <c r="V425" s="120"/>
      <c r="W425" s="120"/>
    </row>
    <row r="426" spans="1:23" ht="15.6" customHeight="1" x14ac:dyDescent="0.25">
      <c r="A426" s="307">
        <f>A425+1</f>
        <v>284</v>
      </c>
      <c r="B426" s="355" t="s">
        <v>769</v>
      </c>
      <c r="C426" s="357">
        <v>1981</v>
      </c>
      <c r="D426" s="358"/>
      <c r="E426" s="357" t="s">
        <v>853</v>
      </c>
      <c r="F426" s="334">
        <v>5</v>
      </c>
      <c r="G426" s="334">
        <v>4</v>
      </c>
      <c r="H426" s="324">
        <v>3238</v>
      </c>
      <c r="I426" s="324">
        <v>3238</v>
      </c>
      <c r="J426" s="324">
        <v>2897.2</v>
      </c>
      <c r="K426" s="330">
        <v>163</v>
      </c>
      <c r="L426" s="354">
        <f>'раздел 2'!C425</f>
        <v>5156753.3899999997</v>
      </c>
      <c r="M426" s="364">
        <v>0</v>
      </c>
      <c r="N426" s="364">
        <v>0</v>
      </c>
      <c r="O426" s="364">
        <v>0</v>
      </c>
      <c r="P426" s="373">
        <f t="shared" si="198"/>
        <v>5156753.3899999997</v>
      </c>
      <c r="Q426" s="370">
        <f t="shared" si="199"/>
        <v>1592.5736226065471</v>
      </c>
      <c r="R426" s="364">
        <v>24447</v>
      </c>
      <c r="S426" s="364" t="s">
        <v>149</v>
      </c>
      <c r="T426" s="364" t="s">
        <v>130</v>
      </c>
      <c r="U426" s="31">
        <f>L426-'раздел 2'!C425</f>
        <v>0</v>
      </c>
      <c r="V426" s="120"/>
      <c r="W426" s="120"/>
    </row>
    <row r="427" spans="1:23" ht="15.6" customHeight="1" x14ac:dyDescent="0.25">
      <c r="A427" s="307">
        <f>A426+1</f>
        <v>285</v>
      </c>
      <c r="B427" s="355" t="s">
        <v>770</v>
      </c>
      <c r="C427" s="330">
        <v>1983</v>
      </c>
      <c r="D427" s="359"/>
      <c r="E427" s="357" t="s">
        <v>853</v>
      </c>
      <c r="F427" s="334">
        <v>5</v>
      </c>
      <c r="G427" s="334">
        <v>4</v>
      </c>
      <c r="H427" s="324">
        <v>3274.9</v>
      </c>
      <c r="I427" s="324">
        <v>3274.9</v>
      </c>
      <c r="J427" s="324">
        <v>2628.3</v>
      </c>
      <c r="K427" s="330">
        <v>170</v>
      </c>
      <c r="L427" s="354">
        <f>'раздел 2'!C426</f>
        <v>5115161.9400000004</v>
      </c>
      <c r="M427" s="364">
        <v>0</v>
      </c>
      <c r="N427" s="364">
        <v>0</v>
      </c>
      <c r="O427" s="364">
        <v>0</v>
      </c>
      <c r="P427" s="373">
        <f t="shared" si="198"/>
        <v>5115161.9400000004</v>
      </c>
      <c r="Q427" s="370">
        <f t="shared" si="199"/>
        <v>1561.9292008916304</v>
      </c>
      <c r="R427" s="364">
        <v>24448</v>
      </c>
      <c r="S427" s="364" t="s">
        <v>149</v>
      </c>
      <c r="T427" s="364" t="s">
        <v>130</v>
      </c>
      <c r="U427" s="31">
        <f>L427-'раздел 2'!C426</f>
        <v>0</v>
      </c>
      <c r="V427" s="120"/>
      <c r="W427" s="120"/>
    </row>
    <row r="428" spans="1:23" ht="15.6" customHeight="1" x14ac:dyDescent="0.25">
      <c r="A428" s="449" t="s">
        <v>15</v>
      </c>
      <c r="B428" s="449"/>
      <c r="C428" s="331" t="s">
        <v>127</v>
      </c>
      <c r="D428" s="364" t="s">
        <v>127</v>
      </c>
      <c r="E428" s="364" t="s">
        <v>127</v>
      </c>
      <c r="F428" s="307" t="s">
        <v>127</v>
      </c>
      <c r="G428" s="307" t="s">
        <v>127</v>
      </c>
      <c r="H428" s="354">
        <f t="shared" ref="H428:K428" si="200">SUM(H424:H427)</f>
        <v>17818</v>
      </c>
      <c r="I428" s="354">
        <f t="shared" si="200"/>
        <v>17818</v>
      </c>
      <c r="J428" s="354">
        <f t="shared" si="200"/>
        <v>13732.3</v>
      </c>
      <c r="K428" s="354">
        <f t="shared" si="200"/>
        <v>829</v>
      </c>
      <c r="L428" s="354">
        <f>SUM(L424:L427)</f>
        <v>20091702.02</v>
      </c>
      <c r="M428" s="354">
        <f t="shared" ref="M428:P428" si="201">SUM(M424:M427)</f>
        <v>0</v>
      </c>
      <c r="N428" s="354">
        <f t="shared" si="201"/>
        <v>0</v>
      </c>
      <c r="O428" s="354">
        <f t="shared" si="201"/>
        <v>0</v>
      </c>
      <c r="P428" s="354">
        <f t="shared" si="201"/>
        <v>20091702.02</v>
      </c>
      <c r="Q428" s="370"/>
      <c r="R428" s="364"/>
      <c r="S428" s="364" t="s">
        <v>127</v>
      </c>
      <c r="T428" s="364" t="s">
        <v>127</v>
      </c>
      <c r="U428" s="31">
        <f>L428-'раздел 2'!C427</f>
        <v>0</v>
      </c>
      <c r="V428" s="120"/>
      <c r="W428" s="120"/>
    </row>
    <row r="429" spans="1:23" ht="15.6" customHeight="1" x14ac:dyDescent="0.25">
      <c r="A429" s="431" t="s">
        <v>403</v>
      </c>
      <c r="B429" s="432"/>
      <c r="C429" s="331"/>
      <c r="D429" s="364"/>
      <c r="E429" s="364"/>
      <c r="F429" s="307"/>
      <c r="G429" s="307"/>
      <c r="H429" s="364"/>
      <c r="I429" s="364"/>
      <c r="J429" s="364"/>
      <c r="K429" s="331"/>
      <c r="L429" s="354"/>
      <c r="M429" s="364"/>
      <c r="N429" s="364"/>
      <c r="O429" s="364"/>
      <c r="P429" s="364"/>
      <c r="Q429" s="321"/>
      <c r="R429" s="364"/>
      <c r="S429" s="364"/>
      <c r="T429" s="364"/>
      <c r="U429" s="31">
        <f>L429-'раздел 2'!C428</f>
        <v>0</v>
      </c>
      <c r="V429" s="120">
        <f t="shared" si="178"/>
        <v>0</v>
      </c>
      <c r="W429" s="120">
        <f t="shared" si="181"/>
        <v>0</v>
      </c>
    </row>
    <row r="430" spans="1:23" ht="15.6" customHeight="1" x14ac:dyDescent="0.25">
      <c r="A430" s="363">
        <f>A427+1</f>
        <v>286</v>
      </c>
      <c r="B430" s="9" t="s">
        <v>404</v>
      </c>
      <c r="C430" s="331">
        <v>1974</v>
      </c>
      <c r="D430" s="364"/>
      <c r="E430" s="364" t="s">
        <v>128</v>
      </c>
      <c r="F430" s="307">
        <v>5</v>
      </c>
      <c r="G430" s="307">
        <v>8</v>
      </c>
      <c r="H430" s="364">
        <v>5805.1</v>
      </c>
      <c r="I430" s="364">
        <v>5805.1</v>
      </c>
      <c r="J430" s="364">
        <v>4571.3999999999996</v>
      </c>
      <c r="K430" s="331">
        <v>350</v>
      </c>
      <c r="L430" s="354">
        <f>'раздел 2'!C429</f>
        <v>45312632.399999999</v>
      </c>
      <c r="M430" s="364">
        <v>0</v>
      </c>
      <c r="N430" s="364">
        <v>0</v>
      </c>
      <c r="O430" s="364">
        <v>0</v>
      </c>
      <c r="P430" s="373">
        <f>L430</f>
        <v>45312632.399999999</v>
      </c>
      <c r="Q430" s="370">
        <f>L430/H430</f>
        <v>7805.6592306764733</v>
      </c>
      <c r="R430" s="364">
        <v>24445</v>
      </c>
      <c r="S430" s="364" t="s">
        <v>149</v>
      </c>
      <c r="T430" s="364" t="s">
        <v>130</v>
      </c>
      <c r="U430" s="31">
        <f>L430-'раздел 2'!C429</f>
        <v>0</v>
      </c>
      <c r="V430" s="120">
        <f t="shared" si="178"/>
        <v>0</v>
      </c>
      <c r="W430" s="120">
        <f t="shared" si="181"/>
        <v>16639.340769323528</v>
      </c>
    </row>
    <row r="431" spans="1:23" ht="15.6" customHeight="1" x14ac:dyDescent="0.25">
      <c r="A431" s="363">
        <f>A430+1</f>
        <v>287</v>
      </c>
      <c r="B431" s="9" t="s">
        <v>771</v>
      </c>
      <c r="C431" s="331">
        <v>1981</v>
      </c>
      <c r="D431" s="364"/>
      <c r="E431" s="364" t="s">
        <v>128</v>
      </c>
      <c r="F431" s="307">
        <v>5</v>
      </c>
      <c r="G431" s="307">
        <v>8</v>
      </c>
      <c r="H431" s="364">
        <v>6472.8</v>
      </c>
      <c r="I431" s="364">
        <v>6472.8</v>
      </c>
      <c r="J431" s="364">
        <v>3732.2</v>
      </c>
      <c r="K431" s="331">
        <v>357</v>
      </c>
      <c r="L431" s="354">
        <f>'раздел 2'!C430</f>
        <v>40156799.549999997</v>
      </c>
      <c r="M431" s="364">
        <v>0</v>
      </c>
      <c r="N431" s="364">
        <v>0</v>
      </c>
      <c r="O431" s="364">
        <v>0</v>
      </c>
      <c r="P431" s="373">
        <f>L431</f>
        <v>40156799.549999997</v>
      </c>
      <c r="Q431" s="370">
        <f>L431/H431</f>
        <v>6203.9302233963654</v>
      </c>
      <c r="R431" s="364">
        <v>24446</v>
      </c>
      <c r="S431" s="364" t="s">
        <v>149</v>
      </c>
      <c r="T431" s="364" t="s">
        <v>130</v>
      </c>
      <c r="U431" s="31">
        <f>L431-'раздел 2'!C430</f>
        <v>0</v>
      </c>
      <c r="V431" s="120"/>
      <c r="W431" s="120"/>
    </row>
    <row r="432" spans="1:23" ht="15.6" customHeight="1" x14ac:dyDescent="0.25">
      <c r="A432" s="433" t="s">
        <v>15</v>
      </c>
      <c r="B432" s="434"/>
      <c r="C432" s="331" t="s">
        <v>127</v>
      </c>
      <c r="D432" s="364" t="s">
        <v>127</v>
      </c>
      <c r="E432" s="364" t="s">
        <v>127</v>
      </c>
      <c r="F432" s="307" t="s">
        <v>127</v>
      </c>
      <c r="G432" s="307" t="s">
        <v>127</v>
      </c>
      <c r="H432" s="354">
        <f t="shared" ref="H432:K432" si="202">SUM(H430:H431)</f>
        <v>12277.900000000001</v>
      </c>
      <c r="I432" s="354">
        <f t="shared" si="202"/>
        <v>12277.900000000001</v>
      </c>
      <c r="J432" s="354">
        <f t="shared" si="202"/>
        <v>8303.5999999999985</v>
      </c>
      <c r="K432" s="354">
        <f t="shared" si="202"/>
        <v>707</v>
      </c>
      <c r="L432" s="354">
        <f>SUM(L430:L431)</f>
        <v>85469431.949999988</v>
      </c>
      <c r="M432" s="354">
        <f t="shared" ref="M432:P432" si="203">SUM(M430:M431)</f>
        <v>0</v>
      </c>
      <c r="N432" s="354">
        <f t="shared" si="203"/>
        <v>0</v>
      </c>
      <c r="O432" s="354">
        <f t="shared" si="203"/>
        <v>0</v>
      </c>
      <c r="P432" s="354">
        <f t="shared" si="203"/>
        <v>85469431.949999988</v>
      </c>
      <c r="Q432" s="321">
        <v>0</v>
      </c>
      <c r="R432" s="364" t="s">
        <v>127</v>
      </c>
      <c r="S432" s="364" t="s">
        <v>127</v>
      </c>
      <c r="T432" s="364" t="s">
        <v>127</v>
      </c>
      <c r="U432" s="31">
        <f>L432-'раздел 2'!C431</f>
        <v>0</v>
      </c>
      <c r="V432" s="120">
        <f t="shared" si="178"/>
        <v>0</v>
      </c>
      <c r="W432" s="120" t="e">
        <f t="shared" si="181"/>
        <v>#VALUE!</v>
      </c>
    </row>
    <row r="433" spans="1:23" ht="15.6" customHeight="1" x14ac:dyDescent="0.25">
      <c r="A433" s="424" t="s">
        <v>406</v>
      </c>
      <c r="B433" s="424"/>
      <c r="C433" s="331"/>
      <c r="D433" s="364"/>
      <c r="E433" s="364"/>
      <c r="F433" s="307"/>
      <c r="G433" s="307"/>
      <c r="H433" s="364"/>
      <c r="I433" s="364"/>
      <c r="J433" s="364"/>
      <c r="K433" s="331"/>
      <c r="L433" s="354"/>
      <c r="M433" s="364"/>
      <c r="N433" s="364"/>
      <c r="O433" s="364"/>
      <c r="P433" s="364"/>
      <c r="Q433" s="321"/>
      <c r="R433" s="364"/>
      <c r="S433" s="364"/>
      <c r="T433" s="364"/>
      <c r="U433" s="31">
        <f>L433-'раздел 2'!C432</f>
        <v>0</v>
      </c>
      <c r="V433" s="120">
        <f t="shared" si="178"/>
        <v>0</v>
      </c>
      <c r="W433" s="120">
        <f t="shared" si="181"/>
        <v>0</v>
      </c>
    </row>
    <row r="434" spans="1:23" ht="15.6" customHeight="1" x14ac:dyDescent="0.25">
      <c r="A434" s="363">
        <f>A431+1</f>
        <v>288</v>
      </c>
      <c r="B434" s="323" t="s">
        <v>407</v>
      </c>
      <c r="C434" s="350">
        <v>1969</v>
      </c>
      <c r="D434" s="364"/>
      <c r="E434" s="364" t="s">
        <v>124</v>
      </c>
      <c r="F434" s="331">
        <v>2</v>
      </c>
      <c r="G434" s="331">
        <v>2</v>
      </c>
      <c r="H434" s="321">
        <v>563.6</v>
      </c>
      <c r="I434" s="321">
        <v>563.29999999999995</v>
      </c>
      <c r="J434" s="321">
        <v>146</v>
      </c>
      <c r="K434" s="331">
        <v>26</v>
      </c>
      <c r="L434" s="354">
        <f>'раздел 2'!C433</f>
        <v>2455032.83</v>
      </c>
      <c r="M434" s="364">
        <v>0</v>
      </c>
      <c r="N434" s="364">
        <v>0</v>
      </c>
      <c r="O434" s="364">
        <v>0</v>
      </c>
      <c r="P434" s="373">
        <f>L434</f>
        <v>2455032.83</v>
      </c>
      <c r="Q434" s="370">
        <f>L434/H434</f>
        <v>4355.9844393186659</v>
      </c>
      <c r="R434" s="364">
        <v>24445</v>
      </c>
      <c r="S434" s="364" t="s">
        <v>149</v>
      </c>
      <c r="T434" s="364" t="s">
        <v>130</v>
      </c>
      <c r="U434" s="31">
        <f>L434-'раздел 2'!C433</f>
        <v>0</v>
      </c>
      <c r="V434" s="120">
        <f t="shared" si="178"/>
        <v>0</v>
      </c>
      <c r="W434" s="120">
        <f t="shared" si="181"/>
        <v>20089.015560681335</v>
      </c>
    </row>
    <row r="435" spans="1:23" ht="15.6" customHeight="1" x14ac:dyDescent="0.25">
      <c r="A435" s="177">
        <f>A434+1</f>
        <v>289</v>
      </c>
      <c r="B435" s="323" t="s">
        <v>409</v>
      </c>
      <c r="C435" s="350">
        <v>1970</v>
      </c>
      <c r="D435" s="364"/>
      <c r="E435" s="364" t="s">
        <v>124</v>
      </c>
      <c r="F435" s="331">
        <v>2</v>
      </c>
      <c r="G435" s="331">
        <v>2</v>
      </c>
      <c r="H435" s="321">
        <v>563.6</v>
      </c>
      <c r="I435" s="321">
        <v>563.29999999999995</v>
      </c>
      <c r="J435" s="321">
        <v>0</v>
      </c>
      <c r="K435" s="331">
        <v>28</v>
      </c>
      <c r="L435" s="354">
        <f>'раздел 2'!C434</f>
        <v>1110081.53</v>
      </c>
      <c r="M435" s="364">
        <v>0</v>
      </c>
      <c r="N435" s="364">
        <v>0</v>
      </c>
      <c r="O435" s="364">
        <v>0</v>
      </c>
      <c r="P435" s="373">
        <f>L435</f>
        <v>1110081.53</v>
      </c>
      <c r="Q435" s="370">
        <f>L435/H435</f>
        <v>1969.6265613910575</v>
      </c>
      <c r="R435" s="364">
        <v>24445</v>
      </c>
      <c r="S435" s="364" t="s">
        <v>149</v>
      </c>
      <c r="T435" s="364" t="s">
        <v>130</v>
      </c>
      <c r="U435" s="31">
        <f>L435-'раздел 2'!C434</f>
        <v>0</v>
      </c>
      <c r="V435" s="120">
        <f t="shared" si="178"/>
        <v>0</v>
      </c>
      <c r="W435" s="120">
        <f t="shared" si="181"/>
        <v>22475.373438608942</v>
      </c>
    </row>
    <row r="436" spans="1:23" ht="15.6" customHeight="1" x14ac:dyDescent="0.25">
      <c r="A436" s="177">
        <f>A435+1</f>
        <v>290</v>
      </c>
      <c r="B436" s="323" t="s">
        <v>410</v>
      </c>
      <c r="C436" s="331">
        <v>1974</v>
      </c>
      <c r="D436" s="364"/>
      <c r="E436" s="364" t="s">
        <v>124</v>
      </c>
      <c r="F436" s="307">
        <v>2</v>
      </c>
      <c r="G436" s="307">
        <v>1</v>
      </c>
      <c r="H436" s="364">
        <v>347.9</v>
      </c>
      <c r="I436" s="364">
        <v>347.9</v>
      </c>
      <c r="J436" s="364">
        <v>39.4</v>
      </c>
      <c r="K436" s="331">
        <v>23</v>
      </c>
      <c r="L436" s="354">
        <f>'раздел 2'!C435</f>
        <v>6284839.4699999997</v>
      </c>
      <c r="M436" s="364">
        <v>0</v>
      </c>
      <c r="N436" s="364">
        <v>0</v>
      </c>
      <c r="O436" s="364">
        <v>0</v>
      </c>
      <c r="P436" s="373">
        <f>L436</f>
        <v>6284839.4699999997</v>
      </c>
      <c r="Q436" s="370">
        <f>L436/H436</f>
        <v>18065.074647887326</v>
      </c>
      <c r="R436" s="364">
        <v>24445</v>
      </c>
      <c r="S436" s="364" t="s">
        <v>149</v>
      </c>
      <c r="T436" s="364" t="s">
        <v>130</v>
      </c>
      <c r="U436" s="31">
        <f>L436-'раздел 2'!C435</f>
        <v>0</v>
      </c>
      <c r="V436" s="120">
        <f t="shared" si="178"/>
        <v>0</v>
      </c>
      <c r="W436" s="120">
        <f t="shared" si="181"/>
        <v>6379.9253521126739</v>
      </c>
    </row>
    <row r="437" spans="1:23" ht="15.6" customHeight="1" x14ac:dyDescent="0.25">
      <c r="A437" s="425" t="s">
        <v>15</v>
      </c>
      <c r="B437" s="426"/>
      <c r="C437" s="331" t="s">
        <v>127</v>
      </c>
      <c r="D437" s="364" t="s">
        <v>127</v>
      </c>
      <c r="E437" s="364" t="s">
        <v>127</v>
      </c>
      <c r="F437" s="307" t="s">
        <v>127</v>
      </c>
      <c r="G437" s="307" t="s">
        <v>127</v>
      </c>
      <c r="H437" s="354">
        <f t="shared" ref="H437:P437" si="204">SUM(H434:H436)</f>
        <v>1475.1</v>
      </c>
      <c r="I437" s="354">
        <f t="shared" si="204"/>
        <v>1474.5</v>
      </c>
      <c r="J437" s="354">
        <f t="shared" si="204"/>
        <v>185.4</v>
      </c>
      <c r="K437" s="331">
        <f t="shared" si="204"/>
        <v>77</v>
      </c>
      <c r="L437" s="354">
        <f t="shared" si="204"/>
        <v>9849953.8300000001</v>
      </c>
      <c r="M437" s="354">
        <f t="shared" si="204"/>
        <v>0</v>
      </c>
      <c r="N437" s="354">
        <f t="shared" si="204"/>
        <v>0</v>
      </c>
      <c r="O437" s="354">
        <f t="shared" si="204"/>
        <v>0</v>
      </c>
      <c r="P437" s="354">
        <f t="shared" si="204"/>
        <v>9849953.8300000001</v>
      </c>
      <c r="Q437" s="321">
        <v>0</v>
      </c>
      <c r="R437" s="364" t="s">
        <v>127</v>
      </c>
      <c r="S437" s="364" t="s">
        <v>127</v>
      </c>
      <c r="T437" s="364" t="s">
        <v>127</v>
      </c>
      <c r="U437" s="31">
        <f>L437-'раздел 2'!C436</f>
        <v>0</v>
      </c>
      <c r="V437" s="120">
        <f t="shared" si="178"/>
        <v>0</v>
      </c>
      <c r="W437" s="120" t="e">
        <f t="shared" si="181"/>
        <v>#VALUE!</v>
      </c>
    </row>
    <row r="438" spans="1:23" ht="15.6" customHeight="1" x14ac:dyDescent="0.25">
      <c r="A438" s="431" t="s">
        <v>854</v>
      </c>
      <c r="B438" s="432"/>
      <c r="C438" s="331"/>
      <c r="D438" s="364"/>
      <c r="E438" s="364"/>
      <c r="F438" s="307"/>
      <c r="G438" s="307"/>
      <c r="H438" s="364"/>
      <c r="I438" s="364"/>
      <c r="J438" s="364"/>
      <c r="K438" s="331"/>
      <c r="L438" s="354"/>
      <c r="M438" s="364"/>
      <c r="N438" s="364"/>
      <c r="O438" s="364"/>
      <c r="P438" s="364"/>
      <c r="Q438" s="321"/>
      <c r="R438" s="364"/>
      <c r="S438" s="364"/>
      <c r="T438" s="364"/>
      <c r="U438" s="31">
        <f>L438-'раздел 2'!C437</f>
        <v>0</v>
      </c>
      <c r="V438" s="120">
        <f t="shared" si="178"/>
        <v>0</v>
      </c>
      <c r="W438" s="120">
        <f t="shared" si="181"/>
        <v>0</v>
      </c>
    </row>
    <row r="439" spans="1:23" ht="15.6" customHeight="1" x14ac:dyDescent="0.25">
      <c r="A439" s="363">
        <f>A436+1</f>
        <v>291</v>
      </c>
      <c r="B439" s="329" t="s">
        <v>773</v>
      </c>
      <c r="C439" s="331">
        <v>1967</v>
      </c>
      <c r="D439" s="364"/>
      <c r="E439" s="364" t="s">
        <v>181</v>
      </c>
      <c r="F439" s="307">
        <v>2</v>
      </c>
      <c r="G439" s="307">
        <v>2</v>
      </c>
      <c r="H439" s="364">
        <v>509.5</v>
      </c>
      <c r="I439" s="364">
        <v>509.5</v>
      </c>
      <c r="J439" s="364">
        <v>372.8</v>
      </c>
      <c r="K439" s="331">
        <v>41</v>
      </c>
      <c r="L439" s="354">
        <f>'раздел 2'!C438</f>
        <v>4771331.25</v>
      </c>
      <c r="M439" s="364">
        <v>0</v>
      </c>
      <c r="N439" s="364">
        <v>0</v>
      </c>
      <c r="O439" s="364">
        <v>0</v>
      </c>
      <c r="P439" s="373">
        <f>L439</f>
        <v>4771331.25</v>
      </c>
      <c r="Q439" s="370">
        <f>L439/H439</f>
        <v>9364.7325809617269</v>
      </c>
      <c r="R439" s="364">
        <v>24445</v>
      </c>
      <c r="S439" s="364" t="s">
        <v>149</v>
      </c>
      <c r="T439" s="364" t="s">
        <v>130</v>
      </c>
      <c r="U439" s="31">
        <f>L439-'раздел 2'!C438</f>
        <v>0</v>
      </c>
      <c r="V439" s="120">
        <f t="shared" si="178"/>
        <v>0</v>
      </c>
      <c r="W439" s="120">
        <f t="shared" si="181"/>
        <v>15080.267419038273</v>
      </c>
    </row>
    <row r="440" spans="1:23" ht="15.6" customHeight="1" x14ac:dyDescent="0.25">
      <c r="A440" s="425" t="s">
        <v>15</v>
      </c>
      <c r="B440" s="426"/>
      <c r="C440" s="331" t="s">
        <v>127</v>
      </c>
      <c r="D440" s="364" t="s">
        <v>127</v>
      </c>
      <c r="E440" s="364" t="s">
        <v>127</v>
      </c>
      <c r="F440" s="307" t="s">
        <v>127</v>
      </c>
      <c r="G440" s="307" t="s">
        <v>127</v>
      </c>
      <c r="H440" s="354">
        <f t="shared" ref="H440:K440" si="205">SUM(H439)</f>
        <v>509.5</v>
      </c>
      <c r="I440" s="354">
        <f t="shared" si="205"/>
        <v>509.5</v>
      </c>
      <c r="J440" s="354">
        <f t="shared" si="205"/>
        <v>372.8</v>
      </c>
      <c r="K440" s="354">
        <f t="shared" si="205"/>
        <v>41</v>
      </c>
      <c r="L440" s="354">
        <f>SUM(L439)</f>
        <v>4771331.25</v>
      </c>
      <c r="M440" s="354">
        <f t="shared" ref="M440:R440" si="206">SUM(M439)</f>
        <v>0</v>
      </c>
      <c r="N440" s="354">
        <f t="shared" si="206"/>
        <v>0</v>
      </c>
      <c r="O440" s="354">
        <f t="shared" si="206"/>
        <v>0</v>
      </c>
      <c r="P440" s="354">
        <f t="shared" si="206"/>
        <v>4771331.25</v>
      </c>
      <c r="Q440" s="354">
        <f t="shared" si="206"/>
        <v>9364.7325809617269</v>
      </c>
      <c r="R440" s="354">
        <f t="shared" si="206"/>
        <v>24445</v>
      </c>
      <c r="S440" s="364" t="s">
        <v>127</v>
      </c>
      <c r="T440" s="364" t="s">
        <v>127</v>
      </c>
      <c r="U440" s="31">
        <f>L440-'раздел 2'!C439</f>
        <v>0</v>
      </c>
      <c r="V440" s="120">
        <f t="shared" ref="V440:V461" si="207">L440-P440</f>
        <v>0</v>
      </c>
      <c r="W440" s="120">
        <f t="shared" si="181"/>
        <v>15080.267419038273</v>
      </c>
    </row>
    <row r="441" spans="1:23" ht="15.6" customHeight="1" x14ac:dyDescent="0.25">
      <c r="A441" s="430" t="s">
        <v>37</v>
      </c>
      <c r="B441" s="429"/>
      <c r="C441" s="331" t="s">
        <v>127</v>
      </c>
      <c r="D441" s="364" t="s">
        <v>127</v>
      </c>
      <c r="E441" s="364" t="s">
        <v>127</v>
      </c>
      <c r="F441" s="307" t="s">
        <v>127</v>
      </c>
      <c r="G441" s="307" t="s">
        <v>127</v>
      </c>
      <c r="H441" s="354">
        <f>H406+H409+H412+H415+H422+H428+H432+H437+H440</f>
        <v>63356.86</v>
      </c>
      <c r="I441" s="354">
        <f t="shared" ref="I441:P441" si="208">I406+I409+I412+I415+I422+I428+I432+I437+I440</f>
        <v>60522.16</v>
      </c>
      <c r="J441" s="354">
        <f t="shared" si="208"/>
        <v>40673.1</v>
      </c>
      <c r="K441" s="354">
        <f t="shared" si="208"/>
        <v>2963</v>
      </c>
      <c r="L441" s="354">
        <f t="shared" si="208"/>
        <v>237084903.30500001</v>
      </c>
      <c r="M441" s="354">
        <f t="shared" si="208"/>
        <v>0</v>
      </c>
      <c r="N441" s="354">
        <f t="shared" si="208"/>
        <v>0</v>
      </c>
      <c r="O441" s="354">
        <f t="shared" si="208"/>
        <v>0</v>
      </c>
      <c r="P441" s="354">
        <f t="shared" si="208"/>
        <v>237084903.30500001</v>
      </c>
      <c r="Q441" s="354" t="e">
        <f>Q406+Q409+#REF!+Q412+Q422+Q432+Q437+Q440</f>
        <v>#REF!</v>
      </c>
      <c r="R441" s="364" t="s">
        <v>127</v>
      </c>
      <c r="S441" s="364" t="s">
        <v>127</v>
      </c>
      <c r="T441" s="364" t="s">
        <v>127</v>
      </c>
      <c r="U441" s="31">
        <f>L441-'раздел 2'!C440</f>
        <v>0</v>
      </c>
      <c r="V441" s="120">
        <f t="shared" si="207"/>
        <v>0</v>
      </c>
      <c r="W441" s="120" t="e">
        <f t="shared" si="181"/>
        <v>#VALUE!</v>
      </c>
    </row>
    <row r="442" spans="1:23" ht="15.6" customHeight="1" x14ac:dyDescent="0.25">
      <c r="A442" s="437" t="s">
        <v>38</v>
      </c>
      <c r="B442" s="437"/>
      <c r="C442" s="437"/>
      <c r="D442" s="437"/>
      <c r="E442" s="437"/>
      <c r="F442" s="437"/>
      <c r="G442" s="437"/>
      <c r="H442" s="437"/>
      <c r="I442" s="437"/>
      <c r="J442" s="437"/>
      <c r="K442" s="437"/>
      <c r="L442" s="437"/>
      <c r="M442" s="437"/>
      <c r="N442" s="437"/>
      <c r="O442" s="437"/>
      <c r="P442" s="437"/>
      <c r="Q442" s="437"/>
      <c r="R442" s="437"/>
      <c r="S442" s="437"/>
      <c r="T442" s="438"/>
      <c r="U442" s="31">
        <f>L442-'раздел 2'!C441</f>
        <v>0</v>
      </c>
      <c r="V442" s="120">
        <f t="shared" si="207"/>
        <v>0</v>
      </c>
      <c r="W442" s="120">
        <f t="shared" si="181"/>
        <v>0</v>
      </c>
    </row>
    <row r="443" spans="1:23" ht="15.6" customHeight="1" x14ac:dyDescent="0.25">
      <c r="A443" s="424" t="s">
        <v>39</v>
      </c>
      <c r="B443" s="424"/>
      <c r="C443" s="331"/>
      <c r="D443" s="364"/>
      <c r="E443" s="364"/>
      <c r="F443" s="307"/>
      <c r="G443" s="307"/>
      <c r="H443" s="364"/>
      <c r="I443" s="364"/>
      <c r="J443" s="364"/>
      <c r="K443" s="331"/>
      <c r="L443" s="354"/>
      <c r="M443" s="364"/>
      <c r="N443" s="364"/>
      <c r="O443" s="364"/>
      <c r="P443" s="364"/>
      <c r="Q443" s="321"/>
      <c r="R443" s="364"/>
      <c r="S443" s="364"/>
      <c r="T443" s="364"/>
      <c r="U443" s="31">
        <f>L443-'раздел 2'!C442</f>
        <v>0</v>
      </c>
      <c r="V443" s="120">
        <f t="shared" si="207"/>
        <v>0</v>
      </c>
      <c r="W443" s="120">
        <f t="shared" ref="W443:W467" si="209">R443-Q443</f>
        <v>0</v>
      </c>
    </row>
    <row r="444" spans="1:23" ht="15.6" customHeight="1" x14ac:dyDescent="0.25">
      <c r="A444" s="39">
        <f>A439+1</f>
        <v>292</v>
      </c>
      <c r="B444" s="323" t="s">
        <v>774</v>
      </c>
      <c r="C444" s="82">
        <v>1936</v>
      </c>
      <c r="D444" s="51"/>
      <c r="E444" s="51" t="s">
        <v>124</v>
      </c>
      <c r="F444" s="15">
        <v>4</v>
      </c>
      <c r="G444" s="15">
        <v>3</v>
      </c>
      <c r="H444" s="51">
        <v>2260.5</v>
      </c>
      <c r="I444" s="51">
        <v>2048.6999999999998</v>
      </c>
      <c r="J444" s="51">
        <v>1127.2</v>
      </c>
      <c r="K444" s="82">
        <v>100</v>
      </c>
      <c r="L444" s="68">
        <f>'раздел 2'!C443</f>
        <v>7859645</v>
      </c>
      <c r="M444" s="51">
        <v>0</v>
      </c>
      <c r="N444" s="51">
        <v>0</v>
      </c>
      <c r="O444" s="364">
        <v>0</v>
      </c>
      <c r="P444" s="373">
        <f t="shared" ref="P444:P452" si="210">L444</f>
        <v>7859645</v>
      </c>
      <c r="Q444" s="370">
        <f t="shared" ref="Q444:Q453" si="211">L444/H444</f>
        <v>3476.9497898694981</v>
      </c>
      <c r="R444" s="364">
        <v>24445</v>
      </c>
      <c r="S444" s="364" t="s">
        <v>439</v>
      </c>
      <c r="T444" s="364" t="s">
        <v>130</v>
      </c>
      <c r="U444" s="31">
        <f>L444-'раздел 2'!C443</f>
        <v>0</v>
      </c>
      <c r="V444" s="120">
        <f t="shared" si="207"/>
        <v>0</v>
      </c>
      <c r="W444" s="120">
        <f t="shared" si="209"/>
        <v>20968.050210130503</v>
      </c>
    </row>
    <row r="445" spans="1:23" ht="15.6" customHeight="1" x14ac:dyDescent="0.25">
      <c r="A445" s="177">
        <f>A444+1</f>
        <v>293</v>
      </c>
      <c r="B445" s="323" t="s">
        <v>865</v>
      </c>
      <c r="C445" s="414">
        <v>1983</v>
      </c>
      <c r="D445" s="415" t="s">
        <v>182</v>
      </c>
      <c r="E445" s="414" t="s">
        <v>181</v>
      </c>
      <c r="F445" s="414">
        <v>9</v>
      </c>
      <c r="G445" s="414">
        <v>1</v>
      </c>
      <c r="H445" s="185">
        <v>7725.6</v>
      </c>
      <c r="I445" s="185">
        <v>4196.8999999999996</v>
      </c>
      <c r="J445" s="185">
        <v>3943.7299999999996</v>
      </c>
      <c r="K445" s="416">
        <v>206</v>
      </c>
      <c r="L445" s="68">
        <f>'раздел 2'!C444</f>
        <v>38201121.340000004</v>
      </c>
      <c r="M445" s="51">
        <v>0</v>
      </c>
      <c r="N445" s="51">
        <v>0</v>
      </c>
      <c r="O445" s="405">
        <v>0</v>
      </c>
      <c r="P445" s="407">
        <f t="shared" ref="P445" si="212">L445</f>
        <v>38201121.340000004</v>
      </c>
      <c r="Q445" s="406"/>
      <c r="R445" s="405"/>
      <c r="S445" s="405" t="s">
        <v>866</v>
      </c>
      <c r="T445" s="405" t="s">
        <v>130</v>
      </c>
      <c r="U445" s="31"/>
      <c r="V445" s="120"/>
      <c r="W445" s="120"/>
    </row>
    <row r="446" spans="1:23" ht="15.6" customHeight="1" x14ac:dyDescent="0.25">
      <c r="A446" s="177">
        <f t="shared" ref="A446:A448" si="213">A445+1</f>
        <v>294</v>
      </c>
      <c r="B446" s="323" t="s">
        <v>500</v>
      </c>
      <c r="C446" s="331">
        <v>1978</v>
      </c>
      <c r="D446" s="364"/>
      <c r="E446" s="364" t="s">
        <v>128</v>
      </c>
      <c r="F446" s="307">
        <v>5</v>
      </c>
      <c r="G446" s="307">
        <v>6</v>
      </c>
      <c r="H446" s="364">
        <v>6421.6</v>
      </c>
      <c r="I446" s="364">
        <v>6421.6</v>
      </c>
      <c r="J446" s="364">
        <v>4863.5</v>
      </c>
      <c r="K446" s="331">
        <v>185</v>
      </c>
      <c r="L446" s="68">
        <f>'раздел 2'!C445</f>
        <v>18288519.899999999</v>
      </c>
      <c r="M446" s="364">
        <v>0</v>
      </c>
      <c r="N446" s="364">
        <v>0</v>
      </c>
      <c r="O446" s="364">
        <v>0</v>
      </c>
      <c r="P446" s="373">
        <f t="shared" si="210"/>
        <v>18288519.899999999</v>
      </c>
      <c r="Q446" s="370">
        <f t="shared" si="211"/>
        <v>2847.9693378597231</v>
      </c>
      <c r="R446" s="364">
        <v>24445</v>
      </c>
      <c r="S446" s="364" t="s">
        <v>439</v>
      </c>
      <c r="T446" s="364" t="s">
        <v>130</v>
      </c>
      <c r="U446" s="31">
        <f>L446-'раздел 2'!C445</f>
        <v>0</v>
      </c>
      <c r="V446" s="120">
        <f t="shared" si="207"/>
        <v>0</v>
      </c>
      <c r="W446" s="120">
        <f t="shared" si="209"/>
        <v>21597.030662140278</v>
      </c>
    </row>
    <row r="447" spans="1:23" ht="15.6" customHeight="1" x14ac:dyDescent="0.25">
      <c r="A447" s="177">
        <f t="shared" si="213"/>
        <v>295</v>
      </c>
      <c r="B447" s="323" t="s">
        <v>776</v>
      </c>
      <c r="C447" s="364">
        <v>1975</v>
      </c>
      <c r="D447" s="364" t="s">
        <v>182</v>
      </c>
      <c r="E447" s="364" t="s">
        <v>181</v>
      </c>
      <c r="F447" s="307">
        <v>5</v>
      </c>
      <c r="G447" s="307">
        <v>1</v>
      </c>
      <c r="H447" s="364">
        <v>2949.3</v>
      </c>
      <c r="I447" s="364">
        <v>2327.4</v>
      </c>
      <c r="J447" s="364">
        <v>87.24</v>
      </c>
      <c r="K447" s="364">
        <v>100</v>
      </c>
      <c r="L447" s="68">
        <f>'раздел 2'!C446</f>
        <v>8494027.5</v>
      </c>
      <c r="M447" s="53">
        <v>0</v>
      </c>
      <c r="N447" s="53">
        <v>0</v>
      </c>
      <c r="O447" s="364">
        <v>0</v>
      </c>
      <c r="P447" s="373">
        <f t="shared" si="210"/>
        <v>8494027.5</v>
      </c>
      <c r="Q447" s="370">
        <f t="shared" si="211"/>
        <v>2880.0147492625365</v>
      </c>
      <c r="R447" s="364">
        <v>24445</v>
      </c>
      <c r="S447" s="364" t="s">
        <v>439</v>
      </c>
      <c r="T447" s="364" t="s">
        <v>130</v>
      </c>
      <c r="U447" s="31">
        <f>L447-'раздел 2'!C446</f>
        <v>0</v>
      </c>
      <c r="V447" s="120">
        <f t="shared" si="207"/>
        <v>0</v>
      </c>
      <c r="W447" s="120">
        <f t="shared" si="209"/>
        <v>21564.985250737464</v>
      </c>
    </row>
    <row r="448" spans="1:23" ht="15.6" customHeight="1" x14ac:dyDescent="0.25">
      <c r="A448" s="177">
        <f t="shared" si="213"/>
        <v>296</v>
      </c>
      <c r="B448" s="56" t="s">
        <v>493</v>
      </c>
      <c r="C448" s="364">
        <v>1994</v>
      </c>
      <c r="D448" s="364" t="s">
        <v>182</v>
      </c>
      <c r="E448" s="364" t="s">
        <v>465</v>
      </c>
      <c r="F448" s="307">
        <v>5</v>
      </c>
      <c r="G448" s="307">
        <v>4</v>
      </c>
      <c r="H448" s="364">
        <v>7571.2</v>
      </c>
      <c r="I448" s="364">
        <v>5555.2</v>
      </c>
      <c r="J448" s="364">
        <v>198</v>
      </c>
      <c r="K448" s="364">
        <v>198</v>
      </c>
      <c r="L448" s="68">
        <f>'раздел 2'!C447</f>
        <v>7656340.6500000004</v>
      </c>
      <c r="M448" s="364">
        <v>0</v>
      </c>
      <c r="N448" s="364">
        <v>0</v>
      </c>
      <c r="O448" s="364">
        <v>0</v>
      </c>
      <c r="P448" s="373">
        <f t="shared" si="210"/>
        <v>7656340.6500000004</v>
      </c>
      <c r="Q448" s="370">
        <f t="shared" si="211"/>
        <v>1011.2453309911243</v>
      </c>
      <c r="R448" s="364">
        <v>24445</v>
      </c>
      <c r="S448" s="364" t="s">
        <v>439</v>
      </c>
      <c r="T448" s="364" t="s">
        <v>130</v>
      </c>
      <c r="U448" s="31">
        <f>L448-'раздел 2'!C447</f>
        <v>0</v>
      </c>
      <c r="V448" s="120">
        <f t="shared" si="207"/>
        <v>0</v>
      </c>
      <c r="W448" s="120">
        <f t="shared" si="209"/>
        <v>23433.754669008875</v>
      </c>
    </row>
    <row r="449" spans="1:23" ht="15.6" customHeight="1" x14ac:dyDescent="0.25">
      <c r="A449" s="177">
        <f t="shared" ref="A449:A450" si="214">A448+1</f>
        <v>297</v>
      </c>
      <c r="B449" s="355" t="s">
        <v>494</v>
      </c>
      <c r="C449" s="364">
        <v>1968</v>
      </c>
      <c r="D449" s="364" t="s">
        <v>182</v>
      </c>
      <c r="E449" s="364" t="s">
        <v>464</v>
      </c>
      <c r="F449" s="307">
        <v>5</v>
      </c>
      <c r="G449" s="307">
        <v>4</v>
      </c>
      <c r="H449" s="364">
        <v>4154.8</v>
      </c>
      <c r="I449" s="364">
        <v>4154.8</v>
      </c>
      <c r="J449" s="364">
        <v>2542.9</v>
      </c>
      <c r="K449" s="364">
        <v>92</v>
      </c>
      <c r="L449" s="68">
        <f>'раздел 2'!C448</f>
        <v>11299985.550000001</v>
      </c>
      <c r="M449" s="364">
        <v>0</v>
      </c>
      <c r="N449" s="364">
        <v>0</v>
      </c>
      <c r="O449" s="364">
        <v>0</v>
      </c>
      <c r="P449" s="373">
        <f t="shared" si="210"/>
        <v>11299985.550000001</v>
      </c>
      <c r="Q449" s="370">
        <f t="shared" si="211"/>
        <v>2719.7423582362571</v>
      </c>
      <c r="R449" s="364">
        <v>24445</v>
      </c>
      <c r="S449" s="364" t="s">
        <v>439</v>
      </c>
      <c r="T449" s="364" t="s">
        <v>130</v>
      </c>
      <c r="U449" s="31">
        <f>L449-'раздел 2'!C448</f>
        <v>0</v>
      </c>
      <c r="V449" s="120">
        <f t="shared" si="207"/>
        <v>0</v>
      </c>
      <c r="W449" s="120">
        <f t="shared" si="209"/>
        <v>21725.257641763743</v>
      </c>
    </row>
    <row r="450" spans="1:23" ht="15.6" customHeight="1" x14ac:dyDescent="0.25">
      <c r="A450" s="177">
        <f t="shared" si="214"/>
        <v>298</v>
      </c>
      <c r="B450" s="41" t="s">
        <v>495</v>
      </c>
      <c r="C450" s="364">
        <v>1967</v>
      </c>
      <c r="D450" s="364" t="s">
        <v>182</v>
      </c>
      <c r="E450" s="364" t="s">
        <v>464</v>
      </c>
      <c r="F450" s="307">
        <v>5</v>
      </c>
      <c r="G450" s="307">
        <v>4</v>
      </c>
      <c r="H450" s="364">
        <v>4319.2</v>
      </c>
      <c r="I450" s="364">
        <v>4319.2</v>
      </c>
      <c r="J450" s="364">
        <v>3125.4</v>
      </c>
      <c r="K450" s="364">
        <v>119</v>
      </c>
      <c r="L450" s="68">
        <f>'раздел 2'!C449</f>
        <v>13461569.1</v>
      </c>
      <c r="M450" s="364">
        <v>0</v>
      </c>
      <c r="N450" s="364">
        <v>0</v>
      </c>
      <c r="O450" s="364">
        <v>0</v>
      </c>
      <c r="P450" s="373">
        <f t="shared" si="210"/>
        <v>13461569.1</v>
      </c>
      <c r="Q450" s="370">
        <f t="shared" si="211"/>
        <v>3116.6811215039825</v>
      </c>
      <c r="R450" s="364">
        <v>24445</v>
      </c>
      <c r="S450" s="364" t="s">
        <v>439</v>
      </c>
      <c r="T450" s="364" t="s">
        <v>130</v>
      </c>
      <c r="U450" s="31">
        <f>L450-'раздел 2'!C449</f>
        <v>0</v>
      </c>
      <c r="V450" s="120">
        <f t="shared" si="207"/>
        <v>0</v>
      </c>
      <c r="W450" s="120">
        <f t="shared" si="209"/>
        <v>21328.318878496018</v>
      </c>
    </row>
    <row r="451" spans="1:23" ht="15.6" customHeight="1" x14ac:dyDescent="0.25">
      <c r="A451" s="177">
        <v>299</v>
      </c>
      <c r="B451" s="41" t="s">
        <v>869</v>
      </c>
      <c r="C451" s="417">
        <v>1968</v>
      </c>
      <c r="D451" s="417"/>
      <c r="E451" s="417" t="s">
        <v>124</v>
      </c>
      <c r="F451" s="307">
        <v>5</v>
      </c>
      <c r="G451" s="307">
        <v>4</v>
      </c>
      <c r="H451" s="417">
        <v>4370.8999999999996</v>
      </c>
      <c r="I451" s="417">
        <v>2745.1</v>
      </c>
      <c r="J451" s="417">
        <v>1822.2</v>
      </c>
      <c r="K451" s="417">
        <v>119</v>
      </c>
      <c r="L451" s="68">
        <f>'раздел 2'!C450</f>
        <v>37598777.780000001</v>
      </c>
      <c r="M451" s="417"/>
      <c r="N451" s="417"/>
      <c r="O451" s="417"/>
      <c r="P451" s="418">
        <f t="shared" si="210"/>
        <v>37598777.780000001</v>
      </c>
      <c r="Q451" s="419"/>
      <c r="R451" s="417"/>
      <c r="S451" s="34">
        <v>43830</v>
      </c>
      <c r="T451" s="417" t="s">
        <v>130</v>
      </c>
      <c r="U451" s="31">
        <f>L451-'раздел 2'!C450</f>
        <v>0</v>
      </c>
      <c r="V451" s="120">
        <f t="shared" si="207"/>
        <v>0</v>
      </c>
      <c r="W451" s="120">
        <f t="shared" si="209"/>
        <v>0</v>
      </c>
    </row>
    <row r="452" spans="1:23" ht="15.6" customHeight="1" x14ac:dyDescent="0.25">
      <c r="A452" s="177">
        <v>300</v>
      </c>
      <c r="B452" s="41" t="s">
        <v>496</v>
      </c>
      <c r="C452" s="364">
        <v>1976</v>
      </c>
      <c r="D452" s="364" t="s">
        <v>182</v>
      </c>
      <c r="E452" s="364" t="s">
        <v>466</v>
      </c>
      <c r="F452" s="307">
        <v>5</v>
      </c>
      <c r="G452" s="307">
        <v>6</v>
      </c>
      <c r="H452" s="364">
        <v>5085.6000000000004</v>
      </c>
      <c r="I452" s="364">
        <v>5085.6000000000004</v>
      </c>
      <c r="J452" s="364">
        <v>4662.3</v>
      </c>
      <c r="K452" s="364">
        <v>182</v>
      </c>
      <c r="L452" s="68">
        <f>'раздел 2'!C451</f>
        <v>8007817.6500000004</v>
      </c>
      <c r="M452" s="364">
        <v>0</v>
      </c>
      <c r="N452" s="364">
        <v>0</v>
      </c>
      <c r="O452" s="364">
        <v>0</v>
      </c>
      <c r="P452" s="373">
        <f t="shared" si="210"/>
        <v>8007817.6500000004</v>
      </c>
      <c r="Q452" s="370">
        <f t="shared" si="211"/>
        <v>1574.6062706465314</v>
      </c>
      <c r="R452" s="364">
        <v>24445</v>
      </c>
      <c r="S452" s="364" t="s">
        <v>439</v>
      </c>
      <c r="T452" s="364" t="s">
        <v>130</v>
      </c>
      <c r="U452" s="31">
        <f>L452-'раздел 2'!C451</f>
        <v>0</v>
      </c>
      <c r="V452" s="120">
        <f t="shared" si="207"/>
        <v>0</v>
      </c>
      <c r="W452" s="120">
        <f t="shared" si="209"/>
        <v>22870.393729353469</v>
      </c>
    </row>
    <row r="453" spans="1:23" ht="15.6" customHeight="1" x14ac:dyDescent="0.25">
      <c r="A453" s="425" t="s">
        <v>15</v>
      </c>
      <c r="B453" s="426"/>
      <c r="C453" s="331" t="s">
        <v>127</v>
      </c>
      <c r="D453" s="364" t="s">
        <v>127</v>
      </c>
      <c r="E453" s="364" t="s">
        <v>127</v>
      </c>
      <c r="F453" s="307" t="s">
        <v>127</v>
      </c>
      <c r="G453" s="307" t="s">
        <v>127</v>
      </c>
      <c r="H453" s="354">
        <f t="shared" ref="H453:P453" si="215">SUM(H444:H452)</f>
        <v>44858.7</v>
      </c>
      <c r="I453" s="354">
        <f t="shared" si="215"/>
        <v>36854.5</v>
      </c>
      <c r="J453" s="354">
        <f t="shared" si="215"/>
        <v>22372.469999999998</v>
      </c>
      <c r="K453" s="331">
        <f t="shared" si="215"/>
        <v>1301</v>
      </c>
      <c r="L453" s="354">
        <f t="shared" si="215"/>
        <v>150867804.47</v>
      </c>
      <c r="M453" s="354">
        <f t="shared" si="215"/>
        <v>0</v>
      </c>
      <c r="N453" s="354">
        <f t="shared" si="215"/>
        <v>0</v>
      </c>
      <c r="O453" s="354">
        <f t="shared" si="215"/>
        <v>0</v>
      </c>
      <c r="P453" s="354">
        <f t="shared" si="215"/>
        <v>150867804.47</v>
      </c>
      <c r="Q453" s="370">
        <f t="shared" si="211"/>
        <v>3363.1782568375811</v>
      </c>
      <c r="R453" s="364" t="s">
        <v>127</v>
      </c>
      <c r="S453" s="364" t="s">
        <v>127</v>
      </c>
      <c r="T453" s="364" t="s">
        <v>127</v>
      </c>
      <c r="U453" s="31">
        <f>L453-'раздел 2'!C452</f>
        <v>0</v>
      </c>
      <c r="V453" s="120">
        <f t="shared" si="207"/>
        <v>0</v>
      </c>
      <c r="W453" s="120" t="e">
        <f t="shared" si="209"/>
        <v>#VALUE!</v>
      </c>
    </row>
    <row r="454" spans="1:23" ht="15.6" customHeight="1" x14ac:dyDescent="0.25">
      <c r="A454" s="431" t="s">
        <v>40</v>
      </c>
      <c r="B454" s="432"/>
      <c r="C454" s="331"/>
      <c r="D454" s="364"/>
      <c r="E454" s="364"/>
      <c r="F454" s="307"/>
      <c r="G454" s="307"/>
      <c r="H454" s="364"/>
      <c r="I454" s="364"/>
      <c r="J454" s="364"/>
      <c r="K454" s="331"/>
      <c r="L454" s="354"/>
      <c r="M454" s="364"/>
      <c r="N454" s="364"/>
      <c r="O454" s="364"/>
      <c r="P454" s="364"/>
      <c r="Q454" s="321"/>
      <c r="R454" s="364"/>
      <c r="S454" s="364"/>
      <c r="T454" s="364"/>
      <c r="U454" s="31">
        <f>L454-'раздел 2'!C453</f>
        <v>0</v>
      </c>
      <c r="V454" s="120">
        <f t="shared" si="207"/>
        <v>0</v>
      </c>
      <c r="W454" s="120">
        <f t="shared" si="209"/>
        <v>0</v>
      </c>
    </row>
    <row r="455" spans="1:23" ht="15.6" customHeight="1" x14ac:dyDescent="0.25">
      <c r="A455" s="363">
        <f>A452+1</f>
        <v>301</v>
      </c>
      <c r="B455" s="338" t="s">
        <v>238</v>
      </c>
      <c r="C455" s="331">
        <v>1965</v>
      </c>
      <c r="D455" s="364"/>
      <c r="E455" s="364" t="s">
        <v>467</v>
      </c>
      <c r="F455" s="307">
        <v>2</v>
      </c>
      <c r="G455" s="307">
        <v>2</v>
      </c>
      <c r="H455" s="364">
        <v>791.1</v>
      </c>
      <c r="I455" s="364">
        <v>733.1</v>
      </c>
      <c r="J455" s="364">
        <v>531.6</v>
      </c>
      <c r="K455" s="331">
        <v>41</v>
      </c>
      <c r="L455" s="354">
        <f>'раздел 2'!C454</f>
        <v>4801036.8</v>
      </c>
      <c r="M455" s="364">
        <v>0</v>
      </c>
      <c r="N455" s="364">
        <v>0</v>
      </c>
      <c r="O455" s="364">
        <v>0</v>
      </c>
      <c r="P455" s="373">
        <f>L455</f>
        <v>4801036.8</v>
      </c>
      <c r="Q455" s="370">
        <f>L455/H455</f>
        <v>6068.8115282518011</v>
      </c>
      <c r="R455" s="364">
        <v>24445</v>
      </c>
      <c r="S455" s="364" t="s">
        <v>439</v>
      </c>
      <c r="T455" s="364" t="s">
        <v>130</v>
      </c>
      <c r="U455" s="31">
        <f>L455-'раздел 2'!C454</f>
        <v>0</v>
      </c>
      <c r="V455" s="120">
        <f t="shared" si="207"/>
        <v>0</v>
      </c>
      <c r="W455" s="120">
        <f t="shared" si="209"/>
        <v>18376.188471748199</v>
      </c>
    </row>
    <row r="456" spans="1:23" ht="15.6" customHeight="1" x14ac:dyDescent="0.25">
      <c r="A456" s="425" t="s">
        <v>15</v>
      </c>
      <c r="B456" s="426"/>
      <c r="C456" s="331" t="s">
        <v>127</v>
      </c>
      <c r="D456" s="364" t="s">
        <v>127</v>
      </c>
      <c r="E456" s="364" t="s">
        <v>127</v>
      </c>
      <c r="F456" s="307" t="s">
        <v>127</v>
      </c>
      <c r="G456" s="307" t="s">
        <v>127</v>
      </c>
      <c r="H456" s="364">
        <v>2744.4</v>
      </c>
      <c r="I456" s="364">
        <v>2530.8000000000002</v>
      </c>
      <c r="J456" s="364">
        <v>1926.7199999999998</v>
      </c>
      <c r="K456" s="331">
        <v>141</v>
      </c>
      <c r="L456" s="354">
        <f>SUM(L455:L455)</f>
        <v>4801036.8</v>
      </c>
      <c r="M456" s="354">
        <f>SUM(M455:M455)</f>
        <v>0</v>
      </c>
      <c r="N456" s="354">
        <f>SUM(N455:N455)</f>
        <v>0</v>
      </c>
      <c r="O456" s="354">
        <f>SUM(O455:O455)</f>
        <v>0</v>
      </c>
      <c r="P456" s="354">
        <f>SUM(P455:P455)</f>
        <v>4801036.8</v>
      </c>
      <c r="Q456" s="370">
        <f>L456/H456</f>
        <v>1749.3939658941845</v>
      </c>
      <c r="R456" s="364" t="s">
        <v>127</v>
      </c>
      <c r="S456" s="364" t="s">
        <v>127</v>
      </c>
      <c r="T456" s="364" t="s">
        <v>127</v>
      </c>
      <c r="U456" s="31">
        <f>L456-'раздел 2'!C455</f>
        <v>0</v>
      </c>
      <c r="V456" s="120">
        <f t="shared" si="207"/>
        <v>0</v>
      </c>
      <c r="W456" s="120" t="e">
        <f t="shared" si="209"/>
        <v>#VALUE!</v>
      </c>
    </row>
    <row r="457" spans="1:23" ht="15.6" customHeight="1" x14ac:dyDescent="0.25">
      <c r="A457" s="431" t="s">
        <v>41</v>
      </c>
      <c r="B457" s="432"/>
      <c r="C457" s="331"/>
      <c r="D457" s="364"/>
      <c r="E457" s="364"/>
      <c r="F457" s="307"/>
      <c r="G457" s="307"/>
      <c r="H457" s="364"/>
      <c r="I457" s="364"/>
      <c r="J457" s="364"/>
      <c r="K457" s="331"/>
      <c r="L457" s="354"/>
      <c r="M457" s="364"/>
      <c r="N457" s="364"/>
      <c r="O457" s="364"/>
      <c r="P457" s="364"/>
      <c r="Q457" s="321"/>
      <c r="R457" s="364"/>
      <c r="S457" s="364"/>
      <c r="T457" s="364"/>
      <c r="U457" s="31">
        <f>L457-'раздел 2'!C456</f>
        <v>0</v>
      </c>
      <c r="V457" s="120">
        <f t="shared" si="207"/>
        <v>0</v>
      </c>
      <c r="W457" s="120">
        <f t="shared" si="209"/>
        <v>0</v>
      </c>
    </row>
    <row r="458" spans="1:23" ht="15.6" customHeight="1" x14ac:dyDescent="0.25">
      <c r="A458" s="363">
        <f>A455+1</f>
        <v>302</v>
      </c>
      <c r="B458" s="323" t="s">
        <v>237</v>
      </c>
      <c r="C458" s="331">
        <v>1983</v>
      </c>
      <c r="D458" s="364"/>
      <c r="E458" s="364" t="s">
        <v>135</v>
      </c>
      <c r="F458" s="307">
        <v>2</v>
      </c>
      <c r="G458" s="307">
        <v>1</v>
      </c>
      <c r="H458" s="364">
        <v>282.8</v>
      </c>
      <c r="I458" s="364">
        <v>235.4</v>
      </c>
      <c r="J458" s="364">
        <v>70.3</v>
      </c>
      <c r="K458" s="331">
        <v>11</v>
      </c>
      <c r="L458" s="354">
        <f>'раздел 2'!C457</f>
        <v>1195021.8</v>
      </c>
      <c r="M458" s="364">
        <v>0</v>
      </c>
      <c r="N458" s="364">
        <v>0</v>
      </c>
      <c r="O458" s="364">
        <v>0</v>
      </c>
      <c r="P458" s="373">
        <f>L458</f>
        <v>1195021.8</v>
      </c>
      <c r="Q458" s="370">
        <f>L458/H458</f>
        <v>4225.6782178217818</v>
      </c>
      <c r="R458" s="364">
        <v>24445</v>
      </c>
      <c r="S458" s="364" t="s">
        <v>439</v>
      </c>
      <c r="T458" s="364" t="s">
        <v>130</v>
      </c>
      <c r="U458" s="31">
        <f>L458-'раздел 2'!C457</f>
        <v>0</v>
      </c>
      <c r="V458" s="120">
        <f t="shared" si="207"/>
        <v>0</v>
      </c>
      <c r="W458" s="120">
        <f t="shared" si="209"/>
        <v>20219.321782178216</v>
      </c>
    </row>
    <row r="459" spans="1:23" ht="15.6" customHeight="1" x14ac:dyDescent="0.25">
      <c r="A459" s="425" t="s">
        <v>15</v>
      </c>
      <c r="B459" s="426"/>
      <c r="C459" s="331" t="s">
        <v>127</v>
      </c>
      <c r="D459" s="364" t="s">
        <v>127</v>
      </c>
      <c r="E459" s="364" t="s">
        <v>127</v>
      </c>
      <c r="F459" s="307" t="s">
        <v>127</v>
      </c>
      <c r="G459" s="307" t="s">
        <v>127</v>
      </c>
      <c r="H459" s="354">
        <f t="shared" ref="H459:P459" si="216">H458</f>
        <v>282.8</v>
      </c>
      <c r="I459" s="354">
        <f t="shared" si="216"/>
        <v>235.4</v>
      </c>
      <c r="J459" s="354">
        <f t="shared" si="216"/>
        <v>70.3</v>
      </c>
      <c r="K459" s="331">
        <f t="shared" si="216"/>
        <v>11</v>
      </c>
      <c r="L459" s="354">
        <f t="shared" si="216"/>
        <v>1195021.8</v>
      </c>
      <c r="M459" s="354">
        <f t="shared" si="216"/>
        <v>0</v>
      </c>
      <c r="N459" s="354">
        <f t="shared" si="216"/>
        <v>0</v>
      </c>
      <c r="O459" s="354">
        <f t="shared" si="216"/>
        <v>0</v>
      </c>
      <c r="P459" s="354">
        <f t="shared" si="216"/>
        <v>1195021.8</v>
      </c>
      <c r="Q459" s="370">
        <f>L459/H459</f>
        <v>4225.6782178217818</v>
      </c>
      <c r="R459" s="364" t="s">
        <v>127</v>
      </c>
      <c r="S459" s="364" t="s">
        <v>127</v>
      </c>
      <c r="T459" s="364" t="s">
        <v>127</v>
      </c>
      <c r="U459" s="31">
        <f>L459-'раздел 2'!C458</f>
        <v>0</v>
      </c>
      <c r="V459" s="120">
        <f t="shared" si="207"/>
        <v>0</v>
      </c>
      <c r="W459" s="120" t="e">
        <f t="shared" si="209"/>
        <v>#VALUE!</v>
      </c>
    </row>
    <row r="460" spans="1:23" ht="15.6" customHeight="1" x14ac:dyDescent="0.25">
      <c r="A460" s="431" t="s">
        <v>413</v>
      </c>
      <c r="B460" s="432"/>
      <c r="C460" s="331"/>
      <c r="D460" s="364"/>
      <c r="E460" s="364"/>
      <c r="F460" s="307"/>
      <c r="G460" s="307"/>
      <c r="H460" s="364"/>
      <c r="I460" s="364"/>
      <c r="J460" s="364"/>
      <c r="K460" s="331"/>
      <c r="L460" s="354"/>
      <c r="M460" s="364"/>
      <c r="N460" s="364"/>
      <c r="O460" s="364"/>
      <c r="P460" s="364"/>
      <c r="Q460" s="321"/>
      <c r="R460" s="364"/>
      <c r="S460" s="364"/>
      <c r="T460" s="364"/>
      <c r="U460" s="31">
        <f>L460-'раздел 2'!C459</f>
        <v>0</v>
      </c>
      <c r="V460" s="120">
        <f t="shared" si="207"/>
        <v>0</v>
      </c>
      <c r="W460" s="120">
        <f t="shared" si="209"/>
        <v>0</v>
      </c>
    </row>
    <row r="461" spans="1:23" ht="15.6" customHeight="1" x14ac:dyDescent="0.25">
      <c r="A461" s="177">
        <f>A458+1</f>
        <v>303</v>
      </c>
      <c r="B461" s="309" t="s">
        <v>777</v>
      </c>
      <c r="C461" s="331">
        <v>1970</v>
      </c>
      <c r="D461" s="364"/>
      <c r="E461" s="364" t="s">
        <v>124</v>
      </c>
      <c r="F461" s="307">
        <v>2</v>
      </c>
      <c r="G461" s="307">
        <v>2</v>
      </c>
      <c r="H461" s="364">
        <v>782.7</v>
      </c>
      <c r="I461" s="364">
        <v>724.7</v>
      </c>
      <c r="J461" s="364">
        <v>294.8</v>
      </c>
      <c r="K461" s="331">
        <v>35</v>
      </c>
      <c r="L461" s="354">
        <f>'раздел 2'!C460</f>
        <v>4685899.05</v>
      </c>
      <c r="M461" s="364">
        <v>0</v>
      </c>
      <c r="N461" s="364">
        <v>0</v>
      </c>
      <c r="O461" s="364">
        <v>0</v>
      </c>
      <c r="P461" s="373">
        <f t="shared" ref="P461" si="217">L461</f>
        <v>4685899.05</v>
      </c>
      <c r="Q461" s="370">
        <f t="shared" ref="Q461:Q462" si="218">L461/H461</f>
        <v>5986.8392104254499</v>
      </c>
      <c r="R461" s="364">
        <v>24445</v>
      </c>
      <c r="S461" s="364" t="s">
        <v>439</v>
      </c>
      <c r="T461" s="364" t="s">
        <v>130</v>
      </c>
      <c r="U461" s="31">
        <f>L461-'раздел 2'!C460</f>
        <v>0</v>
      </c>
      <c r="V461" s="120">
        <f t="shared" si="207"/>
        <v>0</v>
      </c>
      <c r="W461" s="120">
        <f t="shared" si="209"/>
        <v>18458.160789574551</v>
      </c>
    </row>
    <row r="462" spans="1:23" ht="15.6" customHeight="1" x14ac:dyDescent="0.25">
      <c r="A462" s="425" t="s">
        <v>15</v>
      </c>
      <c r="B462" s="426"/>
      <c r="C462" s="331" t="s">
        <v>127</v>
      </c>
      <c r="D462" s="364" t="s">
        <v>127</v>
      </c>
      <c r="E462" s="364" t="s">
        <v>127</v>
      </c>
      <c r="F462" s="307" t="s">
        <v>127</v>
      </c>
      <c r="G462" s="307" t="s">
        <v>127</v>
      </c>
      <c r="H462" s="364">
        <v>19091.319999999996</v>
      </c>
      <c r="I462" s="364">
        <v>15412.419999999998</v>
      </c>
      <c r="J462" s="364">
        <v>11909.150000000001</v>
      </c>
      <c r="K462" s="331">
        <v>721</v>
      </c>
      <c r="L462" s="354">
        <f>SUM(L461:L461)</f>
        <v>4685899.05</v>
      </c>
      <c r="M462" s="354">
        <f>SUM(M461:M461)</f>
        <v>0</v>
      </c>
      <c r="N462" s="354">
        <f>SUM(N461:N461)</f>
        <v>0</v>
      </c>
      <c r="O462" s="354">
        <f>SUM(O461:O461)</f>
        <v>0</v>
      </c>
      <c r="P462" s="354">
        <f>SUM(P461:P461)</f>
        <v>4685899.05</v>
      </c>
      <c r="Q462" s="370">
        <f t="shared" si="218"/>
        <v>245.44657205473487</v>
      </c>
      <c r="R462" s="364" t="s">
        <v>127</v>
      </c>
      <c r="S462" s="364" t="s">
        <v>127</v>
      </c>
      <c r="T462" s="364" t="s">
        <v>127</v>
      </c>
      <c r="U462" s="31">
        <f>L462-'раздел 2'!C461</f>
        <v>0</v>
      </c>
      <c r="V462" s="120">
        <f t="shared" ref="V462:V500" si="219">L462-P462</f>
        <v>0</v>
      </c>
      <c r="W462" s="120" t="e">
        <f t="shared" si="209"/>
        <v>#VALUE!</v>
      </c>
    </row>
    <row r="463" spans="1:23" ht="15.6" customHeight="1" x14ac:dyDescent="0.25">
      <c r="A463" s="431" t="s">
        <v>239</v>
      </c>
      <c r="B463" s="432"/>
      <c r="C463" s="331"/>
      <c r="D463" s="364"/>
      <c r="E463" s="364"/>
      <c r="F463" s="307"/>
      <c r="G463" s="307"/>
      <c r="H463" s="364"/>
      <c r="I463" s="364"/>
      <c r="J463" s="364"/>
      <c r="K463" s="331"/>
      <c r="L463" s="354"/>
      <c r="M463" s="364"/>
      <c r="N463" s="364"/>
      <c r="O463" s="364"/>
      <c r="P463" s="364"/>
      <c r="Q463" s="321"/>
      <c r="R463" s="364"/>
      <c r="S463" s="364"/>
      <c r="T463" s="364"/>
      <c r="U463" s="31">
        <f>L463-'раздел 2'!C462</f>
        <v>0</v>
      </c>
      <c r="V463" s="120">
        <f t="shared" si="219"/>
        <v>0</v>
      </c>
      <c r="W463" s="120">
        <f t="shared" si="209"/>
        <v>0</v>
      </c>
    </row>
    <row r="464" spans="1:23" ht="15.6" customHeight="1" x14ac:dyDescent="0.25">
      <c r="A464" s="95">
        <f>A461+1</f>
        <v>304</v>
      </c>
      <c r="B464" s="338" t="s">
        <v>311</v>
      </c>
      <c r="C464" s="331">
        <v>1978</v>
      </c>
      <c r="D464" s="364"/>
      <c r="E464" s="364" t="s">
        <v>124</v>
      </c>
      <c r="F464" s="307">
        <v>2</v>
      </c>
      <c r="G464" s="307">
        <v>2</v>
      </c>
      <c r="H464" s="364">
        <v>1788.5</v>
      </c>
      <c r="I464" s="364">
        <v>814.5</v>
      </c>
      <c r="J464" s="364">
        <v>974</v>
      </c>
      <c r="K464" s="331">
        <v>59</v>
      </c>
      <c r="L464" s="354">
        <f>'раздел 2'!C463</f>
        <v>6143340.5249999994</v>
      </c>
      <c r="M464" s="364">
        <v>0</v>
      </c>
      <c r="N464" s="364">
        <v>0</v>
      </c>
      <c r="O464" s="364">
        <v>0</v>
      </c>
      <c r="P464" s="373">
        <f t="shared" ref="P464:P466" si="220">L464</f>
        <v>6143340.5249999994</v>
      </c>
      <c r="Q464" s="370">
        <f t="shared" ref="Q464:Q467" si="221">L464/H464</f>
        <v>3434.9122309197651</v>
      </c>
      <c r="R464" s="364">
        <v>24445</v>
      </c>
      <c r="S464" s="364" t="s">
        <v>439</v>
      </c>
      <c r="T464" s="364" t="s">
        <v>130</v>
      </c>
      <c r="U464" s="31">
        <f>L464-'раздел 2'!C463</f>
        <v>0</v>
      </c>
      <c r="V464" s="120">
        <f t="shared" si="219"/>
        <v>0</v>
      </c>
      <c r="W464" s="120">
        <f t="shared" si="209"/>
        <v>21010.087769080234</v>
      </c>
    </row>
    <row r="465" spans="1:23" ht="15.6" customHeight="1" x14ac:dyDescent="0.25">
      <c r="A465" s="177">
        <f t="shared" ref="A465:A466" si="222">A464+1</f>
        <v>305</v>
      </c>
      <c r="B465" s="338" t="s">
        <v>312</v>
      </c>
      <c r="C465" s="331">
        <v>1983</v>
      </c>
      <c r="D465" s="364"/>
      <c r="E465" s="364" t="s">
        <v>435</v>
      </c>
      <c r="F465" s="307">
        <v>2</v>
      </c>
      <c r="G465" s="307">
        <v>2</v>
      </c>
      <c r="H465" s="364">
        <v>2116.9</v>
      </c>
      <c r="I465" s="364">
        <v>813.2</v>
      </c>
      <c r="J465" s="364">
        <v>1303.7</v>
      </c>
      <c r="K465" s="331">
        <v>73</v>
      </c>
      <c r="L465" s="354">
        <f>'раздел 2'!C464</f>
        <v>6546897.5249999994</v>
      </c>
      <c r="M465" s="364">
        <v>0</v>
      </c>
      <c r="N465" s="364">
        <v>0</v>
      </c>
      <c r="O465" s="364">
        <v>0</v>
      </c>
      <c r="P465" s="373">
        <f t="shared" si="220"/>
        <v>6546897.5249999994</v>
      </c>
      <c r="Q465" s="370">
        <f t="shared" si="221"/>
        <v>3092.6815272332178</v>
      </c>
      <c r="R465" s="364">
        <v>24445</v>
      </c>
      <c r="S465" s="364" t="s">
        <v>439</v>
      </c>
      <c r="T465" s="364" t="s">
        <v>130</v>
      </c>
      <c r="U465" s="31">
        <f>L465-'раздел 2'!C464</f>
        <v>0</v>
      </c>
      <c r="V465" s="120">
        <f t="shared" si="219"/>
        <v>0</v>
      </c>
      <c r="W465" s="120">
        <f t="shared" si="209"/>
        <v>21352.318472766783</v>
      </c>
    </row>
    <row r="466" spans="1:23" ht="15.6" customHeight="1" x14ac:dyDescent="0.25">
      <c r="A466" s="177">
        <f t="shared" si="222"/>
        <v>306</v>
      </c>
      <c r="B466" s="338" t="s">
        <v>240</v>
      </c>
      <c r="C466" s="331">
        <v>1953</v>
      </c>
      <c r="D466" s="364"/>
      <c r="E466" s="364" t="s">
        <v>124</v>
      </c>
      <c r="F466" s="307">
        <v>2</v>
      </c>
      <c r="G466" s="307">
        <v>1</v>
      </c>
      <c r="H466" s="364">
        <v>447.1</v>
      </c>
      <c r="I466" s="364">
        <v>187.3</v>
      </c>
      <c r="J466" s="364">
        <v>259.8</v>
      </c>
      <c r="K466" s="331">
        <v>13</v>
      </c>
      <c r="L466" s="354">
        <f>'раздел 2'!C465</f>
        <v>2810020.5</v>
      </c>
      <c r="M466" s="364">
        <v>0</v>
      </c>
      <c r="N466" s="364">
        <v>0</v>
      </c>
      <c r="O466" s="364">
        <v>0</v>
      </c>
      <c r="P466" s="373">
        <f t="shared" si="220"/>
        <v>2810020.5</v>
      </c>
      <c r="Q466" s="370">
        <f t="shared" si="221"/>
        <v>6284.993290091702</v>
      </c>
      <c r="R466" s="364">
        <v>24445</v>
      </c>
      <c r="S466" s="364" t="s">
        <v>439</v>
      </c>
      <c r="T466" s="364" t="s">
        <v>130</v>
      </c>
      <c r="U466" s="31">
        <f>L466-'раздел 2'!C465</f>
        <v>0</v>
      </c>
      <c r="V466" s="120">
        <f t="shared" si="219"/>
        <v>0</v>
      </c>
      <c r="W466" s="120">
        <f t="shared" si="209"/>
        <v>18160.006709908299</v>
      </c>
    </row>
    <row r="467" spans="1:23" ht="15.6" customHeight="1" x14ac:dyDescent="0.25">
      <c r="A467" s="433" t="s">
        <v>15</v>
      </c>
      <c r="B467" s="434"/>
      <c r="C467" s="331" t="s">
        <v>127</v>
      </c>
      <c r="D467" s="364" t="s">
        <v>127</v>
      </c>
      <c r="E467" s="364" t="s">
        <v>127</v>
      </c>
      <c r="F467" s="307" t="s">
        <v>127</v>
      </c>
      <c r="G467" s="307" t="s">
        <v>127</v>
      </c>
      <c r="H467" s="364">
        <v>6548.1</v>
      </c>
      <c r="I467" s="364">
        <v>2357.8200000000002</v>
      </c>
      <c r="J467" s="364">
        <v>4190.6799999999994</v>
      </c>
      <c r="K467" s="331">
        <v>228</v>
      </c>
      <c r="L467" s="354">
        <f>SUM(L464:L466)</f>
        <v>15500258.549999999</v>
      </c>
      <c r="M467" s="354">
        <f>SUM(M464:M466)</f>
        <v>0</v>
      </c>
      <c r="N467" s="354">
        <f>SUM(N464:N466)</f>
        <v>0</v>
      </c>
      <c r="O467" s="354">
        <f>SUM(O464:O466)</f>
        <v>0</v>
      </c>
      <c r="P467" s="354">
        <f>SUM(P464:P466)</f>
        <v>15500258.549999999</v>
      </c>
      <c r="Q467" s="370">
        <f t="shared" si="221"/>
        <v>2367.1383378384567</v>
      </c>
      <c r="R467" s="364" t="s">
        <v>127</v>
      </c>
      <c r="S467" s="364" t="s">
        <v>127</v>
      </c>
      <c r="T467" s="364" t="s">
        <v>127</v>
      </c>
      <c r="U467" s="31">
        <f>L467-'раздел 2'!C466</f>
        <v>0</v>
      </c>
      <c r="V467" s="120">
        <f t="shared" si="219"/>
        <v>0</v>
      </c>
      <c r="W467" s="120" t="e">
        <f t="shared" si="209"/>
        <v>#VALUE!</v>
      </c>
    </row>
    <row r="468" spans="1:23" s="124" customFormat="1" ht="15.6" customHeight="1" x14ac:dyDescent="0.25">
      <c r="A468" s="424" t="s">
        <v>42</v>
      </c>
      <c r="B468" s="435"/>
      <c r="C468" s="85" t="s">
        <v>127</v>
      </c>
      <c r="D468" s="231" t="s">
        <v>127</v>
      </c>
      <c r="E468" s="231" t="s">
        <v>127</v>
      </c>
      <c r="F468" s="103" t="s">
        <v>127</v>
      </c>
      <c r="G468" s="103" t="s">
        <v>127</v>
      </c>
      <c r="H468" s="374">
        <f>H453+H456+H459+H462+H467</f>
        <v>69154.42</v>
      </c>
      <c r="I468" s="374">
        <f t="shared" ref="I468:R468" si="223">I453+I456+I459+I462+I467</f>
        <v>54645.840000000004</v>
      </c>
      <c r="J468" s="374">
        <f t="shared" si="223"/>
        <v>38647.120000000003</v>
      </c>
      <c r="K468" s="374">
        <f t="shared" si="223"/>
        <v>2283</v>
      </c>
      <c r="L468" s="374">
        <f t="shared" si="223"/>
        <v>177050020.67000005</v>
      </c>
      <c r="M468" s="374">
        <f t="shared" si="223"/>
        <v>0</v>
      </c>
      <c r="N468" s="374">
        <f t="shared" si="223"/>
        <v>0</v>
      </c>
      <c r="O468" s="374">
        <f t="shared" si="223"/>
        <v>0</v>
      </c>
      <c r="P468" s="374">
        <f t="shared" si="223"/>
        <v>177050020.67000005</v>
      </c>
      <c r="Q468" s="374">
        <f t="shared" si="223"/>
        <v>11950.835350446738</v>
      </c>
      <c r="R468" s="374" t="e">
        <f t="shared" si="223"/>
        <v>#VALUE!</v>
      </c>
      <c r="S468" s="231" t="s">
        <v>127</v>
      </c>
      <c r="T468" s="231" t="s">
        <v>127</v>
      </c>
      <c r="U468" s="31">
        <f>L468-'раздел 2'!C467</f>
        <v>0</v>
      </c>
      <c r="V468" s="120">
        <f t="shared" si="219"/>
        <v>0</v>
      </c>
      <c r="W468" s="120" t="e">
        <f t="shared" ref="W468:W508" si="224">R468-Q468</f>
        <v>#VALUE!</v>
      </c>
    </row>
    <row r="469" spans="1:23" ht="15.6" customHeight="1" x14ac:dyDescent="0.25">
      <c r="A469" s="436" t="s">
        <v>43</v>
      </c>
      <c r="B469" s="437"/>
      <c r="C469" s="437"/>
      <c r="D469" s="437"/>
      <c r="E469" s="437"/>
      <c r="F469" s="437"/>
      <c r="G469" s="437"/>
      <c r="H469" s="437"/>
      <c r="I469" s="437"/>
      <c r="J469" s="437"/>
      <c r="K469" s="437"/>
      <c r="L469" s="437"/>
      <c r="M469" s="437"/>
      <c r="N469" s="437"/>
      <c r="O469" s="437"/>
      <c r="P469" s="437"/>
      <c r="Q469" s="437"/>
      <c r="R469" s="437"/>
      <c r="S469" s="437"/>
      <c r="T469" s="438"/>
      <c r="U469" s="31">
        <f>L469-'раздел 2'!C468</f>
        <v>0</v>
      </c>
      <c r="V469" s="120">
        <f t="shared" si="219"/>
        <v>0</v>
      </c>
      <c r="W469" s="120">
        <f t="shared" si="224"/>
        <v>0</v>
      </c>
    </row>
    <row r="470" spans="1:23" ht="15.6" customHeight="1" x14ac:dyDescent="0.25">
      <c r="A470" s="430" t="s">
        <v>241</v>
      </c>
      <c r="B470" s="429"/>
      <c r="C470" s="331"/>
      <c r="D470" s="364"/>
      <c r="E470" s="364"/>
      <c r="F470" s="307"/>
      <c r="G470" s="307"/>
      <c r="H470" s="364"/>
      <c r="I470" s="364"/>
      <c r="J470" s="364"/>
      <c r="K470" s="331"/>
      <c r="L470" s="354"/>
      <c r="M470" s="364"/>
      <c r="N470" s="364"/>
      <c r="O470" s="364"/>
      <c r="P470" s="364"/>
      <c r="Q470" s="321"/>
      <c r="R470" s="364"/>
      <c r="S470" s="364"/>
      <c r="T470" s="364"/>
      <c r="U470" s="31">
        <f>L470-'раздел 2'!C469</f>
        <v>0</v>
      </c>
      <c r="V470" s="120">
        <f t="shared" si="219"/>
        <v>0</v>
      </c>
      <c r="W470" s="120">
        <f t="shared" si="224"/>
        <v>0</v>
      </c>
    </row>
    <row r="471" spans="1:23" ht="15.6" customHeight="1" x14ac:dyDescent="0.25">
      <c r="A471" s="363">
        <f>A466+1</f>
        <v>307</v>
      </c>
      <c r="B471" s="285" t="s">
        <v>782</v>
      </c>
      <c r="C471" s="331">
        <v>1988</v>
      </c>
      <c r="D471" s="364"/>
      <c r="E471" s="364" t="s">
        <v>128</v>
      </c>
      <c r="F471" s="307">
        <v>5</v>
      </c>
      <c r="G471" s="307">
        <v>9</v>
      </c>
      <c r="H471" s="364">
        <v>8505.7000000000007</v>
      </c>
      <c r="I471" s="364">
        <v>6612.23</v>
      </c>
      <c r="J471" s="364">
        <v>6497.93</v>
      </c>
      <c r="K471" s="331">
        <v>366</v>
      </c>
      <c r="L471" s="354">
        <f>'раздел 2'!C470</f>
        <v>3032965.8</v>
      </c>
      <c r="M471" s="364">
        <v>0</v>
      </c>
      <c r="N471" s="364">
        <v>0</v>
      </c>
      <c r="O471" s="364">
        <v>0</v>
      </c>
      <c r="P471" s="373">
        <f>L471</f>
        <v>3032965.8</v>
      </c>
      <c r="Q471" s="370">
        <f t="shared" ref="Q471:Q474" si="225">L471/H471</f>
        <v>356.58038726971319</v>
      </c>
      <c r="R471" s="364">
        <v>24445</v>
      </c>
      <c r="S471" s="364" t="s">
        <v>439</v>
      </c>
      <c r="T471" s="364" t="s">
        <v>130</v>
      </c>
      <c r="U471" s="31">
        <f>L471-'раздел 2'!C470</f>
        <v>0</v>
      </c>
      <c r="V471" s="120">
        <f t="shared" si="219"/>
        <v>0</v>
      </c>
      <c r="W471" s="120">
        <f t="shared" si="224"/>
        <v>24088.419612730286</v>
      </c>
    </row>
    <row r="472" spans="1:23" ht="15.6" customHeight="1" x14ac:dyDescent="0.25">
      <c r="A472" s="177">
        <f>A471+1</f>
        <v>308</v>
      </c>
      <c r="B472" s="338" t="s">
        <v>242</v>
      </c>
      <c r="C472" s="331">
        <v>1969</v>
      </c>
      <c r="D472" s="364"/>
      <c r="E472" s="364" t="s">
        <v>124</v>
      </c>
      <c r="F472" s="307">
        <v>5</v>
      </c>
      <c r="G472" s="307">
        <v>4</v>
      </c>
      <c r="H472" s="364">
        <v>3201.5</v>
      </c>
      <c r="I472" s="364">
        <v>2885.99</v>
      </c>
      <c r="J472" s="364">
        <v>2822.59</v>
      </c>
      <c r="K472" s="331">
        <v>135</v>
      </c>
      <c r="L472" s="354">
        <f>'раздел 2'!C471</f>
        <v>691234.56</v>
      </c>
      <c r="M472" s="364">
        <v>0</v>
      </c>
      <c r="N472" s="364">
        <v>0</v>
      </c>
      <c r="O472" s="364">
        <v>0</v>
      </c>
      <c r="P472" s="373">
        <f>L472</f>
        <v>691234.56</v>
      </c>
      <c r="Q472" s="370">
        <f t="shared" si="225"/>
        <v>215.90959237857257</v>
      </c>
      <c r="R472" s="364">
        <v>24445</v>
      </c>
      <c r="S472" s="364" t="s">
        <v>439</v>
      </c>
      <c r="T472" s="364" t="s">
        <v>130</v>
      </c>
      <c r="U472" s="31">
        <f>L472-'раздел 2'!C471</f>
        <v>0</v>
      </c>
      <c r="V472" s="120">
        <f t="shared" si="219"/>
        <v>0</v>
      </c>
      <c r="W472" s="120">
        <f t="shared" si="224"/>
        <v>24229.090407621428</v>
      </c>
    </row>
    <row r="473" spans="1:23" ht="15.6" customHeight="1" x14ac:dyDescent="0.25">
      <c r="A473" s="177">
        <f>A472+1</f>
        <v>309</v>
      </c>
      <c r="B473" s="338" t="s">
        <v>243</v>
      </c>
      <c r="C473" s="331">
        <v>1993</v>
      </c>
      <c r="D473" s="364"/>
      <c r="E473" s="364" t="s">
        <v>128</v>
      </c>
      <c r="F473" s="307">
        <v>5</v>
      </c>
      <c r="G473" s="307">
        <v>4</v>
      </c>
      <c r="H473" s="364">
        <v>3945.8</v>
      </c>
      <c r="I473" s="364">
        <v>2897.4</v>
      </c>
      <c r="J473" s="364">
        <v>2897.4</v>
      </c>
      <c r="K473" s="331">
        <v>152</v>
      </c>
      <c r="L473" s="354">
        <f>'раздел 2'!C472</f>
        <v>13343055.32</v>
      </c>
      <c r="M473" s="364">
        <v>0</v>
      </c>
      <c r="N473" s="364">
        <v>0</v>
      </c>
      <c r="O473" s="364">
        <v>0</v>
      </c>
      <c r="P473" s="373">
        <f>L473</f>
        <v>13343055.32</v>
      </c>
      <c r="Q473" s="370">
        <f t="shared" si="225"/>
        <v>3381.5842972274318</v>
      </c>
      <c r="R473" s="364">
        <v>24445</v>
      </c>
      <c r="S473" s="364" t="s">
        <v>439</v>
      </c>
      <c r="T473" s="364" t="s">
        <v>130</v>
      </c>
      <c r="U473" s="31">
        <f>L473-'раздел 2'!C472</f>
        <v>0</v>
      </c>
      <c r="V473" s="120">
        <f t="shared" si="219"/>
        <v>0</v>
      </c>
      <c r="W473" s="120">
        <f t="shared" si="224"/>
        <v>21063.415702772567</v>
      </c>
    </row>
    <row r="474" spans="1:23" ht="15.6" customHeight="1" x14ac:dyDescent="0.25">
      <c r="A474" s="427" t="s">
        <v>15</v>
      </c>
      <c r="B474" s="426"/>
      <c r="C474" s="331" t="s">
        <v>127</v>
      </c>
      <c r="D474" s="364" t="s">
        <v>127</v>
      </c>
      <c r="E474" s="364" t="s">
        <v>127</v>
      </c>
      <c r="F474" s="307" t="s">
        <v>127</v>
      </c>
      <c r="G474" s="307" t="s">
        <v>127</v>
      </c>
      <c r="H474" s="354">
        <f t="shared" ref="H474:P474" si="226">SUM(H471:H473)</f>
        <v>15653</v>
      </c>
      <c r="I474" s="354">
        <f t="shared" si="226"/>
        <v>12395.619999999999</v>
      </c>
      <c r="J474" s="354">
        <f t="shared" si="226"/>
        <v>12217.92</v>
      </c>
      <c r="K474" s="354">
        <f t="shared" si="226"/>
        <v>653</v>
      </c>
      <c r="L474" s="354">
        <f t="shared" si="226"/>
        <v>17067255.68</v>
      </c>
      <c r="M474" s="354">
        <f t="shared" si="226"/>
        <v>0</v>
      </c>
      <c r="N474" s="354">
        <f t="shared" si="226"/>
        <v>0</v>
      </c>
      <c r="O474" s="354">
        <f t="shared" si="226"/>
        <v>0</v>
      </c>
      <c r="P474" s="354">
        <f t="shared" si="226"/>
        <v>17067255.68</v>
      </c>
      <c r="Q474" s="370">
        <f t="shared" si="225"/>
        <v>1090.3504555037373</v>
      </c>
      <c r="R474" s="364" t="s">
        <v>127</v>
      </c>
      <c r="S474" s="364" t="s">
        <v>127</v>
      </c>
      <c r="T474" s="364" t="s">
        <v>127</v>
      </c>
      <c r="U474" s="31">
        <f>L474-'раздел 2'!C473</f>
        <v>0</v>
      </c>
      <c r="V474" s="120">
        <f t="shared" si="219"/>
        <v>0</v>
      </c>
      <c r="W474" s="120" t="e">
        <f t="shared" si="224"/>
        <v>#VALUE!</v>
      </c>
    </row>
    <row r="475" spans="1:23" ht="15.6" customHeight="1" x14ac:dyDescent="0.25">
      <c r="A475" s="430" t="s">
        <v>780</v>
      </c>
      <c r="B475" s="429"/>
      <c r="C475" s="331"/>
      <c r="D475" s="364"/>
      <c r="E475" s="364"/>
      <c r="F475" s="307"/>
      <c r="G475" s="307"/>
      <c r="H475" s="354"/>
      <c r="I475" s="354"/>
      <c r="J475" s="354"/>
      <c r="K475" s="354"/>
      <c r="L475" s="354"/>
      <c r="M475" s="354"/>
      <c r="N475" s="354"/>
      <c r="O475" s="354"/>
      <c r="P475" s="354"/>
      <c r="Q475" s="370"/>
      <c r="R475" s="364"/>
      <c r="S475" s="364"/>
      <c r="T475" s="364"/>
      <c r="U475" s="31">
        <f>L475-'раздел 2'!C474</f>
        <v>0</v>
      </c>
      <c r="V475" s="120"/>
      <c r="W475" s="120"/>
    </row>
    <row r="476" spans="1:23" ht="15.6" customHeight="1" x14ac:dyDescent="0.25">
      <c r="A476" s="307">
        <f>A473+1</f>
        <v>310</v>
      </c>
      <c r="B476" s="309" t="s">
        <v>781</v>
      </c>
      <c r="C476" s="331">
        <v>1968</v>
      </c>
      <c r="D476" s="364"/>
      <c r="E476" s="364" t="s">
        <v>124</v>
      </c>
      <c r="F476" s="307">
        <v>5</v>
      </c>
      <c r="G476" s="307">
        <v>4</v>
      </c>
      <c r="H476" s="364">
        <v>3447.25</v>
      </c>
      <c r="I476" s="364">
        <v>3447.25</v>
      </c>
      <c r="J476" s="364">
        <v>2719.25</v>
      </c>
      <c r="K476" s="331">
        <v>148</v>
      </c>
      <c r="L476" s="354">
        <f>'раздел 2'!C475</f>
        <v>1858977.9580000001</v>
      </c>
      <c r="M476" s="364">
        <v>0</v>
      </c>
      <c r="N476" s="364">
        <v>0</v>
      </c>
      <c r="O476" s="364">
        <v>0</v>
      </c>
      <c r="P476" s="373">
        <f>L476</f>
        <v>1858977.9580000001</v>
      </c>
      <c r="Q476" s="370">
        <f t="shared" ref="Q476" si="227">L476/H476</f>
        <v>539.26403887156437</v>
      </c>
      <c r="R476" s="364">
        <v>24445</v>
      </c>
      <c r="S476" s="364" t="s">
        <v>439</v>
      </c>
      <c r="T476" s="364" t="s">
        <v>130</v>
      </c>
      <c r="U476" s="31">
        <f>L476-'раздел 2'!C475</f>
        <v>0</v>
      </c>
      <c r="V476" s="120"/>
      <c r="W476" s="120"/>
    </row>
    <row r="477" spans="1:23" ht="15.6" customHeight="1" x14ac:dyDescent="0.25">
      <c r="A477" s="427" t="s">
        <v>15</v>
      </c>
      <c r="B477" s="426"/>
      <c r="C477" s="331" t="s">
        <v>127</v>
      </c>
      <c r="D477" s="364" t="s">
        <v>127</v>
      </c>
      <c r="E477" s="364" t="s">
        <v>127</v>
      </c>
      <c r="F477" s="307" t="s">
        <v>127</v>
      </c>
      <c r="G477" s="307" t="s">
        <v>127</v>
      </c>
      <c r="H477" s="354">
        <f t="shared" ref="H477:K477" si="228">SUM(H476)</f>
        <v>3447.25</v>
      </c>
      <c r="I477" s="354">
        <f t="shared" si="228"/>
        <v>3447.25</v>
      </c>
      <c r="J477" s="354">
        <f t="shared" si="228"/>
        <v>2719.25</v>
      </c>
      <c r="K477" s="354">
        <f t="shared" si="228"/>
        <v>148</v>
      </c>
      <c r="L477" s="354">
        <f>SUM(L476)</f>
        <v>1858977.9580000001</v>
      </c>
      <c r="M477" s="354">
        <f t="shared" ref="M477" si="229">SUM(M476)</f>
        <v>0</v>
      </c>
      <c r="N477" s="354">
        <f t="shared" ref="N477" si="230">SUM(N476)</f>
        <v>0</v>
      </c>
      <c r="O477" s="354">
        <f t="shared" ref="O477" si="231">SUM(O476)</f>
        <v>0</v>
      </c>
      <c r="P477" s="354">
        <f t="shared" ref="P477" si="232">SUM(P476)</f>
        <v>1858977.9580000001</v>
      </c>
      <c r="Q477" s="370">
        <f t="shared" ref="Q477" si="233">L477/H477</f>
        <v>539.26403887156437</v>
      </c>
      <c r="R477" s="364">
        <v>24446</v>
      </c>
      <c r="S477" s="364" t="s">
        <v>127</v>
      </c>
      <c r="T477" s="364" t="s">
        <v>127</v>
      </c>
      <c r="U477" s="31">
        <f>L477-'раздел 2'!C476</f>
        <v>0</v>
      </c>
      <c r="V477" s="120"/>
      <c r="W477" s="120"/>
    </row>
    <row r="478" spans="1:23" ht="15.6" customHeight="1" x14ac:dyDescent="0.25">
      <c r="A478" s="428" t="s">
        <v>246</v>
      </c>
      <c r="B478" s="429"/>
      <c r="C478" s="331"/>
      <c r="D478" s="364"/>
      <c r="E478" s="364"/>
      <c r="F478" s="307"/>
      <c r="G478" s="307"/>
      <c r="H478" s="364"/>
      <c r="I478" s="364"/>
      <c r="J478" s="364"/>
      <c r="K478" s="331"/>
      <c r="L478" s="354"/>
      <c r="M478" s="364"/>
      <c r="N478" s="364"/>
      <c r="O478" s="364"/>
      <c r="P478" s="364"/>
      <c r="Q478" s="321"/>
      <c r="R478" s="364"/>
      <c r="S478" s="364"/>
      <c r="T478" s="364"/>
      <c r="U478" s="31">
        <f>L478-'раздел 2'!C477</f>
        <v>0</v>
      </c>
      <c r="V478" s="120">
        <f t="shared" si="219"/>
        <v>0</v>
      </c>
      <c r="W478" s="120">
        <f t="shared" si="224"/>
        <v>0</v>
      </c>
    </row>
    <row r="479" spans="1:23" ht="15.6" customHeight="1" x14ac:dyDescent="0.25">
      <c r="A479" s="363">
        <f>A476+1</f>
        <v>311</v>
      </c>
      <c r="B479" s="9" t="s">
        <v>244</v>
      </c>
      <c r="C479" s="331">
        <v>1987</v>
      </c>
      <c r="D479" s="364"/>
      <c r="E479" s="364" t="s">
        <v>181</v>
      </c>
      <c r="F479" s="307">
        <v>4</v>
      </c>
      <c r="G479" s="307">
        <v>2</v>
      </c>
      <c r="H479" s="364">
        <v>1614.2</v>
      </c>
      <c r="I479" s="364">
        <v>1614.2</v>
      </c>
      <c r="J479" s="364">
        <v>1221.4000000000001</v>
      </c>
      <c r="K479" s="331">
        <v>91</v>
      </c>
      <c r="L479" s="354">
        <f>'раздел 2'!C478</f>
        <v>3881951.02</v>
      </c>
      <c r="M479" s="364">
        <v>0</v>
      </c>
      <c r="N479" s="364">
        <v>0</v>
      </c>
      <c r="O479" s="364">
        <v>0</v>
      </c>
      <c r="P479" s="373">
        <f>L479</f>
        <v>3881951.02</v>
      </c>
      <c r="Q479" s="370">
        <f>L479/H479</f>
        <v>2404.8761120059471</v>
      </c>
      <c r="R479" s="364">
        <v>24445</v>
      </c>
      <c r="S479" s="364" t="s">
        <v>439</v>
      </c>
      <c r="T479" s="364" t="s">
        <v>130</v>
      </c>
      <c r="U479" s="31">
        <f>L479-'раздел 2'!C478</f>
        <v>0</v>
      </c>
      <c r="V479" s="120">
        <f t="shared" si="219"/>
        <v>0</v>
      </c>
      <c r="W479" s="120">
        <f t="shared" si="224"/>
        <v>22040.123887994054</v>
      </c>
    </row>
    <row r="480" spans="1:23" ht="15.6" customHeight="1" x14ac:dyDescent="0.25">
      <c r="A480" s="177">
        <f>A479+1</f>
        <v>312</v>
      </c>
      <c r="B480" s="9" t="s">
        <v>245</v>
      </c>
      <c r="C480" s="331">
        <v>1990</v>
      </c>
      <c r="D480" s="364"/>
      <c r="E480" s="364" t="s">
        <v>181</v>
      </c>
      <c r="F480" s="307">
        <v>4</v>
      </c>
      <c r="G480" s="307">
        <v>3</v>
      </c>
      <c r="H480" s="364">
        <v>2310.1999999999998</v>
      </c>
      <c r="I480" s="364">
        <v>2310.1999999999998</v>
      </c>
      <c r="J480" s="364">
        <v>2027.6</v>
      </c>
      <c r="K480" s="331">
        <v>114</v>
      </c>
      <c r="L480" s="354">
        <f>'раздел 2'!C479</f>
        <v>4150119</v>
      </c>
      <c r="M480" s="364">
        <v>0</v>
      </c>
      <c r="N480" s="364">
        <v>0</v>
      </c>
      <c r="O480" s="364">
        <v>0</v>
      </c>
      <c r="P480" s="373">
        <f>L480</f>
        <v>4150119</v>
      </c>
      <c r="Q480" s="370">
        <f>L480/H480</f>
        <v>1796.4327763829972</v>
      </c>
      <c r="R480" s="364">
        <v>24445</v>
      </c>
      <c r="S480" s="364" t="s">
        <v>439</v>
      </c>
      <c r="T480" s="364" t="s">
        <v>130</v>
      </c>
      <c r="U480" s="31">
        <f>L480-'раздел 2'!C479</f>
        <v>0</v>
      </c>
      <c r="V480" s="120">
        <f t="shared" si="219"/>
        <v>0</v>
      </c>
      <c r="W480" s="120">
        <f t="shared" si="224"/>
        <v>22648.567223617003</v>
      </c>
    </row>
    <row r="481" spans="1:23" ht="15.6" customHeight="1" x14ac:dyDescent="0.25">
      <c r="A481" s="427" t="s">
        <v>15</v>
      </c>
      <c r="B481" s="426"/>
      <c r="C481" s="331" t="s">
        <v>127</v>
      </c>
      <c r="D481" s="364" t="s">
        <v>127</v>
      </c>
      <c r="E481" s="364" t="s">
        <v>127</v>
      </c>
      <c r="F481" s="307" t="s">
        <v>127</v>
      </c>
      <c r="G481" s="307" t="s">
        <v>127</v>
      </c>
      <c r="H481" s="364">
        <v>7329.7</v>
      </c>
      <c r="I481" s="364">
        <v>7329.7</v>
      </c>
      <c r="J481" s="364">
        <v>6097.9</v>
      </c>
      <c r="K481" s="331">
        <v>365</v>
      </c>
      <c r="L481" s="354">
        <f>SUM(L479:L480)</f>
        <v>8032070.0199999996</v>
      </c>
      <c r="M481" s="354">
        <f>SUM(M479:M480)</f>
        <v>0</v>
      </c>
      <c r="N481" s="354">
        <f>SUM(N479:N480)</f>
        <v>0</v>
      </c>
      <c r="O481" s="354">
        <f>SUM(O479:O480)</f>
        <v>0</v>
      </c>
      <c r="P481" s="354">
        <f>SUM(P479:P480)</f>
        <v>8032070.0199999996</v>
      </c>
      <c r="Q481" s="370">
        <f>L481/H481</f>
        <v>1095.8252070343942</v>
      </c>
      <c r="R481" s="364" t="s">
        <v>127</v>
      </c>
      <c r="S481" s="364" t="s">
        <v>127</v>
      </c>
      <c r="T481" s="364" t="s">
        <v>127</v>
      </c>
      <c r="U481" s="31">
        <f>L481-'раздел 2'!C480</f>
        <v>0</v>
      </c>
      <c r="V481" s="120">
        <f t="shared" si="219"/>
        <v>0</v>
      </c>
      <c r="W481" s="120" t="e">
        <f t="shared" si="224"/>
        <v>#VALUE!</v>
      </c>
    </row>
    <row r="482" spans="1:23" ht="15.6" customHeight="1" x14ac:dyDescent="0.25">
      <c r="A482" s="428" t="s">
        <v>45</v>
      </c>
      <c r="B482" s="429"/>
      <c r="C482" s="331"/>
      <c r="D482" s="364"/>
      <c r="E482" s="364"/>
      <c r="F482" s="307"/>
      <c r="G482" s="307"/>
      <c r="H482" s="364"/>
      <c r="I482" s="364"/>
      <c r="J482" s="364"/>
      <c r="K482" s="331"/>
      <c r="L482" s="354"/>
      <c r="M482" s="364"/>
      <c r="N482" s="364"/>
      <c r="O482" s="364"/>
      <c r="P482" s="364"/>
      <c r="Q482" s="321"/>
      <c r="R482" s="364"/>
      <c r="S482" s="364"/>
      <c r="T482" s="364"/>
      <c r="U482" s="31">
        <f>L482-'раздел 2'!C481</f>
        <v>0</v>
      </c>
      <c r="V482" s="120">
        <f t="shared" si="219"/>
        <v>0</v>
      </c>
      <c r="W482" s="120">
        <f t="shared" si="224"/>
        <v>0</v>
      </c>
    </row>
    <row r="483" spans="1:23" ht="15.6" customHeight="1" x14ac:dyDescent="0.25">
      <c r="A483" s="363">
        <f>A480+1</f>
        <v>313</v>
      </c>
      <c r="B483" s="323" t="s">
        <v>778</v>
      </c>
      <c r="C483" s="350">
        <v>1977</v>
      </c>
      <c r="D483" s="364"/>
      <c r="E483" s="371" t="s">
        <v>124</v>
      </c>
      <c r="F483" s="331">
        <v>2</v>
      </c>
      <c r="G483" s="331">
        <v>2</v>
      </c>
      <c r="H483" s="321">
        <v>809</v>
      </c>
      <c r="I483" s="321">
        <v>746.5</v>
      </c>
      <c r="J483" s="321">
        <v>446.7</v>
      </c>
      <c r="K483" s="331">
        <v>36</v>
      </c>
      <c r="L483" s="354">
        <f>'раздел 2'!C482</f>
        <v>2462717.8199999998</v>
      </c>
      <c r="M483" s="364">
        <v>0</v>
      </c>
      <c r="N483" s="364">
        <v>0</v>
      </c>
      <c r="O483" s="364">
        <v>0</v>
      </c>
      <c r="P483" s="373">
        <f t="shared" ref="P483:P488" si="234">L483</f>
        <v>2462717.8199999998</v>
      </c>
      <c r="Q483" s="370">
        <f t="shared" ref="Q483:Q490" si="235">L483/H483</f>
        <v>3044.1505809641531</v>
      </c>
      <c r="R483" s="364">
        <v>24445</v>
      </c>
      <c r="S483" s="364" t="s">
        <v>439</v>
      </c>
      <c r="T483" s="364" t="s">
        <v>130</v>
      </c>
      <c r="U483" s="31">
        <f>L483-'раздел 2'!C482</f>
        <v>0</v>
      </c>
      <c r="V483" s="120">
        <f t="shared" si="219"/>
        <v>0</v>
      </c>
      <c r="W483" s="120">
        <f t="shared" si="224"/>
        <v>21400.849419035847</v>
      </c>
    </row>
    <row r="484" spans="1:23" ht="15.6" customHeight="1" x14ac:dyDescent="0.25">
      <c r="A484" s="177">
        <f>A483+1</f>
        <v>314</v>
      </c>
      <c r="B484" s="73" t="s">
        <v>250</v>
      </c>
      <c r="C484" s="331">
        <v>1974</v>
      </c>
      <c r="D484" s="364"/>
      <c r="E484" s="364" t="s">
        <v>124</v>
      </c>
      <c r="F484" s="307">
        <v>5</v>
      </c>
      <c r="G484" s="307">
        <v>6</v>
      </c>
      <c r="H484" s="364">
        <v>5917.3</v>
      </c>
      <c r="I484" s="364">
        <v>4420.58</v>
      </c>
      <c r="J484" s="364">
        <v>4188.55</v>
      </c>
      <c r="K484" s="331">
        <v>181</v>
      </c>
      <c r="L484" s="354">
        <f>'раздел 2'!C483</f>
        <v>13425014.58</v>
      </c>
      <c r="M484" s="364">
        <v>0</v>
      </c>
      <c r="N484" s="364">
        <v>0</v>
      </c>
      <c r="O484" s="364">
        <v>0</v>
      </c>
      <c r="P484" s="373">
        <f t="shared" si="234"/>
        <v>13425014.58</v>
      </c>
      <c r="Q484" s="370">
        <f t="shared" si="235"/>
        <v>2268.7736940834502</v>
      </c>
      <c r="R484" s="364">
        <v>24445</v>
      </c>
      <c r="S484" s="364" t="s">
        <v>439</v>
      </c>
      <c r="T484" s="364" t="s">
        <v>130</v>
      </c>
      <c r="U484" s="31">
        <f>L484-'раздел 2'!C483</f>
        <v>0</v>
      </c>
      <c r="V484" s="120">
        <f t="shared" si="219"/>
        <v>0</v>
      </c>
      <c r="W484" s="120">
        <f t="shared" si="224"/>
        <v>22176.226305916549</v>
      </c>
    </row>
    <row r="485" spans="1:23" ht="15.6" customHeight="1" x14ac:dyDescent="0.25">
      <c r="A485" s="177">
        <f>A484+1</f>
        <v>315</v>
      </c>
      <c r="B485" s="73" t="s">
        <v>251</v>
      </c>
      <c r="C485" s="331">
        <v>1986</v>
      </c>
      <c r="D485" s="364"/>
      <c r="E485" s="364" t="s">
        <v>435</v>
      </c>
      <c r="F485" s="307">
        <v>5</v>
      </c>
      <c r="G485" s="307">
        <v>6</v>
      </c>
      <c r="H485" s="364">
        <v>5939.3</v>
      </c>
      <c r="I485" s="364">
        <v>4586.3</v>
      </c>
      <c r="J485" s="364">
        <v>3767.1</v>
      </c>
      <c r="K485" s="331">
        <v>247</v>
      </c>
      <c r="L485" s="354">
        <f>'раздел 2'!C484</f>
        <v>25394219.079999998</v>
      </c>
      <c r="M485" s="364">
        <v>0</v>
      </c>
      <c r="N485" s="364">
        <v>0</v>
      </c>
      <c r="O485" s="364">
        <v>0</v>
      </c>
      <c r="P485" s="373">
        <f t="shared" si="234"/>
        <v>25394219.079999998</v>
      </c>
      <c r="Q485" s="370">
        <f t="shared" si="235"/>
        <v>4275.6249187614694</v>
      </c>
      <c r="R485" s="364">
        <v>24445</v>
      </c>
      <c r="S485" s="364" t="s">
        <v>439</v>
      </c>
      <c r="T485" s="364" t="s">
        <v>130</v>
      </c>
      <c r="U485" s="31">
        <f>L485-'раздел 2'!C484</f>
        <v>0</v>
      </c>
      <c r="V485" s="120">
        <f t="shared" si="219"/>
        <v>0</v>
      </c>
      <c r="W485" s="120">
        <f t="shared" si="224"/>
        <v>20169.37508123853</v>
      </c>
    </row>
    <row r="486" spans="1:23" ht="15.6" customHeight="1" x14ac:dyDescent="0.25">
      <c r="A486" s="177">
        <f t="shared" ref="A486:A487" si="236">A485+1</f>
        <v>316</v>
      </c>
      <c r="B486" s="323" t="s">
        <v>779</v>
      </c>
      <c r="C486" s="371">
        <v>1972</v>
      </c>
      <c r="D486" s="371"/>
      <c r="E486" s="371" t="s">
        <v>124</v>
      </c>
      <c r="F486" s="371">
        <v>5</v>
      </c>
      <c r="G486" s="371">
        <v>8</v>
      </c>
      <c r="H486" s="373">
        <v>7993.7</v>
      </c>
      <c r="I486" s="373">
        <v>5958.3</v>
      </c>
      <c r="J486" s="373">
        <v>5654</v>
      </c>
      <c r="K486" s="320">
        <v>286</v>
      </c>
      <c r="L486" s="354">
        <f>'раздел 2'!C485</f>
        <v>45975706.5</v>
      </c>
      <c r="M486" s="364">
        <v>0</v>
      </c>
      <c r="N486" s="364">
        <v>0</v>
      </c>
      <c r="O486" s="364">
        <v>0</v>
      </c>
      <c r="P486" s="373">
        <f t="shared" si="234"/>
        <v>45975706.5</v>
      </c>
      <c r="Q486" s="370">
        <f t="shared" ref="Q486" si="237">L486/H486</f>
        <v>5751.492612932685</v>
      </c>
      <c r="R486" s="364">
        <v>24445</v>
      </c>
      <c r="S486" s="364" t="s">
        <v>439</v>
      </c>
      <c r="T486" s="364" t="s">
        <v>130</v>
      </c>
      <c r="U486" s="31">
        <f>L486-'раздел 2'!C485</f>
        <v>0</v>
      </c>
      <c r="V486" s="120">
        <f t="shared" si="219"/>
        <v>0</v>
      </c>
      <c r="W486" s="120"/>
    </row>
    <row r="487" spans="1:23" ht="15.6" customHeight="1" x14ac:dyDescent="0.25">
      <c r="A487" s="177">
        <f t="shared" si="236"/>
        <v>317</v>
      </c>
      <c r="B487" s="73" t="s">
        <v>512</v>
      </c>
      <c r="C487" s="331">
        <v>1980</v>
      </c>
      <c r="D487" s="364"/>
      <c r="E487" s="364" t="s">
        <v>128</v>
      </c>
      <c r="F487" s="307">
        <v>5</v>
      </c>
      <c r="G487" s="307">
        <v>4</v>
      </c>
      <c r="H487" s="364">
        <v>3289.5</v>
      </c>
      <c r="I487" s="364">
        <v>2892.4</v>
      </c>
      <c r="J487" s="364">
        <v>2354.8000000000002</v>
      </c>
      <c r="K487" s="331">
        <v>142</v>
      </c>
      <c r="L487" s="354">
        <f>'раздел 2'!C486</f>
        <v>4838666.7</v>
      </c>
      <c r="M487" s="364">
        <v>0</v>
      </c>
      <c r="N487" s="364">
        <v>0</v>
      </c>
      <c r="O487" s="364">
        <v>0</v>
      </c>
      <c r="P487" s="373">
        <f t="shared" si="234"/>
        <v>4838666.7</v>
      </c>
      <c r="Q487" s="370">
        <f t="shared" si="235"/>
        <v>1470.9429092567259</v>
      </c>
      <c r="R487" s="364">
        <v>24445</v>
      </c>
      <c r="S487" s="364" t="s">
        <v>439</v>
      </c>
      <c r="T487" s="364" t="s">
        <v>130</v>
      </c>
      <c r="U487" s="31">
        <f>L487-'раздел 2'!C486</f>
        <v>0</v>
      </c>
      <c r="V487" s="120">
        <f t="shared" si="219"/>
        <v>0</v>
      </c>
      <c r="W487" s="120">
        <f t="shared" si="224"/>
        <v>22974.057090743274</v>
      </c>
    </row>
    <row r="488" spans="1:23" ht="15.6" customHeight="1" x14ac:dyDescent="0.25">
      <c r="A488" s="177">
        <f>A487+1</f>
        <v>318</v>
      </c>
      <c r="B488" s="73" t="s">
        <v>252</v>
      </c>
      <c r="C488" s="331">
        <v>2003</v>
      </c>
      <c r="D488" s="364"/>
      <c r="E488" s="364" t="s">
        <v>128</v>
      </c>
      <c r="F488" s="307">
        <v>9</v>
      </c>
      <c r="G488" s="307">
        <v>2</v>
      </c>
      <c r="H488" s="364">
        <v>6311.2</v>
      </c>
      <c r="I488" s="364">
        <v>5142.7</v>
      </c>
      <c r="J488" s="364">
        <v>5000.3999999999996</v>
      </c>
      <c r="K488" s="331">
        <v>190</v>
      </c>
      <c r="L488" s="354">
        <f>'раздел 2'!C487</f>
        <v>2079027.84</v>
      </c>
      <c r="M488" s="364">
        <v>0</v>
      </c>
      <c r="N488" s="364">
        <v>0</v>
      </c>
      <c r="O488" s="364">
        <v>0</v>
      </c>
      <c r="P488" s="373">
        <f t="shared" si="234"/>
        <v>2079027.84</v>
      </c>
      <c r="Q488" s="370">
        <f t="shared" si="235"/>
        <v>329.41878565090633</v>
      </c>
      <c r="R488" s="364">
        <v>24445</v>
      </c>
      <c r="S488" s="364" t="s">
        <v>439</v>
      </c>
      <c r="T488" s="364" t="s">
        <v>130</v>
      </c>
      <c r="U488" s="31">
        <f>L488-'раздел 2'!C487</f>
        <v>0</v>
      </c>
      <c r="V488" s="120">
        <f t="shared" si="219"/>
        <v>0</v>
      </c>
      <c r="W488" s="120">
        <f t="shared" si="224"/>
        <v>24115.581214349095</v>
      </c>
    </row>
    <row r="489" spans="1:23" ht="15.6" customHeight="1" x14ac:dyDescent="0.25">
      <c r="A489" s="427" t="s">
        <v>15</v>
      </c>
      <c r="B489" s="426"/>
      <c r="C489" s="331" t="s">
        <v>127</v>
      </c>
      <c r="D489" s="364" t="s">
        <v>127</v>
      </c>
      <c r="E489" s="364" t="s">
        <v>127</v>
      </c>
      <c r="F489" s="307" t="s">
        <v>127</v>
      </c>
      <c r="G489" s="307" t="s">
        <v>127</v>
      </c>
      <c r="H489" s="364">
        <v>81410.999999999985</v>
      </c>
      <c r="I489" s="364">
        <v>60195.900000000009</v>
      </c>
      <c r="J489" s="364">
        <v>54862.600000000006</v>
      </c>
      <c r="K489" s="331">
        <v>2771</v>
      </c>
      <c r="L489" s="354">
        <f>'раздел 2'!C488</f>
        <v>94175352.519999996</v>
      </c>
      <c r="M489" s="354">
        <f>SUM(M483:M488)</f>
        <v>0</v>
      </c>
      <c r="N489" s="354">
        <f>SUM(N483:N488)</f>
        <v>0</v>
      </c>
      <c r="O489" s="354">
        <f>SUM(O483:O488)</f>
        <v>0</v>
      </c>
      <c r="P489" s="354">
        <f>SUM(P483:P488)</f>
        <v>94175352.519999996</v>
      </c>
      <c r="Q489" s="370">
        <f t="shared" si="235"/>
        <v>1156.7890398103452</v>
      </c>
      <c r="R489" s="364" t="s">
        <v>127</v>
      </c>
      <c r="S489" s="364" t="s">
        <v>127</v>
      </c>
      <c r="T489" s="364" t="s">
        <v>127</v>
      </c>
      <c r="U489" s="31">
        <f>L489-'раздел 2'!C488</f>
        <v>0</v>
      </c>
      <c r="V489" s="120">
        <f t="shared" si="219"/>
        <v>0</v>
      </c>
      <c r="W489" s="120" t="e">
        <f t="shared" si="224"/>
        <v>#VALUE!</v>
      </c>
    </row>
    <row r="490" spans="1:23" s="124" customFormat="1" ht="15.6" customHeight="1" x14ac:dyDescent="0.25">
      <c r="A490" s="428" t="s">
        <v>46</v>
      </c>
      <c r="B490" s="429"/>
      <c r="C490" s="85" t="s">
        <v>127</v>
      </c>
      <c r="D490" s="231" t="s">
        <v>127</v>
      </c>
      <c r="E490" s="231" t="s">
        <v>127</v>
      </c>
      <c r="F490" s="103" t="s">
        <v>127</v>
      </c>
      <c r="G490" s="103" t="s">
        <v>127</v>
      </c>
      <c r="H490" s="374">
        <f>H474+H477+H481+H489</f>
        <v>107840.94999999998</v>
      </c>
      <c r="I490" s="374">
        <f t="shared" ref="I490:P490" si="238">I474+I477+I481+I489</f>
        <v>83368.47</v>
      </c>
      <c r="J490" s="374">
        <f t="shared" si="238"/>
        <v>75897.670000000013</v>
      </c>
      <c r="K490" s="374">
        <f t="shared" si="238"/>
        <v>3937</v>
      </c>
      <c r="L490" s="374">
        <f t="shared" si="238"/>
        <v>121133656.178</v>
      </c>
      <c r="M490" s="374">
        <f t="shared" si="238"/>
        <v>0</v>
      </c>
      <c r="N490" s="374">
        <f t="shared" si="238"/>
        <v>0</v>
      </c>
      <c r="O490" s="374">
        <f t="shared" si="238"/>
        <v>0</v>
      </c>
      <c r="P490" s="374">
        <f t="shared" si="238"/>
        <v>121133656.178</v>
      </c>
      <c r="Q490" s="370">
        <f t="shared" si="235"/>
        <v>1123.2621390853847</v>
      </c>
      <c r="R490" s="231" t="s">
        <v>127</v>
      </c>
      <c r="S490" s="231" t="s">
        <v>127</v>
      </c>
      <c r="T490" s="231" t="s">
        <v>127</v>
      </c>
      <c r="U490" s="31">
        <f>L490-'раздел 2'!C489</f>
        <v>0</v>
      </c>
      <c r="V490" s="120">
        <f t="shared" si="219"/>
        <v>0</v>
      </c>
      <c r="W490" s="120" t="e">
        <f t="shared" si="224"/>
        <v>#VALUE!</v>
      </c>
    </row>
    <row r="491" spans="1:23" s="21" customFormat="1" ht="15.6" customHeight="1" x14ac:dyDescent="0.25">
      <c r="A491" s="509" t="s">
        <v>47</v>
      </c>
      <c r="B491" s="509"/>
      <c r="C491" s="509"/>
      <c r="D491" s="509"/>
      <c r="E491" s="509"/>
      <c r="F491" s="509"/>
      <c r="G491" s="509"/>
      <c r="H491" s="509"/>
      <c r="I491" s="509"/>
      <c r="J491" s="509"/>
      <c r="K491" s="509"/>
      <c r="L491" s="509"/>
      <c r="M491" s="509"/>
      <c r="N491" s="509"/>
      <c r="O491" s="509"/>
      <c r="P491" s="509"/>
      <c r="Q491" s="509"/>
      <c r="R491" s="509"/>
      <c r="S491" s="509"/>
      <c r="T491" s="509"/>
      <c r="U491" s="31">
        <f>L491-'раздел 2'!C490</f>
        <v>0</v>
      </c>
      <c r="V491" s="120">
        <f t="shared" si="219"/>
        <v>0</v>
      </c>
      <c r="W491" s="120">
        <f t="shared" si="224"/>
        <v>0</v>
      </c>
    </row>
    <row r="492" spans="1:23" ht="15.6" customHeight="1" x14ac:dyDescent="0.25">
      <c r="A492" s="424" t="s">
        <v>414</v>
      </c>
      <c r="B492" s="424"/>
      <c r="C492" s="331"/>
      <c r="D492" s="364"/>
      <c r="E492" s="364"/>
      <c r="F492" s="307"/>
      <c r="G492" s="307"/>
      <c r="H492" s="364"/>
      <c r="I492" s="364"/>
      <c r="J492" s="364"/>
      <c r="K492" s="331"/>
      <c r="L492" s="354"/>
      <c r="M492" s="364"/>
      <c r="N492" s="364"/>
      <c r="O492" s="364"/>
      <c r="P492" s="364"/>
      <c r="Q492" s="321"/>
      <c r="R492" s="364"/>
      <c r="S492" s="364"/>
      <c r="T492" s="364"/>
      <c r="U492" s="31">
        <f>L492-'раздел 2'!C491</f>
        <v>0</v>
      </c>
      <c r="V492" s="120">
        <f t="shared" si="219"/>
        <v>0</v>
      </c>
      <c r="W492" s="120">
        <f t="shared" si="224"/>
        <v>0</v>
      </c>
    </row>
    <row r="493" spans="1:23" ht="15.6" customHeight="1" x14ac:dyDescent="0.25">
      <c r="A493" s="363">
        <f>A488+1</f>
        <v>319</v>
      </c>
      <c r="B493" s="362" t="s">
        <v>415</v>
      </c>
      <c r="C493" s="331">
        <v>1969</v>
      </c>
      <c r="D493" s="364"/>
      <c r="E493" s="364" t="s">
        <v>124</v>
      </c>
      <c r="F493" s="307">
        <v>2</v>
      </c>
      <c r="G493" s="307">
        <v>2</v>
      </c>
      <c r="H493" s="364">
        <v>512.20000000000005</v>
      </c>
      <c r="I493" s="364">
        <v>512.20000000000005</v>
      </c>
      <c r="J493" s="364">
        <v>447.1</v>
      </c>
      <c r="K493" s="331">
        <v>24</v>
      </c>
      <c r="L493" s="354">
        <f>'раздел 2'!C492</f>
        <v>8619759.75</v>
      </c>
      <c r="M493" s="364">
        <v>0</v>
      </c>
      <c r="N493" s="364">
        <v>0</v>
      </c>
      <c r="O493" s="364">
        <v>0</v>
      </c>
      <c r="P493" s="373">
        <f>L493</f>
        <v>8619759.75</v>
      </c>
      <c r="Q493" s="370">
        <f>L493/H493</f>
        <v>16828.894474814526</v>
      </c>
      <c r="R493" s="364">
        <v>24445</v>
      </c>
      <c r="S493" s="364" t="s">
        <v>439</v>
      </c>
      <c r="T493" s="364" t="s">
        <v>130</v>
      </c>
      <c r="U493" s="31">
        <f>L493-'раздел 2'!C492</f>
        <v>0</v>
      </c>
      <c r="V493" s="120">
        <f t="shared" si="219"/>
        <v>0</v>
      </c>
      <c r="W493" s="120">
        <f t="shared" si="224"/>
        <v>7616.1055251854741</v>
      </c>
    </row>
    <row r="494" spans="1:23" ht="15.6" customHeight="1" x14ac:dyDescent="0.25">
      <c r="A494" s="177">
        <f>A493+1</f>
        <v>320</v>
      </c>
      <c r="B494" s="362" t="s">
        <v>417</v>
      </c>
      <c r="C494" s="331">
        <v>1974</v>
      </c>
      <c r="D494" s="364"/>
      <c r="E494" s="364" t="s">
        <v>128</v>
      </c>
      <c r="F494" s="307">
        <v>5</v>
      </c>
      <c r="G494" s="307">
        <v>4</v>
      </c>
      <c r="H494" s="364">
        <v>2968.56</v>
      </c>
      <c r="I494" s="364">
        <v>2968.56</v>
      </c>
      <c r="J494" s="364">
        <v>2744.56</v>
      </c>
      <c r="K494" s="331">
        <v>130</v>
      </c>
      <c r="L494" s="354">
        <f>'раздел 2'!C493</f>
        <v>11070182.970000001</v>
      </c>
      <c r="M494" s="364">
        <v>0</v>
      </c>
      <c r="N494" s="364">
        <v>0</v>
      </c>
      <c r="O494" s="364">
        <v>0</v>
      </c>
      <c r="P494" s="373">
        <f>L494</f>
        <v>11070182.970000001</v>
      </c>
      <c r="Q494" s="370">
        <f>L494/H494</f>
        <v>3729.1424023769105</v>
      </c>
      <c r="R494" s="364">
        <v>24445</v>
      </c>
      <c r="S494" s="364" t="s">
        <v>439</v>
      </c>
      <c r="T494" s="364" t="s">
        <v>130</v>
      </c>
      <c r="U494" s="31">
        <f>L494-'раздел 2'!C493</f>
        <v>0</v>
      </c>
      <c r="V494" s="120">
        <f t="shared" si="219"/>
        <v>0</v>
      </c>
      <c r="W494" s="120">
        <f t="shared" si="224"/>
        <v>20715.85759762309</v>
      </c>
    </row>
    <row r="495" spans="1:23" ht="15.6" customHeight="1" x14ac:dyDescent="0.25">
      <c r="A495" s="425" t="s">
        <v>15</v>
      </c>
      <c r="B495" s="426"/>
      <c r="C495" s="331" t="s">
        <v>127</v>
      </c>
      <c r="D495" s="364" t="s">
        <v>127</v>
      </c>
      <c r="E495" s="364" t="s">
        <v>127</v>
      </c>
      <c r="F495" s="307" t="s">
        <v>127</v>
      </c>
      <c r="G495" s="307" t="s">
        <v>127</v>
      </c>
      <c r="H495" s="364">
        <v>3480.76</v>
      </c>
      <c r="I495" s="364">
        <v>3480.76</v>
      </c>
      <c r="J495" s="364">
        <v>3191.66</v>
      </c>
      <c r="K495" s="331">
        <v>154</v>
      </c>
      <c r="L495" s="354">
        <f>SUM(L493:L494)</f>
        <v>19689942.719999999</v>
      </c>
      <c r="M495" s="354">
        <f>SUM(M493:M494)</f>
        <v>0</v>
      </c>
      <c r="N495" s="354">
        <f>SUM(N493:N494)</f>
        <v>0</v>
      </c>
      <c r="O495" s="354">
        <f>SUM(O493:O494)</f>
        <v>0</v>
      </c>
      <c r="P495" s="354">
        <f>SUM(P493:P494)</f>
        <v>19689942.719999999</v>
      </c>
      <c r="Q495" s="354"/>
      <c r="R495" s="364" t="s">
        <v>127</v>
      </c>
      <c r="S495" s="364" t="s">
        <v>127</v>
      </c>
      <c r="T495" s="364" t="s">
        <v>127</v>
      </c>
      <c r="U495" s="31">
        <f>L495-'раздел 2'!C494</f>
        <v>0</v>
      </c>
      <c r="V495" s="120">
        <f t="shared" si="219"/>
        <v>0</v>
      </c>
      <c r="W495" s="120" t="e">
        <f t="shared" si="224"/>
        <v>#VALUE!</v>
      </c>
    </row>
    <row r="496" spans="1:23" ht="15.6" customHeight="1" x14ac:dyDescent="0.25">
      <c r="A496" s="431" t="s">
        <v>48</v>
      </c>
      <c r="B496" s="432"/>
      <c r="C496" s="331"/>
      <c r="D496" s="364"/>
      <c r="E496" s="364"/>
      <c r="F496" s="307"/>
      <c r="G496" s="307"/>
      <c r="H496" s="364"/>
      <c r="I496" s="364"/>
      <c r="J496" s="364"/>
      <c r="K496" s="331"/>
      <c r="L496" s="354"/>
      <c r="M496" s="364"/>
      <c r="N496" s="364"/>
      <c r="O496" s="364"/>
      <c r="P496" s="364"/>
      <c r="Q496" s="321"/>
      <c r="R496" s="364"/>
      <c r="S496" s="364"/>
      <c r="T496" s="364"/>
      <c r="U496" s="31">
        <f>L496-'раздел 2'!C495</f>
        <v>0</v>
      </c>
      <c r="V496" s="120">
        <f t="shared" si="219"/>
        <v>0</v>
      </c>
      <c r="W496" s="120">
        <f t="shared" si="224"/>
        <v>0</v>
      </c>
    </row>
    <row r="497" spans="1:23" ht="15.6" customHeight="1" x14ac:dyDescent="0.25">
      <c r="A497" s="363">
        <f>A494+1</f>
        <v>321</v>
      </c>
      <c r="B497" s="167" t="s">
        <v>419</v>
      </c>
      <c r="C497" s="331">
        <v>1975</v>
      </c>
      <c r="D497" s="364"/>
      <c r="E497" s="364" t="s">
        <v>435</v>
      </c>
      <c r="F497" s="307">
        <v>2</v>
      </c>
      <c r="G497" s="307">
        <v>2</v>
      </c>
      <c r="H497" s="364">
        <v>525.01</v>
      </c>
      <c r="I497" s="364">
        <v>525.01</v>
      </c>
      <c r="J497" s="364">
        <v>242.64</v>
      </c>
      <c r="K497" s="331">
        <v>24</v>
      </c>
      <c r="L497" s="354">
        <f>'раздел 2'!C496</f>
        <v>2210299.8015000001</v>
      </c>
      <c r="M497" s="364">
        <v>0</v>
      </c>
      <c r="N497" s="364">
        <v>0</v>
      </c>
      <c r="O497" s="364">
        <v>0</v>
      </c>
      <c r="P497" s="373">
        <f>L497</f>
        <v>2210299.8015000001</v>
      </c>
      <c r="Q497" s="321">
        <v>20532.129411764705</v>
      </c>
      <c r="R497" s="364">
        <v>24445</v>
      </c>
      <c r="S497" s="364" t="s">
        <v>149</v>
      </c>
      <c r="T497" s="364" t="s">
        <v>130</v>
      </c>
      <c r="U497" s="31">
        <f>L497-'раздел 2'!C496</f>
        <v>0</v>
      </c>
      <c r="V497" s="120">
        <f t="shared" si="219"/>
        <v>0</v>
      </c>
      <c r="W497" s="120">
        <f t="shared" si="224"/>
        <v>3912.8705882352951</v>
      </c>
    </row>
    <row r="498" spans="1:23" ht="15.6" customHeight="1" x14ac:dyDescent="0.25">
      <c r="A498" s="319">
        <f>A497+1</f>
        <v>322</v>
      </c>
      <c r="B498" s="167" t="s">
        <v>421</v>
      </c>
      <c r="C498" s="331">
        <v>1983</v>
      </c>
      <c r="D498" s="364"/>
      <c r="E498" s="364" t="s">
        <v>435</v>
      </c>
      <c r="F498" s="307">
        <v>4</v>
      </c>
      <c r="G498" s="307">
        <v>4</v>
      </c>
      <c r="H498" s="364">
        <v>2638</v>
      </c>
      <c r="I498" s="364">
        <v>2595.6999999999998</v>
      </c>
      <c r="J498" s="364">
        <v>1779</v>
      </c>
      <c r="K498" s="331">
        <v>111</v>
      </c>
      <c r="L498" s="354">
        <f>'раздел 2'!C497</f>
        <v>6689943.5</v>
      </c>
      <c r="M498" s="364">
        <v>0</v>
      </c>
      <c r="N498" s="364">
        <v>0</v>
      </c>
      <c r="O498" s="364">
        <v>0</v>
      </c>
      <c r="P498" s="373">
        <f>L498</f>
        <v>6689943.5</v>
      </c>
      <c r="Q498" s="321">
        <v>20532.129411764705</v>
      </c>
      <c r="R498" s="364">
        <v>24445</v>
      </c>
      <c r="S498" s="364" t="s">
        <v>149</v>
      </c>
      <c r="T498" s="364" t="s">
        <v>517</v>
      </c>
      <c r="U498" s="31">
        <f>L498-'раздел 2'!C497</f>
        <v>0</v>
      </c>
      <c r="V498" s="120">
        <f t="shared" si="219"/>
        <v>0</v>
      </c>
      <c r="W498" s="120"/>
    </row>
    <row r="499" spans="1:23" ht="15.6" customHeight="1" x14ac:dyDescent="0.25">
      <c r="A499" s="319">
        <f t="shared" ref="A499" si="239">A498+1</f>
        <v>323</v>
      </c>
      <c r="B499" s="167" t="s">
        <v>422</v>
      </c>
      <c r="C499" s="331">
        <v>1973</v>
      </c>
      <c r="D499" s="364"/>
      <c r="E499" s="364" t="s">
        <v>124</v>
      </c>
      <c r="F499" s="307">
        <v>2</v>
      </c>
      <c r="G499" s="307">
        <v>2</v>
      </c>
      <c r="H499" s="364">
        <v>778.6</v>
      </c>
      <c r="I499" s="364">
        <v>721</v>
      </c>
      <c r="J499" s="364">
        <v>523.79999999999995</v>
      </c>
      <c r="K499" s="331">
        <v>29</v>
      </c>
      <c r="L499" s="354">
        <f>'раздел 2'!C498</f>
        <v>2880119.6970000002</v>
      </c>
      <c r="M499" s="364">
        <v>0</v>
      </c>
      <c r="N499" s="364">
        <v>0</v>
      </c>
      <c r="O499" s="364">
        <v>0</v>
      </c>
      <c r="P499" s="373">
        <f>L499</f>
        <v>2880119.6970000002</v>
      </c>
      <c r="Q499" s="321">
        <v>20533.129411764701</v>
      </c>
      <c r="R499" s="364">
        <v>24445</v>
      </c>
      <c r="S499" s="364" t="s">
        <v>149</v>
      </c>
      <c r="T499" s="364" t="s">
        <v>130</v>
      </c>
      <c r="U499" s="31">
        <f>L499-'раздел 2'!C498</f>
        <v>0</v>
      </c>
      <c r="V499" s="120">
        <f t="shared" si="219"/>
        <v>0</v>
      </c>
      <c r="W499" s="120">
        <f t="shared" si="224"/>
        <v>3911.8705882352988</v>
      </c>
    </row>
    <row r="500" spans="1:23" ht="15.6" customHeight="1" x14ac:dyDescent="0.25">
      <c r="A500" s="427" t="s">
        <v>15</v>
      </c>
      <c r="B500" s="426"/>
      <c r="C500" s="331" t="s">
        <v>127</v>
      </c>
      <c r="D500" s="364" t="s">
        <v>127</v>
      </c>
      <c r="E500" s="364" t="s">
        <v>127</v>
      </c>
      <c r="F500" s="307" t="s">
        <v>127</v>
      </c>
      <c r="G500" s="307" t="s">
        <v>127</v>
      </c>
      <c r="H500" s="364">
        <v>8974.9100000000017</v>
      </c>
      <c r="I500" s="364">
        <v>8575.01</v>
      </c>
      <c r="J500" s="364">
        <v>5543.62</v>
      </c>
      <c r="K500" s="331">
        <v>431</v>
      </c>
      <c r="L500" s="354">
        <f>SUM(L497:L499)</f>
        <v>11780362.998500001</v>
      </c>
      <c r="M500" s="354">
        <f>SUM(M497:M499)</f>
        <v>0</v>
      </c>
      <c r="N500" s="354">
        <f>SUM(N497:N499)</f>
        <v>0</v>
      </c>
      <c r="O500" s="354">
        <f>SUM(O497:O499)</f>
        <v>0</v>
      </c>
      <c r="P500" s="354">
        <f>SUM(P497:P499)</f>
        <v>11780362.998500001</v>
      </c>
      <c r="Q500" s="321">
        <v>388.91331500817273</v>
      </c>
      <c r="R500" s="364" t="s">
        <v>127</v>
      </c>
      <c r="S500" s="364" t="s">
        <v>127</v>
      </c>
      <c r="T500" s="364" t="s">
        <v>127</v>
      </c>
      <c r="U500" s="31">
        <f>L500-'раздел 2'!C499</f>
        <v>0</v>
      </c>
      <c r="V500" s="120">
        <f t="shared" si="219"/>
        <v>0</v>
      </c>
      <c r="W500" s="120" t="e">
        <f t="shared" si="224"/>
        <v>#VALUE!</v>
      </c>
    </row>
    <row r="501" spans="1:23" ht="15.6" customHeight="1" x14ac:dyDescent="0.25">
      <c r="A501" s="428" t="s">
        <v>783</v>
      </c>
      <c r="B501" s="429"/>
      <c r="C501" s="331"/>
      <c r="D501" s="364"/>
      <c r="E501" s="364"/>
      <c r="F501" s="307"/>
      <c r="G501" s="307"/>
      <c r="H501" s="364"/>
      <c r="I501" s="364"/>
      <c r="J501" s="364"/>
      <c r="K501" s="331"/>
      <c r="L501" s="354"/>
      <c r="M501" s="364"/>
      <c r="N501" s="364"/>
      <c r="O501" s="364"/>
      <c r="P501" s="364"/>
      <c r="Q501" s="321"/>
      <c r="R501" s="364"/>
      <c r="S501" s="364"/>
      <c r="T501" s="364"/>
      <c r="U501" s="31">
        <f>L501-'раздел 2'!C500</f>
        <v>0</v>
      </c>
      <c r="V501" s="120">
        <f t="shared" ref="V501:V538" si="240">L501-P501</f>
        <v>0</v>
      </c>
      <c r="W501" s="120">
        <f t="shared" si="224"/>
        <v>0</v>
      </c>
    </row>
    <row r="502" spans="1:23" ht="15.6" customHeight="1" x14ac:dyDescent="0.25">
      <c r="A502" s="319">
        <f>A499+1</f>
        <v>324</v>
      </c>
      <c r="B502" s="355" t="s">
        <v>784</v>
      </c>
      <c r="C502" s="350">
        <v>1962</v>
      </c>
      <c r="D502" s="364"/>
      <c r="E502" s="371" t="s">
        <v>124</v>
      </c>
      <c r="F502" s="331">
        <v>2</v>
      </c>
      <c r="G502" s="331">
        <v>2</v>
      </c>
      <c r="H502" s="321">
        <v>449</v>
      </c>
      <c r="I502" s="321">
        <v>338</v>
      </c>
      <c r="J502" s="321">
        <v>111.1</v>
      </c>
      <c r="K502" s="331">
        <v>24</v>
      </c>
      <c r="L502" s="354">
        <f>'раздел 2'!C501</f>
        <v>1258533.1500000001</v>
      </c>
      <c r="M502" s="364">
        <v>0</v>
      </c>
      <c r="N502" s="364">
        <v>0</v>
      </c>
      <c r="O502" s="364">
        <v>0</v>
      </c>
      <c r="P502" s="373">
        <f t="shared" ref="P502:P503" si="241">L502</f>
        <v>1258533.1500000001</v>
      </c>
      <c r="Q502" s="370">
        <f t="shared" ref="Q502:Q503" si="242">L502/H502</f>
        <v>2802.9691536748333</v>
      </c>
      <c r="R502" s="364">
        <v>24445</v>
      </c>
      <c r="S502" s="364" t="s">
        <v>149</v>
      </c>
      <c r="T502" s="364" t="s">
        <v>130</v>
      </c>
      <c r="U502" s="31">
        <f>L502-'раздел 2'!C501</f>
        <v>0</v>
      </c>
      <c r="V502" s="120">
        <f t="shared" si="240"/>
        <v>0</v>
      </c>
      <c r="W502" s="120">
        <f t="shared" si="224"/>
        <v>21642.030846325168</v>
      </c>
    </row>
    <row r="503" spans="1:23" ht="15.6" customHeight="1" x14ac:dyDescent="0.25">
      <c r="A503" s="57">
        <f>A502+1</f>
        <v>325</v>
      </c>
      <c r="B503" s="355" t="s">
        <v>785</v>
      </c>
      <c r="C503" s="350">
        <v>1964</v>
      </c>
      <c r="D503" s="364"/>
      <c r="E503" s="371" t="s">
        <v>124</v>
      </c>
      <c r="F503" s="331">
        <v>2</v>
      </c>
      <c r="G503" s="331">
        <v>2</v>
      </c>
      <c r="H503" s="321">
        <v>611.20000000000005</v>
      </c>
      <c r="I503" s="321">
        <v>395</v>
      </c>
      <c r="J503" s="321">
        <v>354.7</v>
      </c>
      <c r="K503" s="331">
        <v>29</v>
      </c>
      <c r="L503" s="354">
        <f>'раздел 2'!C502</f>
        <v>1289277.1500000001</v>
      </c>
      <c r="M503" s="364">
        <v>0</v>
      </c>
      <c r="N503" s="364">
        <v>0</v>
      </c>
      <c r="O503" s="364">
        <v>0</v>
      </c>
      <c r="P503" s="373">
        <f t="shared" si="241"/>
        <v>1289277.1500000001</v>
      </c>
      <c r="Q503" s="370">
        <f t="shared" si="242"/>
        <v>2109.4194208115182</v>
      </c>
      <c r="R503" s="364">
        <v>24445</v>
      </c>
      <c r="S503" s="364" t="s">
        <v>149</v>
      </c>
      <c r="T503" s="364" t="s">
        <v>130</v>
      </c>
      <c r="U503" s="31">
        <f>L503-'раздел 2'!C502</f>
        <v>0</v>
      </c>
      <c r="V503" s="120">
        <f t="shared" si="240"/>
        <v>0</v>
      </c>
      <c r="W503" s="120">
        <f t="shared" si="224"/>
        <v>22335.580579188481</v>
      </c>
    </row>
    <row r="504" spans="1:23" ht="15.6" customHeight="1" x14ac:dyDescent="0.25">
      <c r="A504" s="439" t="s">
        <v>15</v>
      </c>
      <c r="B504" s="440"/>
      <c r="C504" s="331" t="s">
        <v>127</v>
      </c>
      <c r="D504" s="364" t="s">
        <v>127</v>
      </c>
      <c r="E504" s="364" t="s">
        <v>127</v>
      </c>
      <c r="F504" s="307" t="s">
        <v>127</v>
      </c>
      <c r="G504" s="307" t="s">
        <v>127</v>
      </c>
      <c r="H504" s="364">
        <v>5299.9800000000005</v>
      </c>
      <c r="I504" s="364">
        <v>4132.2899999999991</v>
      </c>
      <c r="J504" s="364">
        <v>3486.79</v>
      </c>
      <c r="K504" s="331">
        <v>122</v>
      </c>
      <c r="L504" s="354">
        <f>SUM(L502:L503)</f>
        <v>2547810.3000000003</v>
      </c>
      <c r="M504" s="354">
        <f t="shared" ref="M504:P504" si="243">SUM(M502:M503)</f>
        <v>0</v>
      </c>
      <c r="N504" s="354">
        <f t="shared" si="243"/>
        <v>0</v>
      </c>
      <c r="O504" s="354">
        <f t="shared" si="243"/>
        <v>0</v>
      </c>
      <c r="P504" s="354">
        <f t="shared" si="243"/>
        <v>2547810.3000000003</v>
      </c>
      <c r="Q504" s="321">
        <v>4598.1044532243513</v>
      </c>
      <c r="R504" s="364" t="s">
        <v>127</v>
      </c>
      <c r="S504" s="364" t="s">
        <v>127</v>
      </c>
      <c r="T504" s="364" t="s">
        <v>127</v>
      </c>
      <c r="U504" s="31">
        <f>L504-'раздел 2'!C503</f>
        <v>0</v>
      </c>
      <c r="V504" s="120">
        <f t="shared" si="240"/>
        <v>0</v>
      </c>
      <c r="W504" s="120" t="e">
        <f t="shared" si="224"/>
        <v>#VALUE!</v>
      </c>
    </row>
    <row r="505" spans="1:23" ht="15.6" customHeight="1" x14ac:dyDescent="0.25">
      <c r="A505" s="441" t="s">
        <v>49</v>
      </c>
      <c r="B505" s="442"/>
      <c r="C505" s="331"/>
      <c r="D505" s="364"/>
      <c r="E505" s="364"/>
      <c r="F505" s="307"/>
      <c r="G505" s="307"/>
      <c r="H505" s="364"/>
      <c r="I505" s="364"/>
      <c r="J505" s="364"/>
      <c r="K505" s="331"/>
      <c r="L505" s="354"/>
      <c r="M505" s="364"/>
      <c r="N505" s="364"/>
      <c r="O505" s="364"/>
      <c r="P505" s="364"/>
      <c r="Q505" s="321"/>
      <c r="R505" s="364"/>
      <c r="S505" s="364"/>
      <c r="T505" s="364"/>
      <c r="U505" s="31">
        <f>L505-'раздел 2'!C504</f>
        <v>0</v>
      </c>
      <c r="V505" s="120">
        <f t="shared" si="240"/>
        <v>0</v>
      </c>
      <c r="W505" s="120">
        <f t="shared" si="224"/>
        <v>0</v>
      </c>
    </row>
    <row r="506" spans="1:23" ht="15.6" customHeight="1" x14ac:dyDescent="0.25">
      <c r="A506" s="363">
        <f>A503+1</f>
        <v>326</v>
      </c>
      <c r="B506" s="71" t="s">
        <v>291</v>
      </c>
      <c r="C506" s="331">
        <v>1966</v>
      </c>
      <c r="D506" s="364"/>
      <c r="E506" s="364" t="s">
        <v>124</v>
      </c>
      <c r="F506" s="307">
        <v>3</v>
      </c>
      <c r="G506" s="307">
        <v>3</v>
      </c>
      <c r="H506" s="364">
        <v>1460.9</v>
      </c>
      <c r="I506" s="364">
        <v>1026.7</v>
      </c>
      <c r="J506" s="364">
        <v>434.2</v>
      </c>
      <c r="K506" s="331">
        <v>52</v>
      </c>
      <c r="L506" s="354">
        <f>'раздел 2'!C505</f>
        <v>8369304.3000000007</v>
      </c>
      <c r="M506" s="364">
        <v>0</v>
      </c>
      <c r="N506" s="364">
        <v>0</v>
      </c>
      <c r="O506" s="364">
        <v>0</v>
      </c>
      <c r="P506" s="373">
        <f t="shared" ref="P506:P507" si="244">L506</f>
        <v>8369304.3000000007</v>
      </c>
      <c r="Q506" s="370">
        <f t="shared" ref="Q506:Q507" si="245">L506/H506</f>
        <v>5728.8687110685196</v>
      </c>
      <c r="R506" s="364">
        <v>24445</v>
      </c>
      <c r="S506" s="364" t="s">
        <v>149</v>
      </c>
      <c r="T506" s="364" t="s">
        <v>130</v>
      </c>
      <c r="U506" s="31">
        <f>L506-'раздел 2'!C505</f>
        <v>0</v>
      </c>
      <c r="V506" s="120">
        <f t="shared" si="240"/>
        <v>0</v>
      </c>
      <c r="W506" s="120">
        <f t="shared" si="224"/>
        <v>18716.13128893148</v>
      </c>
    </row>
    <row r="507" spans="1:23" ht="15.6" customHeight="1" x14ac:dyDescent="0.25">
      <c r="A507" s="177">
        <f t="shared" ref="A507" si="246">A506+1</f>
        <v>327</v>
      </c>
      <c r="B507" s="71" t="s">
        <v>292</v>
      </c>
      <c r="C507" s="331">
        <v>1966</v>
      </c>
      <c r="D507" s="364"/>
      <c r="E507" s="364" t="s">
        <v>124</v>
      </c>
      <c r="F507" s="307">
        <v>3</v>
      </c>
      <c r="G507" s="307">
        <v>3</v>
      </c>
      <c r="H507" s="364">
        <v>1486.4</v>
      </c>
      <c r="I507" s="364">
        <v>1007.7</v>
      </c>
      <c r="J507" s="364">
        <v>478.7</v>
      </c>
      <c r="K507" s="331">
        <v>51</v>
      </c>
      <c r="L507" s="354">
        <f>'раздел 2'!C506</f>
        <v>8369304.3000000007</v>
      </c>
      <c r="M507" s="364">
        <v>0</v>
      </c>
      <c r="N507" s="364">
        <v>0</v>
      </c>
      <c r="O507" s="364">
        <v>0</v>
      </c>
      <c r="P507" s="373">
        <f t="shared" si="244"/>
        <v>8369304.3000000007</v>
      </c>
      <c r="Q507" s="370">
        <f t="shared" si="245"/>
        <v>5630.5868541442414</v>
      </c>
      <c r="R507" s="364">
        <v>24445</v>
      </c>
      <c r="S507" s="364" t="s">
        <v>149</v>
      </c>
      <c r="T507" s="364" t="s">
        <v>130</v>
      </c>
      <c r="U507" s="31">
        <f>L507-'раздел 2'!C506</f>
        <v>0</v>
      </c>
      <c r="V507" s="120">
        <f t="shared" si="240"/>
        <v>0</v>
      </c>
      <c r="W507" s="120">
        <f t="shared" si="224"/>
        <v>18814.41314585576</v>
      </c>
    </row>
    <row r="508" spans="1:23" ht="15.6" customHeight="1" x14ac:dyDescent="0.25">
      <c r="A508" s="445" t="s">
        <v>15</v>
      </c>
      <c r="B508" s="446"/>
      <c r="C508" s="331" t="s">
        <v>127</v>
      </c>
      <c r="D508" s="364" t="s">
        <v>127</v>
      </c>
      <c r="E508" s="364" t="s">
        <v>127</v>
      </c>
      <c r="F508" s="307" t="s">
        <v>127</v>
      </c>
      <c r="G508" s="307" t="s">
        <v>127</v>
      </c>
      <c r="H508" s="364">
        <v>10620.199999999999</v>
      </c>
      <c r="I508" s="364">
        <v>7105.8899999999985</v>
      </c>
      <c r="J508" s="364">
        <v>3053.65</v>
      </c>
      <c r="K508" s="331">
        <v>478</v>
      </c>
      <c r="L508" s="354">
        <f>SUM(L506:L507)</f>
        <v>16738608.600000001</v>
      </c>
      <c r="M508" s="354">
        <f>SUM(M506:M507)</f>
        <v>0</v>
      </c>
      <c r="N508" s="354">
        <f>SUM(N506:N507)</f>
        <v>0</v>
      </c>
      <c r="O508" s="354">
        <f>SUM(O506:O507)</f>
        <v>0</v>
      </c>
      <c r="P508" s="354">
        <f>SUM(P506:P507)</f>
        <v>16738608.600000001</v>
      </c>
      <c r="Q508" s="321">
        <v>2325.5842140449336</v>
      </c>
      <c r="R508" s="364" t="s">
        <v>127</v>
      </c>
      <c r="S508" s="364" t="s">
        <v>127</v>
      </c>
      <c r="T508" s="364" t="s">
        <v>127</v>
      </c>
      <c r="U508" s="31">
        <f>L508-'раздел 2'!C507</f>
        <v>0</v>
      </c>
      <c r="V508" s="120">
        <f t="shared" si="240"/>
        <v>0</v>
      </c>
      <c r="W508" s="120" t="e">
        <f t="shared" si="224"/>
        <v>#VALUE!</v>
      </c>
    </row>
    <row r="509" spans="1:23" s="124" customFormat="1" ht="15.6" customHeight="1" x14ac:dyDescent="0.25">
      <c r="A509" s="447" t="s">
        <v>50</v>
      </c>
      <c r="B509" s="448"/>
      <c r="C509" s="85" t="s">
        <v>127</v>
      </c>
      <c r="D509" s="231" t="s">
        <v>127</v>
      </c>
      <c r="E509" s="231" t="s">
        <v>127</v>
      </c>
      <c r="F509" s="103" t="s">
        <v>127</v>
      </c>
      <c r="G509" s="103" t="s">
        <v>127</v>
      </c>
      <c r="H509" s="374">
        <f>H495+H500+H504+H508</f>
        <v>28375.85</v>
      </c>
      <c r="I509" s="374">
        <f t="shared" ref="I509:R509" si="247">I495+I500+I504+I508</f>
        <v>23293.949999999997</v>
      </c>
      <c r="J509" s="374">
        <f t="shared" si="247"/>
        <v>15275.72</v>
      </c>
      <c r="K509" s="374">
        <f t="shared" si="247"/>
        <v>1185</v>
      </c>
      <c r="L509" s="374">
        <f t="shared" si="247"/>
        <v>50756724.618500002</v>
      </c>
      <c r="M509" s="374">
        <f t="shared" si="247"/>
        <v>0</v>
      </c>
      <c r="N509" s="374">
        <f t="shared" si="247"/>
        <v>0</v>
      </c>
      <c r="O509" s="374">
        <f t="shared" si="247"/>
        <v>0</v>
      </c>
      <c r="P509" s="374">
        <f t="shared" si="247"/>
        <v>50756724.618500002</v>
      </c>
      <c r="Q509" s="374">
        <f t="shared" si="247"/>
        <v>7312.6019822774579</v>
      </c>
      <c r="R509" s="374" t="e">
        <f t="shared" si="247"/>
        <v>#VALUE!</v>
      </c>
      <c r="S509" s="231" t="s">
        <v>127</v>
      </c>
      <c r="T509" s="231" t="s">
        <v>127</v>
      </c>
      <c r="U509" s="31">
        <f>L509-'раздел 2'!C508</f>
        <v>0</v>
      </c>
      <c r="V509" s="120">
        <f t="shared" si="240"/>
        <v>0</v>
      </c>
      <c r="W509" s="120" t="e">
        <f t="shared" ref="W509:W540" si="248">R509-Q509</f>
        <v>#VALUE!</v>
      </c>
    </row>
    <row r="510" spans="1:23" ht="15.6" customHeight="1" x14ac:dyDescent="0.25">
      <c r="A510" s="510" t="s">
        <v>51</v>
      </c>
      <c r="B510" s="511"/>
      <c r="C510" s="511"/>
      <c r="D510" s="511"/>
      <c r="E510" s="511"/>
      <c r="F510" s="511"/>
      <c r="G510" s="511"/>
      <c r="H510" s="511"/>
      <c r="I510" s="511"/>
      <c r="J510" s="511"/>
      <c r="K510" s="511"/>
      <c r="L510" s="511"/>
      <c r="M510" s="511"/>
      <c r="N510" s="511"/>
      <c r="O510" s="511"/>
      <c r="P510" s="511"/>
      <c r="Q510" s="511"/>
      <c r="R510" s="511"/>
      <c r="S510" s="511"/>
      <c r="T510" s="512"/>
      <c r="U510" s="31">
        <f>L510-'раздел 2'!C509</f>
        <v>0</v>
      </c>
      <c r="V510" s="120">
        <f t="shared" si="240"/>
        <v>0</v>
      </c>
      <c r="W510" s="120">
        <f t="shared" si="248"/>
        <v>0</v>
      </c>
    </row>
    <row r="511" spans="1:23" ht="15.6" customHeight="1" x14ac:dyDescent="0.25">
      <c r="A511" s="443" t="s">
        <v>52</v>
      </c>
      <c r="B511" s="444"/>
      <c r="C511" s="331"/>
      <c r="D511" s="364"/>
      <c r="E511" s="364"/>
      <c r="F511" s="307"/>
      <c r="G511" s="307"/>
      <c r="H511" s="364"/>
      <c r="I511" s="364"/>
      <c r="J511" s="364"/>
      <c r="K511" s="331"/>
      <c r="L511" s="354"/>
      <c r="M511" s="364"/>
      <c r="N511" s="364"/>
      <c r="O511" s="364"/>
      <c r="P511" s="364"/>
      <c r="Q511" s="321"/>
      <c r="R511" s="364"/>
      <c r="S511" s="364"/>
      <c r="T511" s="364"/>
      <c r="U511" s="31">
        <f>L511-'раздел 2'!C510</f>
        <v>0</v>
      </c>
      <c r="V511" s="120">
        <f t="shared" si="240"/>
        <v>0</v>
      </c>
      <c r="W511" s="120">
        <f t="shared" si="248"/>
        <v>0</v>
      </c>
    </row>
    <row r="512" spans="1:23" ht="15.6" customHeight="1" x14ac:dyDescent="0.25">
      <c r="A512" s="177">
        <f>A507+1</f>
        <v>328</v>
      </c>
      <c r="B512" s="163" t="s">
        <v>253</v>
      </c>
      <c r="C512" s="331">
        <v>1961</v>
      </c>
      <c r="D512" s="364"/>
      <c r="E512" s="364" t="s">
        <v>181</v>
      </c>
      <c r="F512" s="307">
        <v>3</v>
      </c>
      <c r="G512" s="307">
        <v>2</v>
      </c>
      <c r="H512" s="364">
        <v>973.1</v>
      </c>
      <c r="I512" s="364">
        <v>973.1</v>
      </c>
      <c r="J512" s="364">
        <v>667.3</v>
      </c>
      <c r="K512" s="331">
        <v>43</v>
      </c>
      <c r="L512" s="354">
        <f>'раздел 2'!C511</f>
        <v>2493093.4879999999</v>
      </c>
      <c r="M512" s="364">
        <v>0</v>
      </c>
      <c r="N512" s="364">
        <v>0</v>
      </c>
      <c r="O512" s="364">
        <v>0</v>
      </c>
      <c r="P512" s="373">
        <f t="shared" ref="P512:P530" si="249">L512</f>
        <v>2493093.4879999999</v>
      </c>
      <c r="Q512" s="370">
        <f t="shared" ref="Q512:Q532" si="250">L512/H512</f>
        <v>2562.0116000411058</v>
      </c>
      <c r="R512" s="364">
        <v>24445</v>
      </c>
      <c r="S512" s="364" t="s">
        <v>149</v>
      </c>
      <c r="T512" s="364" t="s">
        <v>130</v>
      </c>
      <c r="U512" s="31">
        <f>L512-'раздел 2'!C511</f>
        <v>0</v>
      </c>
      <c r="V512" s="120">
        <f t="shared" si="240"/>
        <v>0</v>
      </c>
      <c r="W512" s="120">
        <f t="shared" si="248"/>
        <v>21882.988399958893</v>
      </c>
    </row>
    <row r="513" spans="1:23" ht="15.6" customHeight="1" x14ac:dyDescent="0.25">
      <c r="A513" s="177">
        <f t="shared" ref="A513:A527" si="251">A512+1</f>
        <v>329</v>
      </c>
      <c r="B513" s="336" t="s">
        <v>787</v>
      </c>
      <c r="C513" s="350">
        <v>1952</v>
      </c>
      <c r="D513" s="319"/>
      <c r="E513" s="371" t="s">
        <v>124</v>
      </c>
      <c r="F513" s="331">
        <v>2</v>
      </c>
      <c r="G513" s="331">
        <v>1</v>
      </c>
      <c r="H513" s="321">
        <v>548.5</v>
      </c>
      <c r="I513" s="321">
        <v>503.5</v>
      </c>
      <c r="J513" s="321">
        <v>503.5</v>
      </c>
      <c r="K513" s="350">
        <v>14</v>
      </c>
      <c r="L513" s="354">
        <f>'раздел 2'!C512</f>
        <v>1560336.39</v>
      </c>
      <c r="M513" s="364">
        <v>0</v>
      </c>
      <c r="N513" s="364">
        <v>0</v>
      </c>
      <c r="O513" s="364">
        <v>0</v>
      </c>
      <c r="P513" s="373">
        <f t="shared" si="249"/>
        <v>1560336.39</v>
      </c>
      <c r="Q513" s="370">
        <f t="shared" si="250"/>
        <v>2844.7336189608018</v>
      </c>
      <c r="R513" s="364">
        <v>24445</v>
      </c>
      <c r="S513" s="364" t="s">
        <v>149</v>
      </c>
      <c r="T513" s="364" t="s">
        <v>130</v>
      </c>
      <c r="U513" s="31">
        <f>L513-'раздел 2'!C512</f>
        <v>0</v>
      </c>
      <c r="V513" s="120">
        <f t="shared" si="240"/>
        <v>0</v>
      </c>
      <c r="W513" s="120">
        <f t="shared" si="248"/>
        <v>21600.266381039197</v>
      </c>
    </row>
    <row r="514" spans="1:23" ht="15.6" customHeight="1" x14ac:dyDescent="0.25">
      <c r="A514" s="177">
        <f t="shared" si="251"/>
        <v>330</v>
      </c>
      <c r="B514" s="336" t="s">
        <v>786</v>
      </c>
      <c r="C514" s="350">
        <v>1951</v>
      </c>
      <c r="D514" s="319"/>
      <c r="E514" s="371" t="s">
        <v>124</v>
      </c>
      <c r="F514" s="331">
        <v>2</v>
      </c>
      <c r="G514" s="331">
        <v>3</v>
      </c>
      <c r="H514" s="321">
        <v>1019.3</v>
      </c>
      <c r="I514" s="321">
        <v>935.3</v>
      </c>
      <c r="J514" s="321">
        <v>918.8</v>
      </c>
      <c r="K514" s="350">
        <v>31</v>
      </c>
      <c r="L514" s="354">
        <f>'раздел 2'!C513</f>
        <v>3160611.8</v>
      </c>
      <c r="M514" s="364">
        <v>0</v>
      </c>
      <c r="N514" s="364">
        <v>0</v>
      </c>
      <c r="O514" s="364">
        <v>0</v>
      </c>
      <c r="P514" s="373">
        <f t="shared" si="249"/>
        <v>3160611.8</v>
      </c>
      <c r="Q514" s="370">
        <f t="shared" si="250"/>
        <v>3100.7669969586973</v>
      </c>
      <c r="R514" s="364">
        <v>24445</v>
      </c>
      <c r="S514" s="364" t="s">
        <v>149</v>
      </c>
      <c r="T514" s="364" t="s">
        <v>130</v>
      </c>
      <c r="U514" s="31">
        <f>L514-'раздел 2'!C513</f>
        <v>0</v>
      </c>
      <c r="V514" s="120">
        <f t="shared" si="240"/>
        <v>0</v>
      </c>
      <c r="W514" s="120">
        <f t="shared" si="248"/>
        <v>21344.233003041303</v>
      </c>
    </row>
    <row r="515" spans="1:23" ht="15.6" customHeight="1" x14ac:dyDescent="0.25">
      <c r="A515" s="177">
        <f t="shared" si="251"/>
        <v>331</v>
      </c>
      <c r="B515" s="336" t="s">
        <v>788</v>
      </c>
      <c r="C515" s="350">
        <v>1952</v>
      </c>
      <c r="D515" s="364"/>
      <c r="E515" s="371" t="s">
        <v>124</v>
      </c>
      <c r="F515" s="331">
        <v>2</v>
      </c>
      <c r="G515" s="331">
        <v>2</v>
      </c>
      <c r="H515" s="321">
        <v>537.32000000000005</v>
      </c>
      <c r="I515" s="321">
        <v>355.39</v>
      </c>
      <c r="J515" s="321">
        <v>308.58999999999997</v>
      </c>
      <c r="K515" s="331">
        <v>16</v>
      </c>
      <c r="L515" s="354">
        <f>'раздел 2'!C514</f>
        <v>2530910.1</v>
      </c>
      <c r="M515" s="364">
        <v>0</v>
      </c>
      <c r="N515" s="364">
        <v>0</v>
      </c>
      <c r="O515" s="364">
        <v>0</v>
      </c>
      <c r="P515" s="373">
        <f t="shared" si="249"/>
        <v>2530910.1</v>
      </c>
      <c r="Q515" s="370">
        <f t="shared" si="250"/>
        <v>4710.2473386436386</v>
      </c>
      <c r="R515" s="364">
        <v>24445</v>
      </c>
      <c r="S515" s="364" t="s">
        <v>149</v>
      </c>
      <c r="T515" s="364" t="s">
        <v>130</v>
      </c>
      <c r="U515" s="31">
        <f>L515-'раздел 2'!C514</f>
        <v>0</v>
      </c>
      <c r="V515" s="120">
        <f t="shared" si="240"/>
        <v>0</v>
      </c>
      <c r="W515" s="120">
        <f t="shared" si="248"/>
        <v>19734.75266135636</v>
      </c>
    </row>
    <row r="516" spans="1:23" ht="15.6" customHeight="1" x14ac:dyDescent="0.25">
      <c r="A516" s="177">
        <f t="shared" si="251"/>
        <v>332</v>
      </c>
      <c r="B516" s="163" t="s">
        <v>789</v>
      </c>
      <c r="C516" s="350">
        <v>1948</v>
      </c>
      <c r="D516" s="364"/>
      <c r="E516" s="371" t="s">
        <v>124</v>
      </c>
      <c r="F516" s="331">
        <v>2</v>
      </c>
      <c r="G516" s="331">
        <v>2</v>
      </c>
      <c r="H516" s="321">
        <v>981.3</v>
      </c>
      <c r="I516" s="321">
        <v>561.29999999999995</v>
      </c>
      <c r="J516" s="321">
        <v>561.29999999999995</v>
      </c>
      <c r="K516" s="331">
        <v>16</v>
      </c>
      <c r="L516" s="354">
        <f>'раздел 2'!C515</f>
        <v>5846616.8780000005</v>
      </c>
      <c r="M516" s="364">
        <v>0</v>
      </c>
      <c r="N516" s="364">
        <v>0</v>
      </c>
      <c r="O516" s="364">
        <v>0</v>
      </c>
      <c r="P516" s="373">
        <f t="shared" si="249"/>
        <v>5846616.8780000005</v>
      </c>
      <c r="Q516" s="370">
        <f t="shared" si="250"/>
        <v>5958.0320778559062</v>
      </c>
      <c r="R516" s="364">
        <v>24445</v>
      </c>
      <c r="S516" s="364" t="s">
        <v>149</v>
      </c>
      <c r="T516" s="364" t="s">
        <v>130</v>
      </c>
      <c r="U516" s="31">
        <f>L516-'раздел 2'!C515</f>
        <v>0</v>
      </c>
      <c r="V516" s="120">
        <f t="shared" si="240"/>
        <v>0</v>
      </c>
      <c r="W516" s="120">
        <f t="shared" si="248"/>
        <v>18486.967922144093</v>
      </c>
    </row>
    <row r="517" spans="1:23" ht="15.6" customHeight="1" x14ac:dyDescent="0.25">
      <c r="A517" s="177">
        <f t="shared" si="251"/>
        <v>333</v>
      </c>
      <c r="B517" s="336" t="s">
        <v>790</v>
      </c>
      <c r="C517" s="350">
        <v>1950</v>
      </c>
      <c r="D517" s="364"/>
      <c r="E517" s="371" t="s">
        <v>124</v>
      </c>
      <c r="F517" s="331">
        <v>2</v>
      </c>
      <c r="G517" s="331">
        <v>2</v>
      </c>
      <c r="H517" s="321">
        <v>518.49</v>
      </c>
      <c r="I517" s="321">
        <v>337.4</v>
      </c>
      <c r="J517" s="321">
        <v>337.4</v>
      </c>
      <c r="K517" s="331">
        <v>5</v>
      </c>
      <c r="L517" s="354">
        <f>'раздел 2'!C516</f>
        <v>472401.72</v>
      </c>
      <c r="M517" s="364">
        <v>0</v>
      </c>
      <c r="N517" s="364">
        <v>0</v>
      </c>
      <c r="O517" s="364">
        <v>0</v>
      </c>
      <c r="P517" s="373">
        <f t="shared" si="249"/>
        <v>472401.72</v>
      </c>
      <c r="Q517" s="370">
        <f t="shared" si="250"/>
        <v>911.11057108140938</v>
      </c>
      <c r="R517" s="364">
        <v>24445</v>
      </c>
      <c r="S517" s="364" t="s">
        <v>149</v>
      </c>
      <c r="T517" s="364" t="s">
        <v>130</v>
      </c>
      <c r="U517" s="31">
        <f>L517-'раздел 2'!C516</f>
        <v>0</v>
      </c>
      <c r="V517" s="120">
        <f t="shared" si="240"/>
        <v>0</v>
      </c>
      <c r="W517" s="120">
        <f t="shared" si="248"/>
        <v>23533.889428918592</v>
      </c>
    </row>
    <row r="518" spans="1:23" ht="15.6" customHeight="1" x14ac:dyDescent="0.25">
      <c r="A518" s="177">
        <f t="shared" si="251"/>
        <v>334</v>
      </c>
      <c r="B518" s="336" t="s">
        <v>791</v>
      </c>
      <c r="C518" s="300">
        <v>1951</v>
      </c>
      <c r="D518" s="112"/>
      <c r="E518" s="112" t="s">
        <v>181</v>
      </c>
      <c r="F518" s="154">
        <v>2</v>
      </c>
      <c r="G518" s="154">
        <v>2</v>
      </c>
      <c r="H518" s="301">
        <v>546</v>
      </c>
      <c r="I518" s="301">
        <v>351</v>
      </c>
      <c r="J518" s="301">
        <v>351</v>
      </c>
      <c r="K518" s="154">
        <v>12</v>
      </c>
      <c r="L518" s="354">
        <f>'раздел 2'!C517</f>
        <v>2540441.3480000002</v>
      </c>
      <c r="M518" s="364">
        <v>0</v>
      </c>
      <c r="N518" s="364">
        <v>0</v>
      </c>
      <c r="O518" s="364">
        <v>0</v>
      </c>
      <c r="P518" s="373">
        <f t="shared" si="249"/>
        <v>2540441.3480000002</v>
      </c>
      <c r="Q518" s="370">
        <f t="shared" si="250"/>
        <v>4652.8229816849826</v>
      </c>
      <c r="R518" s="364">
        <v>24445</v>
      </c>
      <c r="S518" s="364" t="s">
        <v>149</v>
      </c>
      <c r="T518" s="364" t="s">
        <v>130</v>
      </c>
      <c r="U518" s="31">
        <f>L518-'раздел 2'!C517</f>
        <v>0</v>
      </c>
      <c r="V518" s="120">
        <f t="shared" si="240"/>
        <v>0</v>
      </c>
      <c r="W518" s="120">
        <f t="shared" si="248"/>
        <v>19792.177018315018</v>
      </c>
    </row>
    <row r="519" spans="1:23" ht="15.6" customHeight="1" x14ac:dyDescent="0.25">
      <c r="A519" s="177">
        <f t="shared" si="251"/>
        <v>335</v>
      </c>
      <c r="B519" s="336" t="s">
        <v>792</v>
      </c>
      <c r="C519" s="350">
        <v>1951</v>
      </c>
      <c r="D519" s="364"/>
      <c r="E519" s="371" t="s">
        <v>124</v>
      </c>
      <c r="F519" s="331">
        <v>2</v>
      </c>
      <c r="G519" s="331">
        <v>2</v>
      </c>
      <c r="H519" s="321">
        <v>540.94000000000005</v>
      </c>
      <c r="I519" s="321">
        <v>354.98</v>
      </c>
      <c r="J519" s="321">
        <v>354.98</v>
      </c>
      <c r="K519" s="331">
        <v>25</v>
      </c>
      <c r="L519" s="354">
        <f>'раздел 2'!C518</f>
        <v>6857949.7180000003</v>
      </c>
      <c r="M519" s="364">
        <v>0</v>
      </c>
      <c r="N519" s="364">
        <v>0</v>
      </c>
      <c r="O519" s="364">
        <v>0</v>
      </c>
      <c r="P519" s="373">
        <f t="shared" si="249"/>
        <v>6857949.7180000003</v>
      </c>
      <c r="Q519" s="370">
        <f t="shared" si="250"/>
        <v>12677.838055976632</v>
      </c>
      <c r="R519" s="364">
        <v>24445</v>
      </c>
      <c r="S519" s="364" t="s">
        <v>149</v>
      </c>
      <c r="T519" s="364" t="s">
        <v>130</v>
      </c>
      <c r="U519" s="31">
        <f>L519-'раздел 2'!C518</f>
        <v>0</v>
      </c>
      <c r="V519" s="120">
        <f t="shared" si="240"/>
        <v>0</v>
      </c>
      <c r="W519" s="120">
        <f t="shared" si="248"/>
        <v>11767.161944023368</v>
      </c>
    </row>
    <row r="520" spans="1:23" ht="15.6" customHeight="1" x14ac:dyDescent="0.25">
      <c r="A520" s="177">
        <f t="shared" si="251"/>
        <v>336</v>
      </c>
      <c r="B520" s="336" t="s">
        <v>793</v>
      </c>
      <c r="C520" s="350">
        <v>1950</v>
      </c>
      <c r="D520" s="364"/>
      <c r="E520" s="371" t="s">
        <v>124</v>
      </c>
      <c r="F520" s="331">
        <v>2</v>
      </c>
      <c r="G520" s="331">
        <v>2</v>
      </c>
      <c r="H520" s="321">
        <v>584.4</v>
      </c>
      <c r="I520" s="321">
        <v>381.68</v>
      </c>
      <c r="J520" s="321">
        <v>286.27999999999997</v>
      </c>
      <c r="K520" s="331">
        <v>17</v>
      </c>
      <c r="L520" s="354">
        <f>'раздел 2'!C519</f>
        <v>6729128.8779999996</v>
      </c>
      <c r="M520" s="364">
        <v>0</v>
      </c>
      <c r="N520" s="364">
        <v>0</v>
      </c>
      <c r="O520" s="364">
        <v>0</v>
      </c>
      <c r="P520" s="373">
        <f t="shared" si="249"/>
        <v>6729128.8779999996</v>
      </c>
      <c r="Q520" s="370">
        <f t="shared" si="250"/>
        <v>11514.594247091034</v>
      </c>
      <c r="R520" s="364">
        <v>24445</v>
      </c>
      <c r="S520" s="364" t="s">
        <v>149</v>
      </c>
      <c r="T520" s="364" t="s">
        <v>130</v>
      </c>
      <c r="U520" s="31">
        <f>L520-'раздел 2'!C519</f>
        <v>0</v>
      </c>
      <c r="V520" s="120">
        <f t="shared" si="240"/>
        <v>0</v>
      </c>
      <c r="W520" s="120">
        <f t="shared" si="248"/>
        <v>12930.405752908966</v>
      </c>
    </row>
    <row r="521" spans="1:23" ht="15.6" customHeight="1" x14ac:dyDescent="0.25">
      <c r="A521" s="177">
        <f t="shared" si="251"/>
        <v>337</v>
      </c>
      <c r="B521" s="336" t="s">
        <v>794</v>
      </c>
      <c r="C521" s="350">
        <v>1951</v>
      </c>
      <c r="D521" s="364"/>
      <c r="E521" s="371" t="s">
        <v>124</v>
      </c>
      <c r="F521" s="331">
        <v>2</v>
      </c>
      <c r="G521" s="331">
        <v>1</v>
      </c>
      <c r="H521" s="321">
        <v>284.88</v>
      </c>
      <c r="I521" s="321">
        <v>190.72</v>
      </c>
      <c r="J521" s="321">
        <v>190.72</v>
      </c>
      <c r="K521" s="331">
        <v>8</v>
      </c>
      <c r="L521" s="354">
        <f>'раздел 2'!C520</f>
        <v>2490880.84</v>
      </c>
      <c r="M521" s="364">
        <v>0</v>
      </c>
      <c r="N521" s="364">
        <v>0</v>
      </c>
      <c r="O521" s="364">
        <v>0</v>
      </c>
      <c r="P521" s="373">
        <f t="shared" si="249"/>
        <v>2490880.84</v>
      </c>
      <c r="Q521" s="370">
        <f t="shared" si="250"/>
        <v>8743.6142937377135</v>
      </c>
      <c r="R521" s="364">
        <v>24445</v>
      </c>
      <c r="S521" s="364" t="s">
        <v>149</v>
      </c>
      <c r="T521" s="364" t="s">
        <v>130</v>
      </c>
      <c r="U521" s="31">
        <f>L521-'раздел 2'!C520</f>
        <v>0</v>
      </c>
      <c r="V521" s="120">
        <f t="shared" si="240"/>
        <v>0</v>
      </c>
      <c r="W521" s="120">
        <f t="shared" si="248"/>
        <v>15701.385706262286</v>
      </c>
    </row>
    <row r="522" spans="1:23" ht="15.6" customHeight="1" x14ac:dyDescent="0.25">
      <c r="A522" s="177">
        <f t="shared" si="251"/>
        <v>338</v>
      </c>
      <c r="B522" s="336" t="s">
        <v>795</v>
      </c>
      <c r="C522" s="350">
        <v>1950</v>
      </c>
      <c r="D522" s="364"/>
      <c r="E522" s="371" t="s">
        <v>124</v>
      </c>
      <c r="F522" s="331">
        <v>2</v>
      </c>
      <c r="G522" s="331">
        <v>2</v>
      </c>
      <c r="H522" s="321">
        <v>549.9</v>
      </c>
      <c r="I522" s="321">
        <v>356.4</v>
      </c>
      <c r="J522" s="321">
        <v>307.59999999999997</v>
      </c>
      <c r="K522" s="331">
        <v>15</v>
      </c>
      <c r="L522" s="354">
        <f>'раздел 2'!C521</f>
        <v>7038153.108</v>
      </c>
      <c r="M522" s="364">
        <v>0</v>
      </c>
      <c r="N522" s="364">
        <v>0</v>
      </c>
      <c r="O522" s="364">
        <v>0</v>
      </c>
      <c r="P522" s="373">
        <f t="shared" si="249"/>
        <v>7038153.108</v>
      </c>
      <c r="Q522" s="370">
        <f t="shared" si="250"/>
        <v>12798.969099836335</v>
      </c>
      <c r="R522" s="364">
        <v>24445</v>
      </c>
      <c r="S522" s="364" t="s">
        <v>149</v>
      </c>
      <c r="T522" s="364" t="s">
        <v>130</v>
      </c>
      <c r="U522" s="31">
        <f>L522-'раздел 2'!C521</f>
        <v>0</v>
      </c>
      <c r="V522" s="120">
        <f t="shared" si="240"/>
        <v>0</v>
      </c>
      <c r="W522" s="120">
        <f t="shared" si="248"/>
        <v>11646.030900163665</v>
      </c>
    </row>
    <row r="523" spans="1:23" ht="15.6" customHeight="1" x14ac:dyDescent="0.25">
      <c r="A523" s="177">
        <f t="shared" si="251"/>
        <v>339</v>
      </c>
      <c r="B523" s="336" t="s">
        <v>796</v>
      </c>
      <c r="C523" s="350">
        <v>1952</v>
      </c>
      <c r="D523" s="364"/>
      <c r="E523" s="371" t="s">
        <v>124</v>
      </c>
      <c r="F523" s="331">
        <v>2</v>
      </c>
      <c r="G523" s="331">
        <v>1</v>
      </c>
      <c r="H523" s="321">
        <v>284.8</v>
      </c>
      <c r="I523" s="321">
        <v>183.5</v>
      </c>
      <c r="J523" s="321">
        <v>41.300000000000011</v>
      </c>
      <c r="K523" s="331">
        <v>21</v>
      </c>
      <c r="L523" s="354">
        <f>'раздел 2'!C522</f>
        <v>3379774.9440000001</v>
      </c>
      <c r="M523" s="364">
        <v>0</v>
      </c>
      <c r="N523" s="364">
        <v>0</v>
      </c>
      <c r="O523" s="364">
        <v>0</v>
      </c>
      <c r="P523" s="373">
        <f t="shared" si="249"/>
        <v>3379774.9440000001</v>
      </c>
      <c r="Q523" s="370">
        <f t="shared" si="250"/>
        <v>11867.187303370787</v>
      </c>
      <c r="R523" s="364">
        <v>24445</v>
      </c>
      <c r="S523" s="364" t="s">
        <v>149</v>
      </c>
      <c r="T523" s="364" t="s">
        <v>130</v>
      </c>
      <c r="U523" s="31">
        <f>L523-'раздел 2'!C522</f>
        <v>0</v>
      </c>
      <c r="V523" s="120">
        <f t="shared" si="240"/>
        <v>0</v>
      </c>
      <c r="W523" s="120">
        <f t="shared" si="248"/>
        <v>12577.812696629213</v>
      </c>
    </row>
    <row r="524" spans="1:23" ht="15.6" customHeight="1" x14ac:dyDescent="0.25">
      <c r="A524" s="177">
        <f t="shared" si="251"/>
        <v>340</v>
      </c>
      <c r="B524" s="336" t="s">
        <v>797</v>
      </c>
      <c r="C524" s="350">
        <v>1952</v>
      </c>
      <c r="D524" s="364"/>
      <c r="E524" s="371" t="s">
        <v>124</v>
      </c>
      <c r="F524" s="331">
        <v>3</v>
      </c>
      <c r="G524" s="331">
        <v>4</v>
      </c>
      <c r="H524" s="321">
        <v>1741</v>
      </c>
      <c r="I524" s="321">
        <v>1143.9000000000001</v>
      </c>
      <c r="J524" s="321">
        <v>1143.9000000000001</v>
      </c>
      <c r="K524" s="331">
        <v>74</v>
      </c>
      <c r="L524" s="354">
        <f>'раздел 2'!C523</f>
        <v>6230524.2199999997</v>
      </c>
      <c r="M524" s="364">
        <v>0</v>
      </c>
      <c r="N524" s="364">
        <v>0</v>
      </c>
      <c r="O524" s="364">
        <v>0</v>
      </c>
      <c r="P524" s="373">
        <f t="shared" si="249"/>
        <v>6230524.2199999997</v>
      </c>
      <c r="Q524" s="370">
        <f t="shared" si="250"/>
        <v>3578.7043193566915</v>
      </c>
      <c r="R524" s="364">
        <v>24445</v>
      </c>
      <c r="S524" s="364" t="s">
        <v>149</v>
      </c>
      <c r="T524" s="364" t="s">
        <v>130</v>
      </c>
      <c r="U524" s="31">
        <f>L524-'раздел 2'!C523</f>
        <v>0</v>
      </c>
      <c r="V524" s="120">
        <f t="shared" si="240"/>
        <v>0</v>
      </c>
      <c r="W524" s="120">
        <f t="shared" si="248"/>
        <v>20866.295680643307</v>
      </c>
    </row>
    <row r="525" spans="1:23" ht="15.6" customHeight="1" x14ac:dyDescent="0.25">
      <c r="A525" s="177">
        <f t="shared" si="251"/>
        <v>341</v>
      </c>
      <c r="B525" s="336" t="s">
        <v>798</v>
      </c>
      <c r="C525" s="350">
        <v>1946</v>
      </c>
      <c r="D525" s="364"/>
      <c r="E525" s="371" t="s">
        <v>124</v>
      </c>
      <c r="F525" s="331">
        <v>2</v>
      </c>
      <c r="G525" s="331">
        <v>4</v>
      </c>
      <c r="H525" s="321">
        <v>1127.2</v>
      </c>
      <c r="I525" s="321">
        <v>719.7</v>
      </c>
      <c r="J525" s="321">
        <v>719.7</v>
      </c>
      <c r="K525" s="331">
        <v>48</v>
      </c>
      <c r="L525" s="354">
        <f>'раздел 2'!C524</f>
        <v>9458814.4959999993</v>
      </c>
      <c r="M525" s="364">
        <v>0</v>
      </c>
      <c r="N525" s="364">
        <v>0</v>
      </c>
      <c r="O525" s="364">
        <v>0</v>
      </c>
      <c r="P525" s="373">
        <f t="shared" si="249"/>
        <v>9458814.4959999993</v>
      </c>
      <c r="Q525" s="370">
        <f t="shared" si="250"/>
        <v>8391.4252093683463</v>
      </c>
      <c r="R525" s="364">
        <v>24445</v>
      </c>
      <c r="S525" s="364" t="s">
        <v>149</v>
      </c>
      <c r="T525" s="364" t="s">
        <v>130</v>
      </c>
      <c r="U525" s="31">
        <f>L525-'раздел 2'!C524</f>
        <v>0</v>
      </c>
      <c r="V525" s="120">
        <f t="shared" si="240"/>
        <v>0</v>
      </c>
      <c r="W525" s="120">
        <f t="shared" si="248"/>
        <v>16053.574790631654</v>
      </c>
    </row>
    <row r="526" spans="1:23" ht="15.6" customHeight="1" x14ac:dyDescent="0.25">
      <c r="A526" s="177">
        <f t="shared" si="251"/>
        <v>342</v>
      </c>
      <c r="B526" s="336" t="s">
        <v>799</v>
      </c>
      <c r="C526" s="331">
        <v>1988</v>
      </c>
      <c r="D526" s="364"/>
      <c r="E526" s="364" t="s">
        <v>181</v>
      </c>
      <c r="F526" s="307">
        <v>8</v>
      </c>
      <c r="G526" s="307">
        <v>2</v>
      </c>
      <c r="H526" s="364">
        <v>5594.7</v>
      </c>
      <c r="I526" s="364">
        <v>5594.7</v>
      </c>
      <c r="J526" s="364">
        <v>1806.9</v>
      </c>
      <c r="K526" s="331">
        <v>165</v>
      </c>
      <c r="L526" s="354">
        <f>'раздел 2'!C525</f>
        <v>4174609.49</v>
      </c>
      <c r="M526" s="364">
        <v>0</v>
      </c>
      <c r="N526" s="364">
        <v>0</v>
      </c>
      <c r="O526" s="364">
        <v>0</v>
      </c>
      <c r="P526" s="373">
        <f t="shared" si="249"/>
        <v>4174609.49</v>
      </c>
      <c r="Q526" s="370">
        <f t="shared" si="250"/>
        <v>746.17217902657876</v>
      </c>
      <c r="R526" s="364">
        <v>24445</v>
      </c>
      <c r="S526" s="364" t="s">
        <v>149</v>
      </c>
      <c r="T526" s="364" t="s">
        <v>130</v>
      </c>
      <c r="U526" s="31">
        <f>L526-'раздел 2'!C525</f>
        <v>0</v>
      </c>
      <c r="V526" s="120">
        <f t="shared" si="240"/>
        <v>0</v>
      </c>
      <c r="W526" s="120">
        <f t="shared" si="248"/>
        <v>23698.82782097342</v>
      </c>
    </row>
    <row r="527" spans="1:23" ht="15.6" customHeight="1" x14ac:dyDescent="0.25">
      <c r="A527" s="177">
        <f t="shared" si="251"/>
        <v>343</v>
      </c>
      <c r="B527" s="336" t="s">
        <v>800</v>
      </c>
      <c r="C527" s="350">
        <v>1961</v>
      </c>
      <c r="D527" s="364"/>
      <c r="E527" s="371" t="s">
        <v>124</v>
      </c>
      <c r="F527" s="331">
        <v>3</v>
      </c>
      <c r="G527" s="331">
        <v>2</v>
      </c>
      <c r="H527" s="321">
        <v>942.3</v>
      </c>
      <c r="I527" s="321">
        <v>611.04</v>
      </c>
      <c r="J527" s="321">
        <v>492.73999999999995</v>
      </c>
      <c r="K527" s="331">
        <v>44</v>
      </c>
      <c r="L527" s="354">
        <f>'раздел 2'!C526</f>
        <v>2520088.7599999998</v>
      </c>
      <c r="M527" s="364">
        <v>0</v>
      </c>
      <c r="N527" s="364">
        <v>0</v>
      </c>
      <c r="O527" s="364">
        <v>0</v>
      </c>
      <c r="P527" s="373">
        <f t="shared" si="249"/>
        <v>2520088.7599999998</v>
      </c>
      <c r="Q527" s="370">
        <f t="shared" si="250"/>
        <v>2674.4017404223705</v>
      </c>
      <c r="R527" s="364">
        <v>24445</v>
      </c>
      <c r="S527" s="364" t="s">
        <v>149</v>
      </c>
      <c r="T527" s="364" t="s">
        <v>130</v>
      </c>
      <c r="U527" s="31">
        <f>L527-'раздел 2'!C526</f>
        <v>0</v>
      </c>
      <c r="V527" s="120">
        <f t="shared" si="240"/>
        <v>0</v>
      </c>
      <c r="W527" s="120">
        <f t="shared" si="248"/>
        <v>21770.59825957763</v>
      </c>
    </row>
    <row r="528" spans="1:23" ht="15.6" customHeight="1" x14ac:dyDescent="0.25">
      <c r="A528" s="177">
        <f>A527+1</f>
        <v>344</v>
      </c>
      <c r="B528" s="336" t="s">
        <v>801</v>
      </c>
      <c r="C528" s="350">
        <v>1951</v>
      </c>
      <c r="D528" s="364"/>
      <c r="E528" s="371" t="s">
        <v>124</v>
      </c>
      <c r="F528" s="331">
        <v>2</v>
      </c>
      <c r="G528" s="331">
        <v>2</v>
      </c>
      <c r="H528" s="321">
        <v>1489.2</v>
      </c>
      <c r="I528" s="321">
        <v>834</v>
      </c>
      <c r="J528" s="321">
        <v>773.62</v>
      </c>
      <c r="K528" s="331">
        <v>39</v>
      </c>
      <c r="L528" s="354">
        <f>'раздел 2'!C527</f>
        <v>2503856.7599999998</v>
      </c>
      <c r="M528" s="364">
        <v>0</v>
      </c>
      <c r="N528" s="364">
        <v>0</v>
      </c>
      <c r="O528" s="364">
        <v>0</v>
      </c>
      <c r="P528" s="373">
        <f t="shared" ref="P528:P529" si="252">L528</f>
        <v>2503856.7599999998</v>
      </c>
      <c r="Q528" s="370"/>
      <c r="R528" s="364"/>
      <c r="S528" s="364" t="s">
        <v>149</v>
      </c>
      <c r="T528" s="364" t="s">
        <v>130</v>
      </c>
      <c r="U528" s="31">
        <f>L528-'раздел 2'!C527</f>
        <v>0</v>
      </c>
      <c r="V528" s="120"/>
      <c r="W528" s="120"/>
    </row>
    <row r="529" spans="1:23" ht="15.6" customHeight="1" x14ac:dyDescent="0.25">
      <c r="A529" s="177">
        <f>A528+1</f>
        <v>345</v>
      </c>
      <c r="B529" s="336" t="s">
        <v>802</v>
      </c>
      <c r="C529" s="350">
        <v>1951</v>
      </c>
      <c r="D529" s="364"/>
      <c r="E529" s="371" t="s">
        <v>124</v>
      </c>
      <c r="F529" s="331">
        <v>2</v>
      </c>
      <c r="G529" s="331">
        <v>2</v>
      </c>
      <c r="H529" s="321">
        <v>857</v>
      </c>
      <c r="I529" s="321">
        <v>540</v>
      </c>
      <c r="J529" s="321">
        <v>462.33</v>
      </c>
      <c r="K529" s="331">
        <v>36</v>
      </c>
      <c r="L529" s="354">
        <f>'раздел 2'!C528</f>
        <v>6896580.0480000004</v>
      </c>
      <c r="M529" s="364">
        <v>0</v>
      </c>
      <c r="N529" s="364">
        <v>0</v>
      </c>
      <c r="O529" s="364">
        <v>0</v>
      </c>
      <c r="P529" s="373">
        <f t="shared" si="252"/>
        <v>6896580.0480000004</v>
      </c>
      <c r="Q529" s="370"/>
      <c r="R529" s="364"/>
      <c r="S529" s="364" t="s">
        <v>149</v>
      </c>
      <c r="T529" s="364" t="s">
        <v>130</v>
      </c>
      <c r="U529" s="31">
        <f>L529-'раздел 2'!C528</f>
        <v>0</v>
      </c>
      <c r="V529" s="120"/>
      <c r="W529" s="120"/>
    </row>
    <row r="530" spans="1:23" ht="15.6" customHeight="1" x14ac:dyDescent="0.25">
      <c r="A530" s="177">
        <f>A529+1</f>
        <v>346</v>
      </c>
      <c r="B530" s="163" t="s">
        <v>254</v>
      </c>
      <c r="C530" s="350">
        <v>1951</v>
      </c>
      <c r="D530" s="364"/>
      <c r="E530" s="371" t="s">
        <v>124</v>
      </c>
      <c r="F530" s="331">
        <v>2</v>
      </c>
      <c r="G530" s="331">
        <v>2</v>
      </c>
      <c r="H530" s="321">
        <v>551.4</v>
      </c>
      <c r="I530" s="321">
        <v>354.7</v>
      </c>
      <c r="J530" s="321">
        <v>354.7</v>
      </c>
      <c r="K530" s="331">
        <v>13</v>
      </c>
      <c r="L530" s="354">
        <f>'раздел 2'!C529</f>
        <v>6621688.4879999999</v>
      </c>
      <c r="M530" s="364">
        <v>0</v>
      </c>
      <c r="N530" s="364">
        <v>0</v>
      </c>
      <c r="O530" s="364">
        <v>0</v>
      </c>
      <c r="P530" s="373">
        <f t="shared" si="249"/>
        <v>6621688.4879999999</v>
      </c>
      <c r="Q530" s="370">
        <f t="shared" si="250"/>
        <v>12008.865593035909</v>
      </c>
      <c r="R530" s="364">
        <v>24445</v>
      </c>
      <c r="S530" s="364" t="s">
        <v>149</v>
      </c>
      <c r="T530" s="364" t="s">
        <v>130</v>
      </c>
      <c r="U530" s="31">
        <f>L530-'раздел 2'!C529</f>
        <v>0</v>
      </c>
      <c r="V530" s="120">
        <f t="shared" si="240"/>
        <v>0</v>
      </c>
      <c r="W530" s="120">
        <f t="shared" si="248"/>
        <v>12436.134406964091</v>
      </c>
    </row>
    <row r="531" spans="1:23" ht="15.6" customHeight="1" x14ac:dyDescent="0.25">
      <c r="A531" s="445" t="s">
        <v>15</v>
      </c>
      <c r="B531" s="446"/>
      <c r="C531" s="331" t="s">
        <v>127</v>
      </c>
      <c r="D531" s="364" t="s">
        <v>127</v>
      </c>
      <c r="E531" s="364" t="s">
        <v>127</v>
      </c>
      <c r="F531" s="307" t="s">
        <v>127</v>
      </c>
      <c r="G531" s="307" t="s">
        <v>127</v>
      </c>
      <c r="H531" s="354">
        <f t="shared" ref="H531:P531" si="253">SUM(H512:H530)</f>
        <v>19671.73</v>
      </c>
      <c r="I531" s="354">
        <f t="shared" si="253"/>
        <v>15282.310000000001</v>
      </c>
      <c r="J531" s="354">
        <f t="shared" si="253"/>
        <v>10582.660000000002</v>
      </c>
      <c r="K531" s="331">
        <f t="shared" si="253"/>
        <v>642</v>
      </c>
      <c r="L531" s="354">
        <f t="shared" si="253"/>
        <v>83506461.474000007</v>
      </c>
      <c r="M531" s="354">
        <f t="shared" si="253"/>
        <v>0</v>
      </c>
      <c r="N531" s="354">
        <f t="shared" si="253"/>
        <v>0</v>
      </c>
      <c r="O531" s="354">
        <f t="shared" si="253"/>
        <v>0</v>
      </c>
      <c r="P531" s="354">
        <f t="shared" si="253"/>
        <v>83506461.474000007</v>
      </c>
      <c r="Q531" s="370">
        <f t="shared" si="250"/>
        <v>4244.9983541864394</v>
      </c>
      <c r="R531" s="364">
        <v>24445</v>
      </c>
      <c r="S531" s="364" t="s">
        <v>468</v>
      </c>
      <c r="T531" s="364" t="s">
        <v>468</v>
      </c>
      <c r="U531" s="31">
        <f>L531-'раздел 2'!C530</f>
        <v>0</v>
      </c>
      <c r="V531" s="120">
        <f t="shared" si="240"/>
        <v>0</v>
      </c>
      <c r="W531" s="120">
        <f t="shared" si="248"/>
        <v>20200.001645813561</v>
      </c>
    </row>
    <row r="532" spans="1:23" s="124" customFormat="1" ht="15.6" customHeight="1" x14ac:dyDescent="0.25">
      <c r="A532" s="447" t="s">
        <v>53</v>
      </c>
      <c r="B532" s="448"/>
      <c r="C532" s="331" t="s">
        <v>127</v>
      </c>
      <c r="D532" s="364" t="s">
        <v>127</v>
      </c>
      <c r="E532" s="364" t="s">
        <v>127</v>
      </c>
      <c r="F532" s="307" t="s">
        <v>127</v>
      </c>
      <c r="G532" s="307" t="s">
        <v>127</v>
      </c>
      <c r="H532" s="374">
        <f t="shared" ref="H532:K532" si="254">SUM(H531)</f>
        <v>19671.73</v>
      </c>
      <c r="I532" s="374">
        <f t="shared" si="254"/>
        <v>15282.310000000001</v>
      </c>
      <c r="J532" s="374">
        <f t="shared" si="254"/>
        <v>10582.660000000002</v>
      </c>
      <c r="K532" s="374">
        <f t="shared" si="254"/>
        <v>642</v>
      </c>
      <c r="L532" s="374">
        <f>SUM(L531)</f>
        <v>83506461.474000007</v>
      </c>
      <c r="M532" s="374">
        <f t="shared" ref="M532:P532" si="255">SUM(M531)</f>
        <v>0</v>
      </c>
      <c r="N532" s="374">
        <f t="shared" si="255"/>
        <v>0</v>
      </c>
      <c r="O532" s="374">
        <f t="shared" si="255"/>
        <v>0</v>
      </c>
      <c r="P532" s="374">
        <f t="shared" si="255"/>
        <v>83506461.474000007</v>
      </c>
      <c r="Q532" s="370">
        <f t="shared" si="250"/>
        <v>4244.9983541864394</v>
      </c>
      <c r="R532" s="364" t="s">
        <v>468</v>
      </c>
      <c r="S532" s="364" t="s">
        <v>468</v>
      </c>
      <c r="T532" s="364" t="s">
        <v>468</v>
      </c>
      <c r="U532" s="31">
        <f>L532-'раздел 2'!C531</f>
        <v>0</v>
      </c>
      <c r="V532" s="120">
        <f t="shared" si="240"/>
        <v>0</v>
      </c>
      <c r="W532" s="120" t="e">
        <f t="shared" si="248"/>
        <v>#VALUE!</v>
      </c>
    </row>
    <row r="533" spans="1:23" ht="15.6" customHeight="1" x14ac:dyDescent="0.25">
      <c r="A533" s="443" t="s">
        <v>54</v>
      </c>
      <c r="B533" s="444"/>
      <c r="C533" s="331"/>
      <c r="D533" s="364"/>
      <c r="E533" s="364"/>
      <c r="F533" s="307"/>
      <c r="G533" s="307"/>
      <c r="H533" s="364"/>
      <c r="I533" s="364"/>
      <c r="J533" s="364"/>
      <c r="K533" s="331"/>
      <c r="L533" s="354"/>
      <c r="M533" s="364"/>
      <c r="N533" s="364"/>
      <c r="O533" s="364"/>
      <c r="P533" s="364"/>
      <c r="Q533" s="321"/>
      <c r="R533" s="364"/>
      <c r="S533" s="364"/>
      <c r="T533" s="364"/>
      <c r="U533" s="31">
        <f>L533-'раздел 2'!C532</f>
        <v>0</v>
      </c>
      <c r="V533" s="120">
        <f t="shared" si="240"/>
        <v>0</v>
      </c>
      <c r="W533" s="120">
        <f t="shared" si="248"/>
        <v>0</v>
      </c>
    </row>
    <row r="534" spans="1:23" ht="15.6" customHeight="1" x14ac:dyDescent="0.25">
      <c r="A534" s="177">
        <f>A530+1</f>
        <v>347</v>
      </c>
      <c r="B534" s="73" t="s">
        <v>805</v>
      </c>
      <c r="C534" s="331">
        <v>1976</v>
      </c>
      <c r="D534" s="364"/>
      <c r="E534" s="364" t="s">
        <v>181</v>
      </c>
      <c r="F534" s="307">
        <v>5</v>
      </c>
      <c r="G534" s="307">
        <v>4</v>
      </c>
      <c r="H534" s="364">
        <v>4036.2</v>
      </c>
      <c r="I534" s="364">
        <v>4036.2</v>
      </c>
      <c r="J534" s="364">
        <v>2970.2</v>
      </c>
      <c r="K534" s="331">
        <v>170</v>
      </c>
      <c r="L534" s="354">
        <f>'раздел 2'!C533</f>
        <v>38080397.839200005</v>
      </c>
      <c r="M534" s="364">
        <v>0</v>
      </c>
      <c r="N534" s="364">
        <v>0</v>
      </c>
      <c r="O534" s="364">
        <v>0</v>
      </c>
      <c r="P534" s="373">
        <f t="shared" ref="P534:P540" si="256">L534</f>
        <v>38080397.839200005</v>
      </c>
      <c r="Q534" s="370">
        <f t="shared" ref="Q534:Q540" si="257">L534/H534</f>
        <v>9434.7152864575601</v>
      </c>
      <c r="R534" s="364">
        <v>24445</v>
      </c>
      <c r="S534" s="364" t="s">
        <v>149</v>
      </c>
      <c r="T534" s="364" t="s">
        <v>130</v>
      </c>
      <c r="U534" s="31">
        <f>L534-'раздел 2'!C533</f>
        <v>0</v>
      </c>
      <c r="V534" s="120">
        <f t="shared" si="240"/>
        <v>0</v>
      </c>
      <c r="W534" s="120">
        <f t="shared" si="248"/>
        <v>15010.28471354244</v>
      </c>
    </row>
    <row r="535" spans="1:23" ht="15.6" customHeight="1" x14ac:dyDescent="0.25">
      <c r="A535" s="177">
        <f t="shared" ref="A535:A540" si="258">A534+1</f>
        <v>348</v>
      </c>
      <c r="B535" s="73" t="s">
        <v>803</v>
      </c>
      <c r="C535" s="30">
        <v>1980</v>
      </c>
      <c r="D535" s="372"/>
      <c r="E535" s="371" t="s">
        <v>124</v>
      </c>
      <c r="F535" s="302">
        <v>9</v>
      </c>
      <c r="G535" s="302">
        <v>1</v>
      </c>
      <c r="H535" s="30">
        <v>6080.6</v>
      </c>
      <c r="I535" s="78">
        <v>6080.6</v>
      </c>
      <c r="J535" s="78">
        <v>3128</v>
      </c>
      <c r="K535" s="195">
        <v>262</v>
      </c>
      <c r="L535" s="354">
        <f>'раздел 2'!C534</f>
        <v>37430080.299999997</v>
      </c>
      <c r="M535" s="364">
        <v>0</v>
      </c>
      <c r="N535" s="364">
        <v>0</v>
      </c>
      <c r="O535" s="364">
        <v>0</v>
      </c>
      <c r="P535" s="373">
        <f t="shared" si="256"/>
        <v>37430080.299999997</v>
      </c>
      <c r="Q535" s="370">
        <f t="shared" si="257"/>
        <v>6155.6557412097482</v>
      </c>
      <c r="R535" s="364">
        <v>24445</v>
      </c>
      <c r="S535" s="364" t="s">
        <v>149</v>
      </c>
      <c r="T535" s="364" t="s">
        <v>130</v>
      </c>
      <c r="U535" s="31">
        <f>L535-'раздел 2'!C534</f>
        <v>0</v>
      </c>
      <c r="V535" s="120">
        <f t="shared" si="240"/>
        <v>0</v>
      </c>
      <c r="W535" s="120">
        <f t="shared" si="248"/>
        <v>18289.344258790254</v>
      </c>
    </row>
    <row r="536" spans="1:23" ht="15.6" customHeight="1" x14ac:dyDescent="0.25">
      <c r="A536" s="177">
        <f t="shared" si="258"/>
        <v>349</v>
      </c>
      <c r="B536" s="73" t="s">
        <v>804</v>
      </c>
      <c r="C536" s="46">
        <v>1973</v>
      </c>
      <c r="D536" s="372"/>
      <c r="E536" s="364" t="s">
        <v>466</v>
      </c>
      <c r="F536" s="46">
        <v>9</v>
      </c>
      <c r="G536" s="46">
        <v>5</v>
      </c>
      <c r="H536" s="361">
        <v>9650.6</v>
      </c>
      <c r="I536" s="361">
        <v>9650.6</v>
      </c>
      <c r="J536" s="361">
        <v>6460.8</v>
      </c>
      <c r="K536" s="46">
        <v>414</v>
      </c>
      <c r="L536" s="354">
        <f>'раздел 2'!C535</f>
        <v>9727086.4920000006</v>
      </c>
      <c r="M536" s="364">
        <v>0</v>
      </c>
      <c r="N536" s="364">
        <v>0</v>
      </c>
      <c r="O536" s="364">
        <v>0</v>
      </c>
      <c r="P536" s="373">
        <f t="shared" si="256"/>
        <v>9727086.4920000006</v>
      </c>
      <c r="Q536" s="370">
        <f t="shared" si="257"/>
        <v>1007.925568565685</v>
      </c>
      <c r="R536" s="364">
        <v>24445</v>
      </c>
      <c r="S536" s="364" t="s">
        <v>149</v>
      </c>
      <c r="T536" s="364" t="s">
        <v>130</v>
      </c>
      <c r="U536" s="31">
        <f>L536-'раздел 2'!C535</f>
        <v>0</v>
      </c>
      <c r="V536" s="120">
        <f t="shared" si="240"/>
        <v>0</v>
      </c>
      <c r="W536" s="120">
        <f t="shared" si="248"/>
        <v>23437.074431434314</v>
      </c>
    </row>
    <row r="537" spans="1:23" ht="15.6" customHeight="1" x14ac:dyDescent="0.25">
      <c r="A537" s="177">
        <f t="shared" si="258"/>
        <v>350</v>
      </c>
      <c r="B537" s="73" t="s">
        <v>258</v>
      </c>
      <c r="C537" s="195">
        <v>1976</v>
      </c>
      <c r="D537" s="319"/>
      <c r="E537" s="196" t="s">
        <v>181</v>
      </c>
      <c r="F537" s="195">
        <v>5</v>
      </c>
      <c r="G537" s="195">
        <v>8</v>
      </c>
      <c r="H537" s="195">
        <v>5502</v>
      </c>
      <c r="I537" s="197">
        <v>5447.6</v>
      </c>
      <c r="J537" s="197">
        <v>5382.1</v>
      </c>
      <c r="K537" s="195">
        <v>245</v>
      </c>
      <c r="L537" s="354">
        <f>'раздел 2'!C536</f>
        <v>12493132.806</v>
      </c>
      <c r="M537" s="364">
        <v>0</v>
      </c>
      <c r="N537" s="364">
        <v>0</v>
      </c>
      <c r="O537" s="364">
        <v>0</v>
      </c>
      <c r="P537" s="373">
        <f t="shared" si="256"/>
        <v>12493132.806</v>
      </c>
      <c r="Q537" s="370">
        <f t="shared" si="257"/>
        <v>2270.6529999999998</v>
      </c>
      <c r="R537" s="364">
        <v>24445</v>
      </c>
      <c r="S537" s="364" t="s">
        <v>149</v>
      </c>
      <c r="T537" s="364" t="s">
        <v>130</v>
      </c>
      <c r="U537" s="31">
        <f>L537-'раздел 2'!C536</f>
        <v>0</v>
      </c>
      <c r="V537" s="120">
        <f t="shared" si="240"/>
        <v>0</v>
      </c>
      <c r="W537" s="120">
        <f t="shared" si="248"/>
        <v>22174.347000000002</v>
      </c>
    </row>
    <row r="538" spans="1:23" ht="15.6" customHeight="1" x14ac:dyDescent="0.25">
      <c r="A538" s="177">
        <f t="shared" si="258"/>
        <v>351</v>
      </c>
      <c r="B538" s="73" t="s">
        <v>256</v>
      </c>
      <c r="C538" s="195">
        <v>1973</v>
      </c>
      <c r="D538" s="319"/>
      <c r="E538" s="196" t="s">
        <v>433</v>
      </c>
      <c r="F538" s="195">
        <v>5</v>
      </c>
      <c r="G538" s="195">
        <v>6</v>
      </c>
      <c r="H538" s="195">
        <v>4340.8999999999996</v>
      </c>
      <c r="I538" s="197">
        <v>4340.8999999999996</v>
      </c>
      <c r="J538" s="197">
        <v>4131.78</v>
      </c>
      <c r="K538" s="195">
        <v>253</v>
      </c>
      <c r="L538" s="354">
        <f>'раздел 2'!C537</f>
        <v>28622994.298080001</v>
      </c>
      <c r="M538" s="364">
        <v>0</v>
      </c>
      <c r="N538" s="364">
        <v>0</v>
      </c>
      <c r="O538" s="364">
        <v>0</v>
      </c>
      <c r="P538" s="373">
        <f t="shared" si="256"/>
        <v>28622994.298080001</v>
      </c>
      <c r="Q538" s="370">
        <f t="shared" si="257"/>
        <v>6593.7926001704727</v>
      </c>
      <c r="R538" s="364">
        <v>24445</v>
      </c>
      <c r="S538" s="364" t="s">
        <v>149</v>
      </c>
      <c r="T538" s="364" t="s">
        <v>130</v>
      </c>
      <c r="U538" s="31">
        <f>L538-'раздел 2'!C537</f>
        <v>0</v>
      </c>
      <c r="V538" s="120">
        <f t="shared" si="240"/>
        <v>0</v>
      </c>
      <c r="W538" s="120">
        <f t="shared" si="248"/>
        <v>17851.207399829527</v>
      </c>
    </row>
    <row r="539" spans="1:23" ht="15.6" customHeight="1" x14ac:dyDescent="0.25">
      <c r="A539" s="177">
        <f t="shared" si="258"/>
        <v>352</v>
      </c>
      <c r="B539" s="73" t="s">
        <v>257</v>
      </c>
      <c r="C539" s="195">
        <v>1994</v>
      </c>
      <c r="D539" s="319"/>
      <c r="E539" s="196" t="s">
        <v>181</v>
      </c>
      <c r="F539" s="195">
        <v>5</v>
      </c>
      <c r="G539" s="195">
        <v>5</v>
      </c>
      <c r="H539" s="195">
        <v>3618.8</v>
      </c>
      <c r="I539" s="197">
        <v>3611.47</v>
      </c>
      <c r="J539" s="197">
        <v>3343.57</v>
      </c>
      <c r="K539" s="195">
        <v>186</v>
      </c>
      <c r="L539" s="354">
        <f>'раздел 2'!C538</f>
        <v>8499627.7002000008</v>
      </c>
      <c r="M539" s="364">
        <v>0</v>
      </c>
      <c r="N539" s="364">
        <v>0</v>
      </c>
      <c r="O539" s="364">
        <v>0</v>
      </c>
      <c r="P539" s="373">
        <f t="shared" si="256"/>
        <v>8499627.7002000008</v>
      </c>
      <c r="Q539" s="370">
        <f t="shared" si="257"/>
        <v>2348.7420416160053</v>
      </c>
      <c r="R539" s="364">
        <v>24445</v>
      </c>
      <c r="S539" s="364" t="s">
        <v>149</v>
      </c>
      <c r="T539" s="364" t="s">
        <v>130</v>
      </c>
      <c r="U539" s="31">
        <f>L539-'раздел 2'!C538</f>
        <v>0</v>
      </c>
      <c r="V539" s="120">
        <f t="shared" ref="V539:V556" si="259">L539-P539</f>
        <v>0</v>
      </c>
      <c r="W539" s="120">
        <f t="shared" si="248"/>
        <v>22096.257958383994</v>
      </c>
    </row>
    <row r="540" spans="1:23" ht="15.6" customHeight="1" x14ac:dyDescent="0.25">
      <c r="A540" s="177">
        <f t="shared" si="258"/>
        <v>353</v>
      </c>
      <c r="B540" s="71" t="s">
        <v>255</v>
      </c>
      <c r="C540" s="331">
        <v>1971</v>
      </c>
      <c r="D540" s="364"/>
      <c r="E540" s="364" t="s">
        <v>181</v>
      </c>
      <c r="F540" s="307">
        <v>5</v>
      </c>
      <c r="G540" s="307">
        <v>3</v>
      </c>
      <c r="H540" s="364">
        <v>2972.2</v>
      </c>
      <c r="I540" s="364">
        <v>2967.7</v>
      </c>
      <c r="J540" s="364">
        <v>2168.6999999999998</v>
      </c>
      <c r="K540" s="331">
        <v>263</v>
      </c>
      <c r="L540" s="354">
        <f>'раздел 2'!C539</f>
        <v>13062446.209200002</v>
      </c>
      <c r="M540" s="364">
        <v>0</v>
      </c>
      <c r="N540" s="364">
        <v>0</v>
      </c>
      <c r="O540" s="364">
        <v>0</v>
      </c>
      <c r="P540" s="373">
        <f t="shared" si="256"/>
        <v>13062446.209200002</v>
      </c>
      <c r="Q540" s="370">
        <f t="shared" si="257"/>
        <v>4394.874574120181</v>
      </c>
      <c r="R540" s="364">
        <v>24445</v>
      </c>
      <c r="S540" s="364" t="s">
        <v>149</v>
      </c>
      <c r="T540" s="364" t="s">
        <v>130</v>
      </c>
      <c r="U540" s="31">
        <f>L540-'раздел 2'!C539</f>
        <v>0</v>
      </c>
      <c r="V540" s="120">
        <f t="shared" si="259"/>
        <v>0</v>
      </c>
      <c r="W540" s="120">
        <f t="shared" si="248"/>
        <v>20050.125425879818</v>
      </c>
    </row>
    <row r="541" spans="1:23" s="124" customFormat="1" ht="15.6" customHeight="1" x14ac:dyDescent="0.25">
      <c r="A541" s="430" t="s">
        <v>148</v>
      </c>
      <c r="B541" s="429"/>
      <c r="C541" s="331" t="s">
        <v>127</v>
      </c>
      <c r="D541" s="364" t="s">
        <v>127</v>
      </c>
      <c r="E541" s="364" t="s">
        <v>127</v>
      </c>
      <c r="F541" s="307" t="s">
        <v>127</v>
      </c>
      <c r="G541" s="307" t="s">
        <v>127</v>
      </c>
      <c r="H541" s="368">
        <f t="shared" ref="H541:P541" si="260">SUM(H534:H540)</f>
        <v>36201.300000000003</v>
      </c>
      <c r="I541" s="368">
        <f t="shared" si="260"/>
        <v>36135.07</v>
      </c>
      <c r="J541" s="368">
        <f t="shared" si="260"/>
        <v>27585.149999999998</v>
      </c>
      <c r="K541" s="93">
        <f t="shared" si="260"/>
        <v>1793</v>
      </c>
      <c r="L541" s="368">
        <f t="shared" si="260"/>
        <v>147915765.64467999</v>
      </c>
      <c r="M541" s="368">
        <f t="shared" si="260"/>
        <v>0</v>
      </c>
      <c r="N541" s="368">
        <f t="shared" si="260"/>
        <v>0</v>
      </c>
      <c r="O541" s="368">
        <f t="shared" si="260"/>
        <v>0</v>
      </c>
      <c r="P541" s="374">
        <f t="shared" si="260"/>
        <v>147915765.64467999</v>
      </c>
      <c r="Q541" s="370">
        <f t="shared" ref="Q541" si="261">L541/H541</f>
        <v>4085.9241420799799</v>
      </c>
      <c r="R541" s="364" t="s">
        <v>468</v>
      </c>
      <c r="S541" s="364" t="s">
        <v>468</v>
      </c>
      <c r="T541" s="364" t="s">
        <v>468</v>
      </c>
      <c r="U541" s="31">
        <f>L541-'раздел 2'!C540</f>
        <v>0</v>
      </c>
      <c r="V541" s="120">
        <f t="shared" si="259"/>
        <v>0</v>
      </c>
      <c r="W541" s="120" t="e">
        <f t="shared" ref="W541:W580" si="262">R541-Q541</f>
        <v>#VALUE!</v>
      </c>
    </row>
    <row r="542" spans="1:23" ht="15.6" customHeight="1" x14ac:dyDescent="0.25">
      <c r="A542" s="485" t="s">
        <v>84</v>
      </c>
      <c r="B542" s="485"/>
      <c r="C542" s="485"/>
      <c r="D542" s="485"/>
      <c r="E542" s="485"/>
      <c r="F542" s="485"/>
      <c r="G542" s="485"/>
      <c r="H542" s="485"/>
      <c r="I542" s="485"/>
      <c r="J542" s="485"/>
      <c r="K542" s="485"/>
      <c r="L542" s="485"/>
      <c r="M542" s="485"/>
      <c r="N542" s="485"/>
      <c r="O542" s="485"/>
      <c r="P542" s="485"/>
      <c r="Q542" s="485"/>
      <c r="R542" s="485"/>
      <c r="S542" s="485"/>
      <c r="T542" s="486"/>
      <c r="U542" s="31">
        <f>L542-'раздел 2'!C541</f>
        <v>0</v>
      </c>
      <c r="V542" s="120">
        <f t="shared" si="259"/>
        <v>0</v>
      </c>
      <c r="W542" s="120">
        <f t="shared" si="262"/>
        <v>0</v>
      </c>
    </row>
    <row r="543" spans="1:23" ht="15.6" customHeight="1" x14ac:dyDescent="0.25">
      <c r="A543" s="428" t="s">
        <v>472</v>
      </c>
      <c r="B543" s="429"/>
      <c r="C543" s="331"/>
      <c r="D543" s="364"/>
      <c r="E543" s="364"/>
      <c r="F543" s="307"/>
      <c r="G543" s="307"/>
      <c r="H543" s="364"/>
      <c r="I543" s="364"/>
      <c r="J543" s="364"/>
      <c r="K543" s="331"/>
      <c r="L543" s="354"/>
      <c r="M543" s="364"/>
      <c r="N543" s="364"/>
      <c r="O543" s="364"/>
      <c r="P543" s="364"/>
      <c r="Q543" s="321"/>
      <c r="R543" s="364"/>
      <c r="S543" s="364"/>
      <c r="T543" s="364"/>
      <c r="U543" s="31">
        <f>L543-'раздел 2'!C542</f>
        <v>0</v>
      </c>
      <c r="V543" s="120">
        <f t="shared" si="259"/>
        <v>0</v>
      </c>
      <c r="W543" s="120">
        <f t="shared" si="262"/>
        <v>0</v>
      </c>
    </row>
    <row r="544" spans="1:23" ht="15.6" customHeight="1" x14ac:dyDescent="0.25">
      <c r="A544" s="192">
        <f>A540+1</f>
        <v>354</v>
      </c>
      <c r="B544" s="337" t="s">
        <v>350</v>
      </c>
      <c r="C544" s="331">
        <v>1967</v>
      </c>
      <c r="D544" s="364" t="s">
        <v>182</v>
      </c>
      <c r="E544" s="364" t="s">
        <v>124</v>
      </c>
      <c r="F544" s="307">
        <v>2</v>
      </c>
      <c r="G544" s="307">
        <v>2</v>
      </c>
      <c r="H544" s="364">
        <v>497</v>
      </c>
      <c r="I544" s="364">
        <v>441.08</v>
      </c>
      <c r="J544" s="364">
        <v>375.3</v>
      </c>
      <c r="K544" s="331">
        <v>29</v>
      </c>
      <c r="L544" s="354">
        <f>'раздел 2'!C543</f>
        <v>1510195.56</v>
      </c>
      <c r="M544" s="364">
        <v>0</v>
      </c>
      <c r="N544" s="364">
        <v>0</v>
      </c>
      <c r="O544" s="364">
        <v>0</v>
      </c>
      <c r="P544" s="373">
        <f>L544</f>
        <v>1510195.56</v>
      </c>
      <c r="Q544" s="370">
        <f t="shared" ref="Q544:Q548" si="263">L544/H544</f>
        <v>3038.6228571428574</v>
      </c>
      <c r="R544" s="364">
        <v>24445</v>
      </c>
      <c r="S544" s="364" t="s">
        <v>149</v>
      </c>
      <c r="T544" s="364" t="s">
        <v>130</v>
      </c>
      <c r="U544" s="31">
        <f>L544-'раздел 2'!C543</f>
        <v>0</v>
      </c>
      <c r="V544" s="120">
        <f t="shared" si="259"/>
        <v>0</v>
      </c>
      <c r="W544" s="120">
        <f t="shared" si="262"/>
        <v>21406.377142857142</v>
      </c>
    </row>
    <row r="545" spans="1:23" ht="15.6" customHeight="1" x14ac:dyDescent="0.25">
      <c r="A545" s="177">
        <f>A544+1</f>
        <v>355</v>
      </c>
      <c r="B545" s="337" t="s">
        <v>351</v>
      </c>
      <c r="C545" s="331">
        <v>1967</v>
      </c>
      <c r="D545" s="364" t="s">
        <v>182</v>
      </c>
      <c r="E545" s="364" t="s">
        <v>124</v>
      </c>
      <c r="F545" s="307">
        <v>2</v>
      </c>
      <c r="G545" s="307">
        <v>2</v>
      </c>
      <c r="H545" s="364">
        <v>533</v>
      </c>
      <c r="I545" s="364">
        <v>473.72</v>
      </c>
      <c r="J545" s="364">
        <v>272.39999999999998</v>
      </c>
      <c r="K545" s="331">
        <v>30</v>
      </c>
      <c r="L545" s="354">
        <f>'раздел 2'!C544</f>
        <v>1510195.56</v>
      </c>
      <c r="M545" s="364">
        <v>0</v>
      </c>
      <c r="N545" s="364">
        <v>0</v>
      </c>
      <c r="O545" s="364">
        <v>0</v>
      </c>
      <c r="P545" s="373">
        <f>L545</f>
        <v>1510195.56</v>
      </c>
      <c r="Q545" s="370">
        <f t="shared" si="263"/>
        <v>2833.387542213884</v>
      </c>
      <c r="R545" s="364">
        <v>24445</v>
      </c>
      <c r="S545" s="364" t="s">
        <v>149</v>
      </c>
      <c r="T545" s="364" t="s">
        <v>130</v>
      </c>
      <c r="U545" s="31">
        <f>L545-'раздел 2'!C544</f>
        <v>0</v>
      </c>
      <c r="V545" s="120">
        <f t="shared" si="259"/>
        <v>0</v>
      </c>
      <c r="W545" s="120">
        <f t="shared" si="262"/>
        <v>21611.612457786116</v>
      </c>
    </row>
    <row r="546" spans="1:23" ht="15.6" customHeight="1" x14ac:dyDescent="0.25">
      <c r="A546" s="177">
        <f>A545+1</f>
        <v>356</v>
      </c>
      <c r="B546" s="166" t="s">
        <v>352</v>
      </c>
      <c r="C546" s="331">
        <v>1969</v>
      </c>
      <c r="D546" s="364" t="s">
        <v>182</v>
      </c>
      <c r="E546" s="364" t="s">
        <v>124</v>
      </c>
      <c r="F546" s="307">
        <v>2</v>
      </c>
      <c r="G546" s="307">
        <v>2</v>
      </c>
      <c r="H546" s="364">
        <v>526</v>
      </c>
      <c r="I546" s="364">
        <v>464.24</v>
      </c>
      <c r="J546" s="364">
        <v>283.39999999999998</v>
      </c>
      <c r="K546" s="331">
        <v>30</v>
      </c>
      <c r="L546" s="354">
        <f>'раздел 2'!C545</f>
        <v>1510195.56</v>
      </c>
      <c r="M546" s="364">
        <v>0</v>
      </c>
      <c r="N546" s="364">
        <v>0</v>
      </c>
      <c r="O546" s="364">
        <v>0</v>
      </c>
      <c r="P546" s="373">
        <f>L546</f>
        <v>1510195.56</v>
      </c>
      <c r="Q546" s="370">
        <f t="shared" si="263"/>
        <v>2871.0942205323195</v>
      </c>
      <c r="R546" s="364">
        <v>24445</v>
      </c>
      <c r="S546" s="364" t="s">
        <v>149</v>
      </c>
      <c r="T546" s="364" t="s">
        <v>130</v>
      </c>
      <c r="U546" s="31">
        <f>L546-'раздел 2'!C545</f>
        <v>0</v>
      </c>
      <c r="V546" s="120">
        <f t="shared" si="259"/>
        <v>0</v>
      </c>
      <c r="W546" s="120">
        <f t="shared" si="262"/>
        <v>21573.905779467681</v>
      </c>
    </row>
    <row r="547" spans="1:23" ht="15.6" customHeight="1" x14ac:dyDescent="0.25">
      <c r="A547" s="177">
        <f>A546+1</f>
        <v>357</v>
      </c>
      <c r="B547" s="166" t="s">
        <v>353</v>
      </c>
      <c r="C547" s="331">
        <v>1974</v>
      </c>
      <c r="D547" s="364" t="s">
        <v>182</v>
      </c>
      <c r="E547" s="364" t="s">
        <v>128</v>
      </c>
      <c r="F547" s="307">
        <v>3</v>
      </c>
      <c r="G547" s="307">
        <v>4</v>
      </c>
      <c r="H547" s="364">
        <v>1233.0899999999999</v>
      </c>
      <c r="I547" s="364">
        <v>1060.0899999999999</v>
      </c>
      <c r="J547" s="364">
        <v>1001</v>
      </c>
      <c r="K547" s="331">
        <v>52</v>
      </c>
      <c r="L547" s="354">
        <f>'раздел 2'!C546</f>
        <v>3178757.99</v>
      </c>
      <c r="M547" s="364">
        <v>0</v>
      </c>
      <c r="N547" s="364">
        <v>0</v>
      </c>
      <c r="O547" s="364">
        <v>0</v>
      </c>
      <c r="P547" s="373">
        <f>L547</f>
        <v>3178757.99</v>
      </c>
      <c r="Q547" s="370">
        <f t="shared" si="263"/>
        <v>2577.8799519905283</v>
      </c>
      <c r="R547" s="364">
        <v>24445</v>
      </c>
      <c r="S547" s="364" t="s">
        <v>149</v>
      </c>
      <c r="T547" s="364" t="s">
        <v>130</v>
      </c>
      <c r="U547" s="31">
        <f>L547-'раздел 2'!C546</f>
        <v>0</v>
      </c>
      <c r="V547" s="120">
        <f t="shared" si="259"/>
        <v>0</v>
      </c>
      <c r="W547" s="120">
        <f t="shared" si="262"/>
        <v>21867.12004800947</v>
      </c>
    </row>
    <row r="548" spans="1:23" ht="15.6" customHeight="1" x14ac:dyDescent="0.25">
      <c r="A548" s="427" t="s">
        <v>15</v>
      </c>
      <c r="B548" s="426"/>
      <c r="C548" s="331" t="s">
        <v>468</v>
      </c>
      <c r="D548" s="364" t="s">
        <v>468</v>
      </c>
      <c r="E548" s="364" t="s">
        <v>468</v>
      </c>
      <c r="F548" s="307" t="s">
        <v>468</v>
      </c>
      <c r="G548" s="307" t="s">
        <v>468</v>
      </c>
      <c r="H548" s="364">
        <v>3287.66</v>
      </c>
      <c r="I548" s="364">
        <v>2918.52</v>
      </c>
      <c r="J548" s="364">
        <v>2383.6</v>
      </c>
      <c r="K548" s="331">
        <v>161</v>
      </c>
      <c r="L548" s="354">
        <f>SUM(L544:L547)</f>
        <v>7709344.6699999999</v>
      </c>
      <c r="M548" s="354">
        <f>SUM(M544:M547)</f>
        <v>0</v>
      </c>
      <c r="N548" s="354">
        <f>SUM(N544:N547)</f>
        <v>0</v>
      </c>
      <c r="O548" s="354">
        <f>SUM(O544:O547)</f>
        <v>0</v>
      </c>
      <c r="P548" s="354">
        <f>SUM(P544:P547)</f>
        <v>7709344.6699999999</v>
      </c>
      <c r="Q548" s="370">
        <f t="shared" si="263"/>
        <v>2344.9336823150811</v>
      </c>
      <c r="R548" s="364" t="s">
        <v>468</v>
      </c>
      <c r="S548" s="364" t="s">
        <v>468</v>
      </c>
      <c r="T548" s="364" t="s">
        <v>468</v>
      </c>
      <c r="U548" s="31">
        <f>L548-'раздел 2'!C547</f>
        <v>0</v>
      </c>
      <c r="V548" s="120">
        <f t="shared" si="259"/>
        <v>0</v>
      </c>
      <c r="W548" s="120" t="e">
        <f t="shared" si="262"/>
        <v>#VALUE!</v>
      </c>
    </row>
    <row r="549" spans="1:23" ht="15.6" customHeight="1" x14ac:dyDescent="0.25">
      <c r="A549" s="427" t="s">
        <v>259</v>
      </c>
      <c r="B549" s="426"/>
      <c r="C549" s="331"/>
      <c r="D549" s="364"/>
      <c r="E549" s="364"/>
      <c r="F549" s="307"/>
      <c r="G549" s="307"/>
      <c r="H549" s="364"/>
      <c r="I549" s="364"/>
      <c r="J549" s="364"/>
      <c r="K549" s="331"/>
      <c r="L549" s="354"/>
      <c r="M549" s="364"/>
      <c r="N549" s="364"/>
      <c r="O549" s="364"/>
      <c r="P549" s="364"/>
      <c r="Q549" s="321"/>
      <c r="R549" s="364"/>
      <c r="S549" s="364"/>
      <c r="T549" s="364"/>
      <c r="U549" s="31">
        <f>L549-'раздел 2'!C548</f>
        <v>0</v>
      </c>
      <c r="V549" s="120">
        <f t="shared" si="259"/>
        <v>0</v>
      </c>
      <c r="W549" s="120">
        <f t="shared" si="262"/>
        <v>0</v>
      </c>
    </row>
    <row r="550" spans="1:23" ht="15.6" customHeight="1" x14ac:dyDescent="0.25">
      <c r="A550" s="177">
        <f>A547+1</f>
        <v>358</v>
      </c>
      <c r="B550" s="337" t="s">
        <v>260</v>
      </c>
      <c r="C550" s="331">
        <v>1982</v>
      </c>
      <c r="D550" s="364" t="s">
        <v>182</v>
      </c>
      <c r="E550" s="364" t="s">
        <v>433</v>
      </c>
      <c r="F550" s="307">
        <v>3</v>
      </c>
      <c r="G550" s="307">
        <v>4</v>
      </c>
      <c r="H550" s="364">
        <v>1686.3</v>
      </c>
      <c r="I550" s="364">
        <v>1686.2</v>
      </c>
      <c r="J550" s="364">
        <v>1506.5</v>
      </c>
      <c r="K550" s="331">
        <v>92</v>
      </c>
      <c r="L550" s="354">
        <f>'раздел 2'!C549</f>
        <v>5061268.8</v>
      </c>
      <c r="M550" s="364">
        <v>0</v>
      </c>
      <c r="N550" s="364">
        <v>0</v>
      </c>
      <c r="O550" s="364">
        <v>0</v>
      </c>
      <c r="P550" s="373">
        <f>L550</f>
        <v>5061268.8</v>
      </c>
      <c r="Q550" s="370">
        <f>L550/H550</f>
        <v>3001.4047322540473</v>
      </c>
      <c r="R550" s="364">
        <v>24445</v>
      </c>
      <c r="S550" s="364" t="s">
        <v>149</v>
      </c>
      <c r="T550" s="364" t="s">
        <v>130</v>
      </c>
      <c r="U550" s="31">
        <f>L550-'раздел 2'!C549</f>
        <v>0</v>
      </c>
      <c r="V550" s="120">
        <f t="shared" si="259"/>
        <v>0</v>
      </c>
      <c r="W550" s="120">
        <f t="shared" si="262"/>
        <v>21443.595267745954</v>
      </c>
    </row>
    <row r="551" spans="1:23" ht="15.6" customHeight="1" x14ac:dyDescent="0.25">
      <c r="A551" s="427" t="s">
        <v>15</v>
      </c>
      <c r="B551" s="426"/>
      <c r="C551" s="331" t="s">
        <v>468</v>
      </c>
      <c r="D551" s="364" t="s">
        <v>468</v>
      </c>
      <c r="E551" s="364" t="s">
        <v>468</v>
      </c>
      <c r="F551" s="307" t="s">
        <v>468</v>
      </c>
      <c r="G551" s="307" t="s">
        <v>468</v>
      </c>
      <c r="H551" s="364">
        <v>1686.3</v>
      </c>
      <c r="I551" s="364">
        <v>1686.2</v>
      </c>
      <c r="J551" s="364">
        <v>1506.5</v>
      </c>
      <c r="K551" s="331">
        <v>92</v>
      </c>
      <c r="L551" s="354">
        <f>'раздел 2'!C550</f>
        <v>5061268.8</v>
      </c>
      <c r="M551" s="364">
        <v>0</v>
      </c>
      <c r="N551" s="364">
        <v>0</v>
      </c>
      <c r="O551" s="364">
        <v>0</v>
      </c>
      <c r="P551" s="373">
        <f>L551</f>
        <v>5061268.8</v>
      </c>
      <c r="Q551" s="370">
        <f>L551/H551</f>
        <v>3001.4047322540473</v>
      </c>
      <c r="R551" s="364" t="s">
        <v>468</v>
      </c>
      <c r="S551" s="364" t="s">
        <v>468</v>
      </c>
      <c r="T551" s="364" t="s">
        <v>468</v>
      </c>
      <c r="U551" s="31">
        <f>L551-'раздел 2'!C550</f>
        <v>0</v>
      </c>
      <c r="V551" s="120">
        <f t="shared" si="259"/>
        <v>0</v>
      </c>
      <c r="W551" s="120" t="e">
        <f t="shared" si="262"/>
        <v>#VALUE!</v>
      </c>
    </row>
    <row r="552" spans="1:23" ht="15.6" customHeight="1" x14ac:dyDescent="0.25">
      <c r="A552" s="427" t="s">
        <v>85</v>
      </c>
      <c r="B552" s="426"/>
      <c r="C552" s="331"/>
      <c r="D552" s="364"/>
      <c r="E552" s="364"/>
      <c r="F552" s="307"/>
      <c r="G552" s="307"/>
      <c r="H552" s="364"/>
      <c r="I552" s="364"/>
      <c r="J552" s="364"/>
      <c r="K552" s="331"/>
      <c r="L552" s="354"/>
      <c r="M552" s="364"/>
      <c r="N552" s="364"/>
      <c r="O552" s="364"/>
      <c r="P552" s="364"/>
      <c r="Q552" s="321"/>
      <c r="R552" s="364"/>
      <c r="S552" s="364"/>
      <c r="T552" s="364"/>
      <c r="U552" s="31">
        <f>L552-'раздел 2'!C551</f>
        <v>0</v>
      </c>
      <c r="V552" s="120">
        <f t="shared" si="259"/>
        <v>0</v>
      </c>
      <c r="W552" s="120">
        <f t="shared" si="262"/>
        <v>0</v>
      </c>
    </row>
    <row r="553" spans="1:23" ht="15.6" customHeight="1" x14ac:dyDescent="0.25">
      <c r="A553" s="177">
        <f>A550+1</f>
        <v>359</v>
      </c>
      <c r="B553" s="337" t="s">
        <v>808</v>
      </c>
      <c r="C553" s="350">
        <v>1957</v>
      </c>
      <c r="D553" s="364"/>
      <c r="E553" s="371" t="s">
        <v>124</v>
      </c>
      <c r="F553" s="331">
        <v>2</v>
      </c>
      <c r="G553" s="331">
        <v>2</v>
      </c>
      <c r="H553" s="321">
        <v>557.1</v>
      </c>
      <c r="I553" s="321">
        <v>476.3</v>
      </c>
      <c r="J553" s="321">
        <v>306</v>
      </c>
      <c r="K553" s="331">
        <v>22</v>
      </c>
      <c r="L553" s="354">
        <f>'раздел 2'!C552</f>
        <v>547578.15</v>
      </c>
      <c r="M553" s="364">
        <v>0</v>
      </c>
      <c r="N553" s="364">
        <v>0</v>
      </c>
      <c r="O553" s="364">
        <v>0</v>
      </c>
      <c r="P553" s="373">
        <f t="shared" ref="P553:P581" si="264">L553</f>
        <v>547578.15</v>
      </c>
      <c r="Q553" s="370">
        <f t="shared" ref="Q553:Q581" si="265">L553/H553</f>
        <v>982.9081852450189</v>
      </c>
      <c r="R553" s="364">
        <v>24445</v>
      </c>
      <c r="S553" s="364" t="s">
        <v>149</v>
      </c>
      <c r="T553" s="364" t="s">
        <v>130</v>
      </c>
      <c r="U553" s="31">
        <f>L553-'раздел 2'!C552</f>
        <v>0</v>
      </c>
      <c r="V553" s="120">
        <f t="shared" si="259"/>
        <v>0</v>
      </c>
      <c r="W553" s="120">
        <f t="shared" si="262"/>
        <v>23462.091814754982</v>
      </c>
    </row>
    <row r="554" spans="1:23" ht="15.6" customHeight="1" x14ac:dyDescent="0.25">
      <c r="A554" s="177">
        <f t="shared" ref="A554:A582" si="266">A553+1</f>
        <v>360</v>
      </c>
      <c r="B554" s="337" t="s">
        <v>262</v>
      </c>
      <c r="C554" s="331">
        <v>1965</v>
      </c>
      <c r="D554" s="364" t="s">
        <v>182</v>
      </c>
      <c r="E554" s="364" t="s">
        <v>464</v>
      </c>
      <c r="F554" s="307">
        <v>5</v>
      </c>
      <c r="G554" s="307">
        <v>6</v>
      </c>
      <c r="H554" s="364">
        <v>6394.5</v>
      </c>
      <c r="I554" s="364">
        <v>4696.7</v>
      </c>
      <c r="J554" s="364">
        <v>4209.04</v>
      </c>
      <c r="K554" s="331">
        <v>232</v>
      </c>
      <c r="L554" s="354">
        <f>'раздел 2'!C553</f>
        <v>2919601.09</v>
      </c>
      <c r="M554" s="364">
        <v>0</v>
      </c>
      <c r="N554" s="364">
        <v>0</v>
      </c>
      <c r="O554" s="364">
        <v>0</v>
      </c>
      <c r="P554" s="373">
        <f t="shared" si="264"/>
        <v>2919601.09</v>
      </c>
      <c r="Q554" s="370">
        <f t="shared" si="265"/>
        <v>456.58004378762996</v>
      </c>
      <c r="R554" s="364">
        <v>24445</v>
      </c>
      <c r="S554" s="364" t="s">
        <v>149</v>
      </c>
      <c r="T554" s="364" t="s">
        <v>130</v>
      </c>
      <c r="U554" s="31">
        <f>L554-'раздел 2'!C553</f>
        <v>0</v>
      </c>
      <c r="V554" s="120">
        <f t="shared" si="259"/>
        <v>0</v>
      </c>
      <c r="W554" s="120">
        <f t="shared" si="262"/>
        <v>23988.419956212369</v>
      </c>
    </row>
    <row r="555" spans="1:23" ht="15.6" customHeight="1" x14ac:dyDescent="0.25">
      <c r="A555" s="177">
        <f t="shared" si="266"/>
        <v>361</v>
      </c>
      <c r="B555" s="337" t="s">
        <v>263</v>
      </c>
      <c r="C555" s="331">
        <v>1966</v>
      </c>
      <c r="D555" s="364" t="s">
        <v>182</v>
      </c>
      <c r="E555" s="364" t="s">
        <v>464</v>
      </c>
      <c r="F555" s="307">
        <v>5</v>
      </c>
      <c r="G555" s="307">
        <v>6</v>
      </c>
      <c r="H555" s="364">
        <v>6551.7</v>
      </c>
      <c r="I555" s="364">
        <v>4779.7</v>
      </c>
      <c r="J555" s="364">
        <v>3980.23</v>
      </c>
      <c r="K555" s="331">
        <v>246</v>
      </c>
      <c r="L555" s="354">
        <f>'раздел 2'!C554</f>
        <v>2919601.09</v>
      </c>
      <c r="M555" s="364">
        <v>0</v>
      </c>
      <c r="N555" s="364">
        <v>0</v>
      </c>
      <c r="O555" s="364">
        <v>0</v>
      </c>
      <c r="P555" s="373">
        <f t="shared" si="264"/>
        <v>2919601.09</v>
      </c>
      <c r="Q555" s="370">
        <f t="shared" si="265"/>
        <v>445.62496603934858</v>
      </c>
      <c r="R555" s="364">
        <v>24445</v>
      </c>
      <c r="S555" s="364" t="s">
        <v>149</v>
      </c>
      <c r="T555" s="364" t="s">
        <v>130</v>
      </c>
      <c r="U555" s="31">
        <f>L555-'раздел 2'!C554</f>
        <v>0</v>
      </c>
      <c r="V555" s="120">
        <f t="shared" si="259"/>
        <v>0</v>
      </c>
      <c r="W555" s="120">
        <f t="shared" si="262"/>
        <v>23999.375033960652</v>
      </c>
    </row>
    <row r="556" spans="1:23" ht="15.6" customHeight="1" x14ac:dyDescent="0.25">
      <c r="A556" s="177">
        <f t="shared" si="266"/>
        <v>362</v>
      </c>
      <c r="B556" s="166" t="s">
        <v>264</v>
      </c>
      <c r="C556" s="331">
        <v>1965</v>
      </c>
      <c r="D556" s="364" t="s">
        <v>182</v>
      </c>
      <c r="E556" s="364" t="s">
        <v>464</v>
      </c>
      <c r="F556" s="307">
        <v>5</v>
      </c>
      <c r="G556" s="307">
        <v>6</v>
      </c>
      <c r="H556" s="364">
        <v>6159.6</v>
      </c>
      <c r="I556" s="364">
        <v>4751.1499999999996</v>
      </c>
      <c r="J556" s="364">
        <v>3115.67</v>
      </c>
      <c r="K556" s="331">
        <v>208</v>
      </c>
      <c r="L556" s="354">
        <f>'раздел 2'!C555</f>
        <v>2919601.09</v>
      </c>
      <c r="M556" s="364">
        <v>0</v>
      </c>
      <c r="N556" s="364">
        <v>0</v>
      </c>
      <c r="O556" s="364">
        <v>0</v>
      </c>
      <c r="P556" s="373">
        <f t="shared" si="264"/>
        <v>2919601.09</v>
      </c>
      <c r="Q556" s="370">
        <f t="shared" si="265"/>
        <v>473.99199461003957</v>
      </c>
      <c r="R556" s="364">
        <v>24445</v>
      </c>
      <c r="S556" s="364" t="s">
        <v>149</v>
      </c>
      <c r="T556" s="364" t="s">
        <v>130</v>
      </c>
      <c r="U556" s="31">
        <f>L556-'раздел 2'!C555</f>
        <v>0</v>
      </c>
      <c r="V556" s="120">
        <f t="shared" si="259"/>
        <v>0</v>
      </c>
      <c r="W556" s="120">
        <f t="shared" si="262"/>
        <v>23971.008005389962</v>
      </c>
    </row>
    <row r="557" spans="1:23" ht="15.6" customHeight="1" x14ac:dyDescent="0.25">
      <c r="A557" s="177">
        <f t="shared" si="266"/>
        <v>363</v>
      </c>
      <c r="B557" s="337" t="s">
        <v>265</v>
      </c>
      <c r="C557" s="350">
        <v>1966</v>
      </c>
      <c r="D557" s="364"/>
      <c r="E557" s="364" t="s">
        <v>855</v>
      </c>
      <c r="F557" s="331">
        <v>5</v>
      </c>
      <c r="G557" s="331">
        <v>6</v>
      </c>
      <c r="H557" s="321">
        <v>6989.6</v>
      </c>
      <c r="I557" s="321">
        <v>5189.7</v>
      </c>
      <c r="J557" s="321">
        <v>3497.6</v>
      </c>
      <c r="K557" s="331">
        <v>219</v>
      </c>
      <c r="L557" s="354">
        <f>'раздел 2'!C556</f>
        <v>3020287.69</v>
      </c>
      <c r="M557" s="364">
        <v>0</v>
      </c>
      <c r="N557" s="364">
        <v>0</v>
      </c>
      <c r="O557" s="364">
        <v>0</v>
      </c>
      <c r="P557" s="373">
        <f t="shared" si="264"/>
        <v>3020287.69</v>
      </c>
      <c r="Q557" s="370">
        <f t="shared" si="265"/>
        <v>432.11166447293118</v>
      </c>
      <c r="R557" s="364">
        <v>24445</v>
      </c>
      <c r="S557" s="364" t="s">
        <v>149</v>
      </c>
      <c r="T557" s="364" t="s">
        <v>130</v>
      </c>
      <c r="U557" s="31">
        <f>L557-'раздел 2'!C556</f>
        <v>0</v>
      </c>
      <c r="V557" s="120">
        <f t="shared" ref="V557:V598" si="267">L557-P557</f>
        <v>0</v>
      </c>
      <c r="W557" s="120">
        <f t="shared" si="262"/>
        <v>24012.88833552707</v>
      </c>
    </row>
    <row r="558" spans="1:23" ht="15.6" customHeight="1" x14ac:dyDescent="0.25">
      <c r="A558" s="177">
        <f t="shared" si="266"/>
        <v>364</v>
      </c>
      <c r="B558" s="337" t="s">
        <v>266</v>
      </c>
      <c r="C558" s="331">
        <v>1971</v>
      </c>
      <c r="D558" s="364" t="s">
        <v>182</v>
      </c>
      <c r="E558" s="364" t="s">
        <v>464</v>
      </c>
      <c r="F558" s="307">
        <v>9</v>
      </c>
      <c r="G558" s="307">
        <v>1</v>
      </c>
      <c r="H558" s="364">
        <v>3136.55</v>
      </c>
      <c r="I558" s="364">
        <v>168.66</v>
      </c>
      <c r="J558" s="364">
        <v>2027.59</v>
      </c>
      <c r="K558" s="331">
        <v>87</v>
      </c>
      <c r="L558" s="354">
        <f>'раздел 2'!C557</f>
        <v>3019837.3</v>
      </c>
      <c r="M558" s="364">
        <v>0</v>
      </c>
      <c r="N558" s="364">
        <v>0</v>
      </c>
      <c r="O558" s="364">
        <v>0</v>
      </c>
      <c r="P558" s="373">
        <f t="shared" si="264"/>
        <v>3019837.3</v>
      </c>
      <c r="Q558" s="370">
        <f t="shared" si="265"/>
        <v>962.78946613317169</v>
      </c>
      <c r="R558" s="364">
        <v>24445</v>
      </c>
      <c r="S558" s="364" t="s">
        <v>149</v>
      </c>
      <c r="T558" s="364" t="s">
        <v>130</v>
      </c>
      <c r="U558" s="31">
        <f>L558-'раздел 2'!C557</f>
        <v>0</v>
      </c>
      <c r="V558" s="120">
        <f t="shared" si="267"/>
        <v>0</v>
      </c>
      <c r="W558" s="120">
        <f t="shared" si="262"/>
        <v>23482.21053386683</v>
      </c>
    </row>
    <row r="559" spans="1:23" ht="15.6" customHeight="1" x14ac:dyDescent="0.25">
      <c r="A559" s="177">
        <f t="shared" si="266"/>
        <v>365</v>
      </c>
      <c r="B559" s="337" t="s">
        <v>267</v>
      </c>
      <c r="C559" s="331">
        <v>1966</v>
      </c>
      <c r="D559" s="364"/>
      <c r="E559" s="364" t="s">
        <v>124</v>
      </c>
      <c r="F559" s="307">
        <v>5</v>
      </c>
      <c r="G559" s="307">
        <v>4</v>
      </c>
      <c r="H559" s="364">
        <v>3452.84</v>
      </c>
      <c r="I559" s="364">
        <v>3115.63</v>
      </c>
      <c r="J559" s="364">
        <v>2068.42</v>
      </c>
      <c r="K559" s="331">
        <v>129</v>
      </c>
      <c r="L559" s="354">
        <f>'раздел 2'!C558</f>
        <v>1825227.6</v>
      </c>
      <c r="M559" s="364">
        <v>0</v>
      </c>
      <c r="N559" s="364">
        <v>0</v>
      </c>
      <c r="O559" s="364">
        <v>0</v>
      </c>
      <c r="P559" s="373">
        <f t="shared" si="264"/>
        <v>1825227.6</v>
      </c>
      <c r="Q559" s="370">
        <f t="shared" si="265"/>
        <v>528.61632742901497</v>
      </c>
      <c r="R559" s="364">
        <v>24445</v>
      </c>
      <c r="S559" s="364" t="s">
        <v>149</v>
      </c>
      <c r="T559" s="364" t="s">
        <v>130</v>
      </c>
      <c r="U559" s="31">
        <f>L559-'раздел 2'!C558</f>
        <v>0</v>
      </c>
      <c r="V559" s="120">
        <f t="shared" si="267"/>
        <v>0</v>
      </c>
      <c r="W559" s="120">
        <f t="shared" si="262"/>
        <v>23916.383672570984</v>
      </c>
    </row>
    <row r="560" spans="1:23" ht="15.6" customHeight="1" x14ac:dyDescent="0.25">
      <c r="A560" s="177">
        <f t="shared" si="266"/>
        <v>366</v>
      </c>
      <c r="B560" s="337" t="s">
        <v>268</v>
      </c>
      <c r="C560" s="331">
        <v>1965</v>
      </c>
      <c r="D560" s="364"/>
      <c r="E560" s="364" t="s">
        <v>124</v>
      </c>
      <c r="F560" s="307">
        <v>5</v>
      </c>
      <c r="G560" s="307">
        <v>4</v>
      </c>
      <c r="H560" s="364">
        <v>3489.6</v>
      </c>
      <c r="I560" s="364">
        <v>3166.45</v>
      </c>
      <c r="J560" s="364">
        <v>2068.4</v>
      </c>
      <c r="K560" s="331">
        <v>127</v>
      </c>
      <c r="L560" s="354">
        <f>'раздел 2'!C559</f>
        <v>1635371.44</v>
      </c>
      <c r="M560" s="364">
        <v>0</v>
      </c>
      <c r="N560" s="364">
        <v>0</v>
      </c>
      <c r="O560" s="364">
        <v>0</v>
      </c>
      <c r="P560" s="373">
        <f t="shared" si="264"/>
        <v>1635371.44</v>
      </c>
      <c r="Q560" s="370">
        <f t="shared" si="265"/>
        <v>468.64151765245299</v>
      </c>
      <c r="R560" s="364">
        <v>24445</v>
      </c>
      <c r="S560" s="364" t="s">
        <v>149</v>
      </c>
      <c r="T560" s="364" t="s">
        <v>130</v>
      </c>
      <c r="U560" s="31">
        <f>L560-'раздел 2'!C559</f>
        <v>0</v>
      </c>
      <c r="V560" s="120">
        <f t="shared" si="267"/>
        <v>0</v>
      </c>
      <c r="W560" s="120">
        <f t="shared" si="262"/>
        <v>23976.358482347547</v>
      </c>
    </row>
    <row r="561" spans="1:23" ht="15.6" customHeight="1" x14ac:dyDescent="0.25">
      <c r="A561" s="177">
        <f t="shared" si="266"/>
        <v>367</v>
      </c>
      <c r="B561" s="337" t="s">
        <v>269</v>
      </c>
      <c r="C561" s="331">
        <v>1965</v>
      </c>
      <c r="D561" s="364"/>
      <c r="E561" s="364" t="s">
        <v>124</v>
      </c>
      <c r="F561" s="307">
        <v>5</v>
      </c>
      <c r="G561" s="307">
        <v>4</v>
      </c>
      <c r="H561" s="364">
        <v>3397.77</v>
      </c>
      <c r="I561" s="364">
        <v>3124.28</v>
      </c>
      <c r="J561" s="364">
        <v>2028.32</v>
      </c>
      <c r="K561" s="331">
        <v>130</v>
      </c>
      <c r="L561" s="354">
        <f>'раздел 2'!C560</f>
        <v>1825227.6</v>
      </c>
      <c r="M561" s="364">
        <v>0</v>
      </c>
      <c r="N561" s="364">
        <v>0</v>
      </c>
      <c r="O561" s="364">
        <v>0</v>
      </c>
      <c r="P561" s="373">
        <f t="shared" si="264"/>
        <v>1825227.6</v>
      </c>
      <c r="Q561" s="370">
        <f t="shared" si="265"/>
        <v>537.18397654932505</v>
      </c>
      <c r="R561" s="364">
        <v>24445</v>
      </c>
      <c r="S561" s="364" t="s">
        <v>149</v>
      </c>
      <c r="T561" s="364" t="s">
        <v>130</v>
      </c>
      <c r="U561" s="31">
        <f>L561-'раздел 2'!C560</f>
        <v>0</v>
      </c>
      <c r="V561" s="120">
        <f t="shared" si="267"/>
        <v>0</v>
      </c>
      <c r="W561" s="120">
        <f t="shared" si="262"/>
        <v>23907.816023450676</v>
      </c>
    </row>
    <row r="562" spans="1:23" ht="15.6" customHeight="1" x14ac:dyDescent="0.25">
      <c r="A562" s="177">
        <f t="shared" si="266"/>
        <v>368</v>
      </c>
      <c r="B562" s="337" t="s">
        <v>270</v>
      </c>
      <c r="C562" s="331">
        <v>1972</v>
      </c>
      <c r="D562" s="364" t="s">
        <v>182</v>
      </c>
      <c r="E562" s="364" t="s">
        <v>464</v>
      </c>
      <c r="F562" s="307">
        <v>5</v>
      </c>
      <c r="G562" s="307">
        <v>2</v>
      </c>
      <c r="H562" s="364">
        <v>3298.37</v>
      </c>
      <c r="I562" s="364">
        <v>3601.27</v>
      </c>
      <c r="J562" s="364">
        <v>3162.27</v>
      </c>
      <c r="K562" s="331">
        <v>163</v>
      </c>
      <c r="L562" s="354">
        <f>'раздел 2'!C561</f>
        <v>5893097.7000000002</v>
      </c>
      <c r="M562" s="364">
        <v>0</v>
      </c>
      <c r="N562" s="364">
        <v>0</v>
      </c>
      <c r="O562" s="364">
        <v>0</v>
      </c>
      <c r="P562" s="373">
        <f t="shared" si="264"/>
        <v>5893097.7000000002</v>
      </c>
      <c r="Q562" s="370">
        <f t="shared" si="265"/>
        <v>1786.669688361221</v>
      </c>
      <c r="R562" s="364">
        <v>24445</v>
      </c>
      <c r="S562" s="364" t="s">
        <v>149</v>
      </c>
      <c r="T562" s="364" t="s">
        <v>130</v>
      </c>
      <c r="U562" s="31">
        <f>L562-'раздел 2'!C561</f>
        <v>0</v>
      </c>
      <c r="V562" s="120">
        <f t="shared" si="267"/>
        <v>0</v>
      </c>
      <c r="W562" s="120">
        <f t="shared" si="262"/>
        <v>22658.33031163878</v>
      </c>
    </row>
    <row r="563" spans="1:23" ht="15.6" customHeight="1" x14ac:dyDescent="0.25">
      <c r="A563" s="177">
        <f t="shared" si="266"/>
        <v>369</v>
      </c>
      <c r="B563" s="166" t="s">
        <v>271</v>
      </c>
      <c r="C563" s="331">
        <v>1974</v>
      </c>
      <c r="D563" s="364" t="s">
        <v>182</v>
      </c>
      <c r="E563" s="364" t="s">
        <v>181</v>
      </c>
      <c r="F563" s="307">
        <v>5</v>
      </c>
      <c r="G563" s="307">
        <v>3</v>
      </c>
      <c r="H563" s="364">
        <v>4664.3999999999996</v>
      </c>
      <c r="I563" s="364">
        <v>4662.45</v>
      </c>
      <c r="J563" s="364">
        <v>3748.25</v>
      </c>
      <c r="K563" s="331">
        <v>174</v>
      </c>
      <c r="L563" s="354">
        <f>'раздел 2'!C562</f>
        <v>5450179.8700000001</v>
      </c>
      <c r="M563" s="364">
        <v>0</v>
      </c>
      <c r="N563" s="364">
        <v>0</v>
      </c>
      <c r="O563" s="364">
        <v>0</v>
      </c>
      <c r="P563" s="373">
        <f t="shared" si="264"/>
        <v>5450179.8700000001</v>
      </c>
      <c r="Q563" s="370">
        <f t="shared" si="265"/>
        <v>1168.4632257096305</v>
      </c>
      <c r="R563" s="364">
        <v>24445</v>
      </c>
      <c r="S563" s="364" t="s">
        <v>149</v>
      </c>
      <c r="T563" s="364" t="s">
        <v>130</v>
      </c>
      <c r="U563" s="31">
        <f>L563-'раздел 2'!C562</f>
        <v>0</v>
      </c>
      <c r="V563" s="120">
        <f t="shared" si="267"/>
        <v>0</v>
      </c>
      <c r="W563" s="120">
        <f t="shared" si="262"/>
        <v>23276.536774290369</v>
      </c>
    </row>
    <row r="564" spans="1:23" ht="15.6" customHeight="1" x14ac:dyDescent="0.25">
      <c r="A564" s="177">
        <f t="shared" si="266"/>
        <v>370</v>
      </c>
      <c r="B564" s="166" t="s">
        <v>272</v>
      </c>
      <c r="C564" s="331">
        <v>1955</v>
      </c>
      <c r="D564" s="364" t="s">
        <v>182</v>
      </c>
      <c r="E564" s="364" t="s">
        <v>470</v>
      </c>
      <c r="F564" s="307">
        <v>2</v>
      </c>
      <c r="G564" s="307">
        <v>2</v>
      </c>
      <c r="H564" s="364">
        <v>428.7</v>
      </c>
      <c r="I564" s="364">
        <v>430.1</v>
      </c>
      <c r="J564" s="364">
        <v>141.4</v>
      </c>
      <c r="K564" s="331">
        <v>23</v>
      </c>
      <c r="L564" s="354">
        <f>'раздел 2'!C563</f>
        <v>1633176.3</v>
      </c>
      <c r="M564" s="364">
        <v>0</v>
      </c>
      <c r="N564" s="364">
        <v>0</v>
      </c>
      <c r="O564" s="364">
        <v>0</v>
      </c>
      <c r="P564" s="373">
        <f t="shared" si="264"/>
        <v>1633176.3</v>
      </c>
      <c r="Q564" s="370">
        <f t="shared" si="265"/>
        <v>3809.6018194541639</v>
      </c>
      <c r="R564" s="364">
        <v>24445</v>
      </c>
      <c r="S564" s="364" t="s">
        <v>149</v>
      </c>
      <c r="T564" s="364" t="s">
        <v>130</v>
      </c>
      <c r="U564" s="31">
        <f>L564-'раздел 2'!C563</f>
        <v>0</v>
      </c>
      <c r="V564" s="120">
        <f t="shared" si="267"/>
        <v>0</v>
      </c>
      <c r="W564" s="120">
        <f t="shared" si="262"/>
        <v>20635.398180545835</v>
      </c>
    </row>
    <row r="565" spans="1:23" ht="15.6" customHeight="1" x14ac:dyDescent="0.25">
      <c r="A565" s="177">
        <f t="shared" si="266"/>
        <v>371</v>
      </c>
      <c r="B565" s="166" t="s">
        <v>273</v>
      </c>
      <c r="C565" s="331">
        <v>1954</v>
      </c>
      <c r="D565" s="364" t="s">
        <v>182</v>
      </c>
      <c r="E565" s="364" t="s">
        <v>470</v>
      </c>
      <c r="F565" s="307">
        <v>2</v>
      </c>
      <c r="G565" s="307">
        <v>2</v>
      </c>
      <c r="H565" s="364">
        <v>394.3</v>
      </c>
      <c r="I565" s="364">
        <v>394.3</v>
      </c>
      <c r="J565" s="364">
        <v>295.60000000000002</v>
      </c>
      <c r="K565" s="331">
        <v>20</v>
      </c>
      <c r="L565" s="354">
        <f>'раздел 2'!C564</f>
        <v>1633176.3</v>
      </c>
      <c r="M565" s="364">
        <v>0</v>
      </c>
      <c r="N565" s="364">
        <v>0</v>
      </c>
      <c r="O565" s="364">
        <v>0</v>
      </c>
      <c r="P565" s="373">
        <f t="shared" si="264"/>
        <v>1633176.3</v>
      </c>
      <c r="Q565" s="370">
        <f t="shared" si="265"/>
        <v>4141.9637331980721</v>
      </c>
      <c r="R565" s="364">
        <v>24445</v>
      </c>
      <c r="S565" s="364" t="s">
        <v>149</v>
      </c>
      <c r="T565" s="364" t="s">
        <v>130</v>
      </c>
      <c r="U565" s="31">
        <f>L565-'раздел 2'!C564</f>
        <v>0</v>
      </c>
      <c r="V565" s="120">
        <f t="shared" si="267"/>
        <v>0</v>
      </c>
      <c r="W565" s="120">
        <f t="shared" si="262"/>
        <v>20303.03626680193</v>
      </c>
    </row>
    <row r="566" spans="1:23" ht="15.6" customHeight="1" x14ac:dyDescent="0.25">
      <c r="A566" s="177">
        <f t="shared" si="266"/>
        <v>372</v>
      </c>
      <c r="B566" s="166" t="s">
        <v>274</v>
      </c>
      <c r="C566" s="331">
        <v>1958</v>
      </c>
      <c r="D566" s="364" t="s">
        <v>182</v>
      </c>
      <c r="E566" s="364" t="s">
        <v>181</v>
      </c>
      <c r="F566" s="307">
        <v>2</v>
      </c>
      <c r="G566" s="307">
        <v>2</v>
      </c>
      <c r="H566" s="364">
        <v>637.79999999999995</v>
      </c>
      <c r="I566" s="364">
        <v>640.70000000000005</v>
      </c>
      <c r="J566" s="364">
        <v>640.70000000000005</v>
      </c>
      <c r="K566" s="331">
        <v>23</v>
      </c>
      <c r="L566" s="354">
        <f>'раздел 2'!C565</f>
        <v>1825326.3</v>
      </c>
      <c r="M566" s="364">
        <v>0</v>
      </c>
      <c r="N566" s="364">
        <v>0</v>
      </c>
      <c r="O566" s="364">
        <v>0</v>
      </c>
      <c r="P566" s="373">
        <f t="shared" si="264"/>
        <v>1825326.3</v>
      </c>
      <c r="Q566" s="370">
        <f t="shared" si="265"/>
        <v>2861.9101599247415</v>
      </c>
      <c r="R566" s="364">
        <v>24445</v>
      </c>
      <c r="S566" s="364" t="s">
        <v>149</v>
      </c>
      <c r="T566" s="364" t="s">
        <v>130</v>
      </c>
      <c r="U566" s="31">
        <f>L566-'раздел 2'!C565</f>
        <v>0</v>
      </c>
      <c r="V566" s="120">
        <f t="shared" si="267"/>
        <v>0</v>
      </c>
      <c r="W566" s="120">
        <f t="shared" si="262"/>
        <v>21583.089840075259</v>
      </c>
    </row>
    <row r="567" spans="1:23" ht="15.6" customHeight="1" x14ac:dyDescent="0.25">
      <c r="A567" s="177">
        <f t="shared" si="266"/>
        <v>373</v>
      </c>
      <c r="B567" s="166" t="s">
        <v>275</v>
      </c>
      <c r="C567" s="331">
        <v>1954</v>
      </c>
      <c r="D567" s="364" t="s">
        <v>182</v>
      </c>
      <c r="E567" s="364" t="s">
        <v>470</v>
      </c>
      <c r="F567" s="307">
        <v>2</v>
      </c>
      <c r="G567" s="307">
        <v>2</v>
      </c>
      <c r="H567" s="364">
        <v>421.7</v>
      </c>
      <c r="I567" s="364">
        <v>386.7</v>
      </c>
      <c r="J567" s="364">
        <v>332.7</v>
      </c>
      <c r="K567" s="331">
        <v>21</v>
      </c>
      <c r="L567" s="354">
        <f>'раздел 2'!C566</f>
        <v>1633176.3</v>
      </c>
      <c r="M567" s="364">
        <v>0</v>
      </c>
      <c r="N567" s="364">
        <v>0</v>
      </c>
      <c r="O567" s="364">
        <v>0</v>
      </c>
      <c r="P567" s="373">
        <f t="shared" si="264"/>
        <v>1633176.3</v>
      </c>
      <c r="Q567" s="370">
        <f t="shared" si="265"/>
        <v>3872.8392221958738</v>
      </c>
      <c r="R567" s="364">
        <v>24445</v>
      </c>
      <c r="S567" s="364" t="s">
        <v>149</v>
      </c>
      <c r="T567" s="364" t="s">
        <v>130</v>
      </c>
      <c r="U567" s="31">
        <f>L567-'раздел 2'!C566</f>
        <v>0</v>
      </c>
      <c r="V567" s="120">
        <f t="shared" si="267"/>
        <v>0</v>
      </c>
      <c r="W567" s="120">
        <f t="shared" si="262"/>
        <v>20572.160777804125</v>
      </c>
    </row>
    <row r="568" spans="1:23" ht="15.6" customHeight="1" x14ac:dyDescent="0.25">
      <c r="A568" s="177">
        <f t="shared" si="266"/>
        <v>374</v>
      </c>
      <c r="B568" s="166" t="s">
        <v>276</v>
      </c>
      <c r="C568" s="331">
        <v>1953</v>
      </c>
      <c r="D568" s="364" t="s">
        <v>182</v>
      </c>
      <c r="E568" s="364" t="s">
        <v>470</v>
      </c>
      <c r="F568" s="307">
        <v>2</v>
      </c>
      <c r="G568" s="307">
        <v>2</v>
      </c>
      <c r="H568" s="364">
        <v>409.4</v>
      </c>
      <c r="I568" s="364">
        <v>374.3</v>
      </c>
      <c r="J568" s="364">
        <v>374.3</v>
      </c>
      <c r="K568" s="331">
        <v>29</v>
      </c>
      <c r="L568" s="354">
        <f>'раздел 2'!C567</f>
        <v>1633176.3</v>
      </c>
      <c r="M568" s="364">
        <v>0</v>
      </c>
      <c r="N568" s="364">
        <v>0</v>
      </c>
      <c r="O568" s="364">
        <v>0</v>
      </c>
      <c r="P568" s="373">
        <f t="shared" si="264"/>
        <v>1633176.3</v>
      </c>
      <c r="Q568" s="370">
        <f t="shared" si="265"/>
        <v>3989.1946751343435</v>
      </c>
      <c r="R568" s="364">
        <v>24445</v>
      </c>
      <c r="S568" s="364" t="s">
        <v>149</v>
      </c>
      <c r="T568" s="364" t="s">
        <v>130</v>
      </c>
      <c r="U568" s="31">
        <f>L568-'раздел 2'!C567</f>
        <v>0</v>
      </c>
      <c r="V568" s="120">
        <f t="shared" si="267"/>
        <v>0</v>
      </c>
      <c r="W568" s="120">
        <f t="shared" si="262"/>
        <v>20455.805324865658</v>
      </c>
    </row>
    <row r="569" spans="1:23" ht="15.6" customHeight="1" x14ac:dyDescent="0.25">
      <c r="A569" s="177">
        <f t="shared" si="266"/>
        <v>375</v>
      </c>
      <c r="B569" s="166" t="s">
        <v>277</v>
      </c>
      <c r="C569" s="331">
        <v>1955</v>
      </c>
      <c r="D569" s="364" t="s">
        <v>182</v>
      </c>
      <c r="E569" s="364" t="s">
        <v>470</v>
      </c>
      <c r="F569" s="307">
        <v>2</v>
      </c>
      <c r="G569" s="307">
        <v>2</v>
      </c>
      <c r="H569" s="364">
        <v>816.5</v>
      </c>
      <c r="I569" s="364">
        <v>842.7</v>
      </c>
      <c r="J569" s="364">
        <v>601.63</v>
      </c>
      <c r="K569" s="331">
        <v>43</v>
      </c>
      <c r="L569" s="354">
        <f>'раздел 2'!C568</f>
        <v>1633176.3</v>
      </c>
      <c r="M569" s="364">
        <v>0</v>
      </c>
      <c r="N569" s="364">
        <v>0</v>
      </c>
      <c r="O569" s="364">
        <v>0</v>
      </c>
      <c r="P569" s="373">
        <f t="shared" si="264"/>
        <v>1633176.3</v>
      </c>
      <c r="Q569" s="370">
        <f t="shared" si="265"/>
        <v>2000.2159216166565</v>
      </c>
      <c r="R569" s="364">
        <v>24445</v>
      </c>
      <c r="S569" s="364" t="s">
        <v>149</v>
      </c>
      <c r="T569" s="364" t="s">
        <v>130</v>
      </c>
      <c r="U569" s="31">
        <f>L569-'раздел 2'!C568</f>
        <v>0</v>
      </c>
      <c r="V569" s="120">
        <f t="shared" si="267"/>
        <v>0</v>
      </c>
      <c r="W569" s="120">
        <f t="shared" si="262"/>
        <v>22444.784078383345</v>
      </c>
    </row>
    <row r="570" spans="1:23" ht="15.6" customHeight="1" x14ac:dyDescent="0.25">
      <c r="A570" s="177">
        <f t="shared" si="266"/>
        <v>376</v>
      </c>
      <c r="B570" s="166" t="s">
        <v>278</v>
      </c>
      <c r="C570" s="331">
        <v>1956</v>
      </c>
      <c r="D570" s="364" t="s">
        <v>182</v>
      </c>
      <c r="E570" s="364" t="s">
        <v>470</v>
      </c>
      <c r="F570" s="307">
        <v>2</v>
      </c>
      <c r="G570" s="307">
        <v>2</v>
      </c>
      <c r="H570" s="364">
        <v>874.4</v>
      </c>
      <c r="I570" s="364">
        <v>840.7</v>
      </c>
      <c r="J570" s="364">
        <v>615.70000000000005</v>
      </c>
      <c r="K570" s="331">
        <v>46</v>
      </c>
      <c r="L570" s="354">
        <f>'раздел 2'!C569</f>
        <v>1633176.3</v>
      </c>
      <c r="M570" s="364">
        <v>0</v>
      </c>
      <c r="N570" s="364">
        <v>0</v>
      </c>
      <c r="O570" s="364">
        <v>0</v>
      </c>
      <c r="P570" s="373">
        <f t="shared" si="264"/>
        <v>1633176.3</v>
      </c>
      <c r="Q570" s="370">
        <f t="shared" si="265"/>
        <v>1867.767955169259</v>
      </c>
      <c r="R570" s="364">
        <v>24445</v>
      </c>
      <c r="S570" s="364" t="s">
        <v>149</v>
      </c>
      <c r="T570" s="364" t="s">
        <v>130</v>
      </c>
      <c r="U570" s="31">
        <f>L570-'раздел 2'!C569</f>
        <v>0</v>
      </c>
      <c r="V570" s="120">
        <f t="shared" si="267"/>
        <v>0</v>
      </c>
      <c r="W570" s="120">
        <f t="shared" si="262"/>
        <v>22577.23204483074</v>
      </c>
    </row>
    <row r="571" spans="1:23" ht="15.6" customHeight="1" x14ac:dyDescent="0.25">
      <c r="A571" s="177">
        <f t="shared" si="266"/>
        <v>377</v>
      </c>
      <c r="B571" s="166" t="s">
        <v>279</v>
      </c>
      <c r="C571" s="331">
        <v>1953</v>
      </c>
      <c r="D571" s="364" t="s">
        <v>182</v>
      </c>
      <c r="E571" s="364" t="s">
        <v>470</v>
      </c>
      <c r="F571" s="307">
        <v>2</v>
      </c>
      <c r="G571" s="307">
        <v>2</v>
      </c>
      <c r="H571" s="364">
        <v>379.3</v>
      </c>
      <c r="I571" s="364">
        <v>381.4</v>
      </c>
      <c r="J571" s="364">
        <v>381.4</v>
      </c>
      <c r="K571" s="331">
        <v>19</v>
      </c>
      <c r="L571" s="354">
        <f>'раздел 2'!C570</f>
        <v>1441026.3</v>
      </c>
      <c r="M571" s="364">
        <v>0</v>
      </c>
      <c r="N571" s="364">
        <v>0</v>
      </c>
      <c r="O571" s="364">
        <v>0</v>
      </c>
      <c r="P571" s="373">
        <f t="shared" si="264"/>
        <v>1441026.3</v>
      </c>
      <c r="Q571" s="370">
        <f t="shared" si="265"/>
        <v>3799.1729501713685</v>
      </c>
      <c r="R571" s="364">
        <v>24445</v>
      </c>
      <c r="S571" s="364" t="s">
        <v>149</v>
      </c>
      <c r="T571" s="364" t="s">
        <v>130</v>
      </c>
      <c r="U571" s="31">
        <f>L571-'раздел 2'!C570</f>
        <v>0</v>
      </c>
      <c r="V571" s="120">
        <f t="shared" si="267"/>
        <v>0</v>
      </c>
      <c r="W571" s="120">
        <f t="shared" si="262"/>
        <v>20645.827049828633</v>
      </c>
    </row>
    <row r="572" spans="1:23" ht="15.6" customHeight="1" x14ac:dyDescent="0.25">
      <c r="A572" s="177">
        <f t="shared" si="266"/>
        <v>378</v>
      </c>
      <c r="B572" s="166" t="s">
        <v>280</v>
      </c>
      <c r="C572" s="331">
        <v>1963</v>
      </c>
      <c r="D572" s="364" t="s">
        <v>182</v>
      </c>
      <c r="E572" s="364" t="s">
        <v>470</v>
      </c>
      <c r="F572" s="307">
        <v>2</v>
      </c>
      <c r="G572" s="307">
        <v>1</v>
      </c>
      <c r="H572" s="364">
        <v>218.9</v>
      </c>
      <c r="I572" s="364">
        <v>196.1</v>
      </c>
      <c r="J572" s="364">
        <v>147.1</v>
      </c>
      <c r="K572" s="331">
        <v>13</v>
      </c>
      <c r="L572" s="354">
        <f>'раздел 2'!C571</f>
        <v>720513.15</v>
      </c>
      <c r="M572" s="364">
        <v>0</v>
      </c>
      <c r="N572" s="364">
        <v>0</v>
      </c>
      <c r="O572" s="364">
        <v>0</v>
      </c>
      <c r="P572" s="373">
        <f t="shared" si="264"/>
        <v>720513.15</v>
      </c>
      <c r="Q572" s="370">
        <f t="shared" si="265"/>
        <v>3291.5173595248971</v>
      </c>
      <c r="R572" s="364">
        <v>24445</v>
      </c>
      <c r="S572" s="364" t="s">
        <v>149</v>
      </c>
      <c r="T572" s="364" t="s">
        <v>130</v>
      </c>
      <c r="U572" s="31">
        <f>L572-'раздел 2'!C571</f>
        <v>0</v>
      </c>
      <c r="V572" s="120">
        <f t="shared" si="267"/>
        <v>0</v>
      </c>
      <c r="W572" s="120">
        <f t="shared" si="262"/>
        <v>21153.482640475104</v>
      </c>
    </row>
    <row r="573" spans="1:23" ht="15.6" customHeight="1" x14ac:dyDescent="0.25">
      <c r="A573" s="177">
        <f t="shared" si="266"/>
        <v>379</v>
      </c>
      <c r="B573" s="338" t="s">
        <v>817</v>
      </c>
      <c r="C573" s="350">
        <v>1917</v>
      </c>
      <c r="D573" s="364"/>
      <c r="E573" s="371" t="s">
        <v>135</v>
      </c>
      <c r="F573" s="331">
        <v>2</v>
      </c>
      <c r="G573" s="331">
        <v>1</v>
      </c>
      <c r="H573" s="321">
        <v>223.13</v>
      </c>
      <c r="I573" s="321">
        <v>189.66</v>
      </c>
      <c r="J573" s="321">
        <v>153.1</v>
      </c>
      <c r="K573" s="331">
        <v>23</v>
      </c>
      <c r="L573" s="354">
        <f>'раздел 2'!C572</f>
        <v>447660.15</v>
      </c>
      <c r="M573" s="364">
        <v>0</v>
      </c>
      <c r="N573" s="364">
        <v>0</v>
      </c>
      <c r="O573" s="364">
        <v>0</v>
      </c>
      <c r="P573" s="373">
        <f t="shared" si="264"/>
        <v>447660.15</v>
      </c>
      <c r="Q573" s="370">
        <f t="shared" si="265"/>
        <v>2006.2750414556538</v>
      </c>
      <c r="R573" s="364">
        <v>24445</v>
      </c>
      <c r="S573" s="364" t="s">
        <v>149</v>
      </c>
      <c r="T573" s="364" t="s">
        <v>130</v>
      </c>
      <c r="U573" s="31">
        <f>L573-'раздел 2'!C572</f>
        <v>0</v>
      </c>
      <c r="V573" s="120">
        <f t="shared" si="267"/>
        <v>0</v>
      </c>
      <c r="W573" s="120">
        <f t="shared" si="262"/>
        <v>22438.724958544346</v>
      </c>
    </row>
    <row r="574" spans="1:23" ht="15.6" customHeight="1" x14ac:dyDescent="0.25">
      <c r="A574" s="177">
        <f t="shared" si="266"/>
        <v>380</v>
      </c>
      <c r="B574" s="338" t="s">
        <v>818</v>
      </c>
      <c r="C574" s="350">
        <v>1917</v>
      </c>
      <c r="D574" s="364"/>
      <c r="E574" s="371" t="s">
        <v>135</v>
      </c>
      <c r="F574" s="331">
        <v>2</v>
      </c>
      <c r="G574" s="331">
        <v>1</v>
      </c>
      <c r="H574" s="321">
        <v>255.3</v>
      </c>
      <c r="I574" s="321">
        <v>217.01</v>
      </c>
      <c r="J574" s="321">
        <v>183.3</v>
      </c>
      <c r="K574" s="331">
        <v>17</v>
      </c>
      <c r="L574" s="354">
        <f>'раздел 2'!C573</f>
        <v>374643.15</v>
      </c>
      <c r="M574" s="364">
        <v>0</v>
      </c>
      <c r="N574" s="364">
        <v>0</v>
      </c>
      <c r="O574" s="364">
        <v>0</v>
      </c>
      <c r="P574" s="373">
        <f t="shared" si="264"/>
        <v>374643.15</v>
      </c>
      <c r="Q574" s="370">
        <f t="shared" si="265"/>
        <v>1467.4623971797885</v>
      </c>
      <c r="R574" s="364">
        <v>24445</v>
      </c>
      <c r="S574" s="364" t="s">
        <v>149</v>
      </c>
      <c r="T574" s="364" t="s">
        <v>130</v>
      </c>
      <c r="U574" s="31">
        <f>L574-'раздел 2'!C573</f>
        <v>0</v>
      </c>
      <c r="V574" s="120">
        <f t="shared" si="267"/>
        <v>0</v>
      </c>
      <c r="W574" s="120">
        <f t="shared" si="262"/>
        <v>22977.537602820212</v>
      </c>
    </row>
    <row r="575" spans="1:23" ht="15.6" customHeight="1" x14ac:dyDescent="0.25">
      <c r="A575" s="177">
        <f t="shared" si="266"/>
        <v>381</v>
      </c>
      <c r="B575" s="338" t="s">
        <v>261</v>
      </c>
      <c r="C575" s="331">
        <v>1976</v>
      </c>
      <c r="D575" s="364" t="s">
        <v>182</v>
      </c>
      <c r="E575" s="364" t="s">
        <v>181</v>
      </c>
      <c r="F575" s="307">
        <v>2</v>
      </c>
      <c r="G575" s="307">
        <v>1</v>
      </c>
      <c r="H575" s="364">
        <v>433.87</v>
      </c>
      <c r="I575" s="364">
        <v>399.8</v>
      </c>
      <c r="J575" s="364">
        <v>244</v>
      </c>
      <c r="K575" s="331">
        <v>23</v>
      </c>
      <c r="L575" s="354">
        <f>'раздел 2'!C574</f>
        <v>444393.6</v>
      </c>
      <c r="M575" s="364">
        <v>0</v>
      </c>
      <c r="N575" s="364">
        <v>0</v>
      </c>
      <c r="O575" s="364">
        <v>0</v>
      </c>
      <c r="P575" s="373">
        <f t="shared" si="264"/>
        <v>444393.6</v>
      </c>
      <c r="Q575" s="370">
        <f t="shared" si="265"/>
        <v>1024.2551916472676</v>
      </c>
      <c r="R575" s="364">
        <v>24445</v>
      </c>
      <c r="S575" s="364" t="s">
        <v>149</v>
      </c>
      <c r="T575" s="364" t="s">
        <v>130</v>
      </c>
      <c r="U575" s="31">
        <f>L575-'раздел 2'!C574</f>
        <v>0</v>
      </c>
      <c r="V575" s="120">
        <f t="shared" si="267"/>
        <v>0</v>
      </c>
      <c r="W575" s="120">
        <f t="shared" si="262"/>
        <v>23420.744808352734</v>
      </c>
    </row>
    <row r="576" spans="1:23" ht="15.6" customHeight="1" x14ac:dyDescent="0.25">
      <c r="A576" s="177">
        <f t="shared" si="266"/>
        <v>382</v>
      </c>
      <c r="B576" s="166" t="s">
        <v>806</v>
      </c>
      <c r="C576" s="331">
        <v>1971</v>
      </c>
      <c r="D576" s="364" t="s">
        <v>182</v>
      </c>
      <c r="E576" s="364" t="s">
        <v>181</v>
      </c>
      <c r="F576" s="307">
        <v>5</v>
      </c>
      <c r="G576" s="307">
        <v>6</v>
      </c>
      <c r="H576" s="364" t="s">
        <v>469</v>
      </c>
      <c r="I576" s="364">
        <v>4586.5200000000004</v>
      </c>
      <c r="J576" s="364">
        <v>4455.25</v>
      </c>
      <c r="K576" s="331">
        <v>175</v>
      </c>
      <c r="L576" s="354">
        <f>'раздел 2'!C575</f>
        <v>7820363.25</v>
      </c>
      <c r="M576" s="364">
        <v>0</v>
      </c>
      <c r="N576" s="364">
        <v>0</v>
      </c>
      <c r="O576" s="364">
        <v>0</v>
      </c>
      <c r="P576" s="373">
        <f t="shared" si="264"/>
        <v>7820363.25</v>
      </c>
      <c r="Q576" s="370" t="e">
        <f t="shared" si="265"/>
        <v>#VALUE!</v>
      </c>
      <c r="R576" s="364">
        <v>24445</v>
      </c>
      <c r="S576" s="364" t="s">
        <v>149</v>
      </c>
      <c r="T576" s="364" t="s">
        <v>130</v>
      </c>
      <c r="U576" s="31">
        <f>L576-'раздел 2'!C575</f>
        <v>0</v>
      </c>
      <c r="V576" s="120">
        <f t="shared" si="267"/>
        <v>0</v>
      </c>
      <c r="W576" s="120" t="e">
        <f t="shared" si="262"/>
        <v>#VALUE!</v>
      </c>
    </row>
    <row r="577" spans="1:23" ht="15.6" customHeight="1" x14ac:dyDescent="0.25">
      <c r="A577" s="177">
        <f t="shared" si="266"/>
        <v>383</v>
      </c>
      <c r="B577" s="166" t="s">
        <v>807</v>
      </c>
      <c r="C577" s="331">
        <v>1969</v>
      </c>
      <c r="D577" s="364"/>
      <c r="E577" s="364" t="s">
        <v>124</v>
      </c>
      <c r="F577" s="307">
        <v>5</v>
      </c>
      <c r="G577" s="307">
        <v>3</v>
      </c>
      <c r="H577" s="364">
        <v>4218.3999999999996</v>
      </c>
      <c r="I577" s="364">
        <v>3034.9</v>
      </c>
      <c r="J577" s="364">
        <v>2126.2199999999998</v>
      </c>
      <c r="K577" s="331">
        <v>256</v>
      </c>
      <c r="L577" s="354">
        <f>'раздел 2'!C576</f>
        <v>170953.11</v>
      </c>
      <c r="M577" s="364">
        <v>0</v>
      </c>
      <c r="N577" s="364">
        <v>0</v>
      </c>
      <c r="O577" s="364">
        <v>0</v>
      </c>
      <c r="P577" s="373">
        <f t="shared" si="264"/>
        <v>170953.11</v>
      </c>
      <c r="Q577" s="370">
        <f t="shared" si="265"/>
        <v>40.525580788924714</v>
      </c>
      <c r="R577" s="364">
        <v>24445</v>
      </c>
      <c r="S577" s="364" t="s">
        <v>149</v>
      </c>
      <c r="T577" s="364" t="s">
        <v>130</v>
      </c>
      <c r="U577" s="31">
        <f>L577-'раздел 2'!C576</f>
        <v>0</v>
      </c>
      <c r="V577" s="120">
        <f t="shared" si="267"/>
        <v>0</v>
      </c>
      <c r="W577" s="120">
        <f t="shared" si="262"/>
        <v>24404.474419211074</v>
      </c>
    </row>
    <row r="578" spans="1:23" ht="15.6" customHeight="1" x14ac:dyDescent="0.25">
      <c r="A578" s="177">
        <f t="shared" si="266"/>
        <v>384</v>
      </c>
      <c r="B578" s="166" t="s">
        <v>820</v>
      </c>
      <c r="C578" s="350">
        <v>1963</v>
      </c>
      <c r="D578" s="364"/>
      <c r="E578" s="371" t="s">
        <v>124</v>
      </c>
      <c r="F578" s="331">
        <v>2</v>
      </c>
      <c r="G578" s="331">
        <v>2</v>
      </c>
      <c r="H578" s="321">
        <v>450.7</v>
      </c>
      <c r="I578" s="321">
        <v>383.1</v>
      </c>
      <c r="J578" s="321">
        <v>294.55</v>
      </c>
      <c r="K578" s="331">
        <v>18</v>
      </c>
      <c r="L578" s="354">
        <f>'раздел 2'!C577</f>
        <v>772344.3</v>
      </c>
      <c r="M578" s="364">
        <v>0</v>
      </c>
      <c r="N578" s="364">
        <v>0</v>
      </c>
      <c r="O578" s="364">
        <v>0</v>
      </c>
      <c r="P578" s="373">
        <f t="shared" si="264"/>
        <v>772344.3</v>
      </c>
      <c r="Q578" s="370">
        <f t="shared" si="265"/>
        <v>1713.6549811404484</v>
      </c>
      <c r="R578" s="364">
        <v>24445</v>
      </c>
      <c r="S578" s="364" t="s">
        <v>149</v>
      </c>
      <c r="T578" s="364" t="s">
        <v>130</v>
      </c>
      <c r="U578" s="31">
        <f>L578-'раздел 2'!C577</f>
        <v>0</v>
      </c>
      <c r="V578" s="120">
        <f t="shared" si="267"/>
        <v>0</v>
      </c>
      <c r="W578" s="120">
        <f t="shared" si="262"/>
        <v>22731.345018859553</v>
      </c>
    </row>
    <row r="579" spans="1:23" ht="15.6" customHeight="1" x14ac:dyDescent="0.25">
      <c r="A579" s="177">
        <f t="shared" si="266"/>
        <v>385</v>
      </c>
      <c r="B579" s="166" t="s">
        <v>821</v>
      </c>
      <c r="C579" s="350">
        <v>1956</v>
      </c>
      <c r="D579" s="364"/>
      <c r="E579" s="371" t="s">
        <v>135</v>
      </c>
      <c r="F579" s="331">
        <v>2</v>
      </c>
      <c r="G579" s="331">
        <v>1</v>
      </c>
      <c r="H579" s="321">
        <v>245.7</v>
      </c>
      <c r="I579" s="321">
        <v>208.85</v>
      </c>
      <c r="J579" s="321">
        <v>157.80000000000001</v>
      </c>
      <c r="K579" s="331">
        <v>19</v>
      </c>
      <c r="L579" s="354">
        <f>'раздел 2'!C578</f>
        <v>428445.15</v>
      </c>
      <c r="M579" s="364">
        <v>0</v>
      </c>
      <c r="N579" s="364">
        <v>0</v>
      </c>
      <c r="O579" s="364">
        <v>0</v>
      </c>
      <c r="P579" s="373">
        <f t="shared" si="264"/>
        <v>428445.15</v>
      </c>
      <c r="Q579" s="370">
        <f t="shared" si="265"/>
        <v>1743.7735042735044</v>
      </c>
      <c r="R579" s="364">
        <v>24445</v>
      </c>
      <c r="S579" s="364" t="s">
        <v>149</v>
      </c>
      <c r="T579" s="364" t="s">
        <v>130</v>
      </c>
      <c r="U579" s="31">
        <f>L579-'раздел 2'!C578</f>
        <v>0</v>
      </c>
      <c r="V579" s="120">
        <f t="shared" si="267"/>
        <v>0</v>
      </c>
      <c r="W579" s="120">
        <f t="shared" si="262"/>
        <v>22701.226495726496</v>
      </c>
    </row>
    <row r="580" spans="1:23" ht="15.6" customHeight="1" x14ac:dyDescent="0.25">
      <c r="A580" s="177">
        <f t="shared" si="266"/>
        <v>386</v>
      </c>
      <c r="B580" s="166" t="s">
        <v>822</v>
      </c>
      <c r="C580" s="350">
        <v>1961</v>
      </c>
      <c r="D580" s="364"/>
      <c r="E580" s="371" t="s">
        <v>124</v>
      </c>
      <c r="F580" s="331">
        <v>2</v>
      </c>
      <c r="G580" s="331">
        <v>1</v>
      </c>
      <c r="H580" s="321">
        <v>506.4</v>
      </c>
      <c r="I580" s="321">
        <v>467.14</v>
      </c>
      <c r="J580" s="321">
        <v>317.10000000000002</v>
      </c>
      <c r="K580" s="331">
        <v>26</v>
      </c>
      <c r="L580" s="354">
        <f>'раздел 2'!C579</f>
        <v>816538.8</v>
      </c>
      <c r="M580" s="364">
        <v>0</v>
      </c>
      <c r="N580" s="364">
        <v>0</v>
      </c>
      <c r="O580" s="364">
        <v>0</v>
      </c>
      <c r="P580" s="373">
        <f t="shared" si="264"/>
        <v>816538.8</v>
      </c>
      <c r="Q580" s="370">
        <f t="shared" si="265"/>
        <v>1612.4383886255926</v>
      </c>
      <c r="R580" s="364">
        <v>24445</v>
      </c>
      <c r="S580" s="364" t="s">
        <v>149</v>
      </c>
      <c r="T580" s="364" t="s">
        <v>130</v>
      </c>
      <c r="U580" s="31">
        <f>L580-'раздел 2'!C579</f>
        <v>0</v>
      </c>
      <c r="V580" s="120">
        <f t="shared" si="267"/>
        <v>0</v>
      </c>
      <c r="W580" s="120">
        <f t="shared" si="262"/>
        <v>22832.561611374407</v>
      </c>
    </row>
    <row r="581" spans="1:23" ht="15.6" customHeight="1" x14ac:dyDescent="0.25">
      <c r="A581" s="177">
        <f t="shared" si="266"/>
        <v>387</v>
      </c>
      <c r="B581" s="166" t="s">
        <v>823</v>
      </c>
      <c r="C581" s="350">
        <v>1906</v>
      </c>
      <c r="D581" s="364"/>
      <c r="E581" s="371" t="s">
        <v>124</v>
      </c>
      <c r="F581" s="331">
        <v>2</v>
      </c>
      <c r="G581" s="331">
        <v>1</v>
      </c>
      <c r="H581" s="321">
        <v>294.8</v>
      </c>
      <c r="I581" s="321">
        <v>250.58</v>
      </c>
      <c r="J581" s="321">
        <v>207</v>
      </c>
      <c r="K581" s="331">
        <v>21</v>
      </c>
      <c r="L581" s="354">
        <f>'раздел 2'!C580</f>
        <v>447660.15</v>
      </c>
      <c r="M581" s="364">
        <v>0</v>
      </c>
      <c r="N581" s="364">
        <v>0</v>
      </c>
      <c r="O581" s="364">
        <v>0</v>
      </c>
      <c r="P581" s="373">
        <f t="shared" si="264"/>
        <v>447660.15</v>
      </c>
      <c r="Q581" s="370">
        <f t="shared" si="265"/>
        <v>1518.521540027137</v>
      </c>
      <c r="R581" s="364">
        <v>24445</v>
      </c>
      <c r="S581" s="364" t="s">
        <v>149</v>
      </c>
      <c r="T581" s="364" t="s">
        <v>130</v>
      </c>
      <c r="U581" s="31">
        <f>L581-'раздел 2'!C580</f>
        <v>0</v>
      </c>
      <c r="V581" s="120">
        <f t="shared" si="267"/>
        <v>0</v>
      </c>
      <c r="W581" s="120">
        <f t="shared" ref="W581:W614" si="268">R581-Q581</f>
        <v>22926.478459972863</v>
      </c>
    </row>
    <row r="582" spans="1:23" ht="15.6" customHeight="1" x14ac:dyDescent="0.25">
      <c r="A582" s="177">
        <f t="shared" si="266"/>
        <v>388</v>
      </c>
      <c r="B582" s="166" t="s">
        <v>824</v>
      </c>
      <c r="C582" s="331">
        <v>1961</v>
      </c>
      <c r="D582" s="364" t="s">
        <v>182</v>
      </c>
      <c r="E582" s="364" t="s">
        <v>464</v>
      </c>
      <c r="F582" s="307">
        <v>2</v>
      </c>
      <c r="G582" s="307">
        <v>1</v>
      </c>
      <c r="H582" s="364">
        <v>313.73</v>
      </c>
      <c r="I582" s="364">
        <v>257.75</v>
      </c>
      <c r="J582" s="364">
        <v>53.95</v>
      </c>
      <c r="K582" s="331">
        <v>8</v>
      </c>
      <c r="L582" s="354">
        <f>'раздел 2'!C581</f>
        <v>252580.18</v>
      </c>
      <c r="M582" s="364">
        <v>0</v>
      </c>
      <c r="N582" s="364">
        <v>0</v>
      </c>
      <c r="O582" s="364">
        <v>0</v>
      </c>
      <c r="P582" s="373">
        <f t="shared" ref="P582:P598" si="269">L582</f>
        <v>252580.18</v>
      </c>
      <c r="Q582" s="370">
        <f t="shared" ref="Q582:Q597" si="270">L582/H582</f>
        <v>805.08775061358483</v>
      </c>
      <c r="R582" s="364">
        <v>24445</v>
      </c>
      <c r="S582" s="364" t="s">
        <v>149</v>
      </c>
      <c r="T582" s="364" t="s">
        <v>130</v>
      </c>
      <c r="U582" s="31">
        <f>L582-'раздел 2'!C581</f>
        <v>0</v>
      </c>
      <c r="V582" s="120">
        <f t="shared" si="267"/>
        <v>0</v>
      </c>
      <c r="W582" s="120">
        <f t="shared" si="268"/>
        <v>23639.912249386416</v>
      </c>
    </row>
    <row r="583" spans="1:23" ht="15.6" customHeight="1" x14ac:dyDescent="0.25">
      <c r="A583" s="177">
        <f t="shared" ref="A583:A598" si="271">A582+1</f>
        <v>389</v>
      </c>
      <c r="B583" s="166" t="s">
        <v>825</v>
      </c>
      <c r="C583" s="331">
        <v>1968</v>
      </c>
      <c r="D583" s="364"/>
      <c r="E583" s="364" t="s">
        <v>123</v>
      </c>
      <c r="F583" s="307">
        <v>2</v>
      </c>
      <c r="G583" s="307">
        <v>2</v>
      </c>
      <c r="H583" s="364">
        <v>441.62</v>
      </c>
      <c r="I583" s="364">
        <v>375.38</v>
      </c>
      <c r="J583" s="364">
        <v>290.7</v>
      </c>
      <c r="K583" s="331">
        <v>37</v>
      </c>
      <c r="L583" s="354">
        <f>'раздел 2'!C582</f>
        <v>422680.65</v>
      </c>
      <c r="M583" s="364">
        <v>0</v>
      </c>
      <c r="N583" s="364">
        <v>0</v>
      </c>
      <c r="O583" s="364">
        <v>0</v>
      </c>
      <c r="P583" s="373">
        <f t="shared" si="269"/>
        <v>422680.65</v>
      </c>
      <c r="Q583" s="370">
        <f t="shared" si="270"/>
        <v>957.11392147094796</v>
      </c>
      <c r="R583" s="364">
        <v>24445</v>
      </c>
      <c r="S583" s="364" t="s">
        <v>149</v>
      </c>
      <c r="T583" s="364" t="s">
        <v>130</v>
      </c>
      <c r="U583" s="31">
        <f>L583-'раздел 2'!C582</f>
        <v>0</v>
      </c>
      <c r="V583" s="120">
        <f t="shared" si="267"/>
        <v>0</v>
      </c>
      <c r="W583" s="120">
        <f t="shared" si="268"/>
        <v>23487.886078529053</v>
      </c>
    </row>
    <row r="584" spans="1:23" ht="15.6" customHeight="1" x14ac:dyDescent="0.25">
      <c r="A584" s="177">
        <f t="shared" si="271"/>
        <v>390</v>
      </c>
      <c r="B584" s="166" t="s">
        <v>816</v>
      </c>
      <c r="C584" s="350">
        <v>1962</v>
      </c>
      <c r="D584" s="364"/>
      <c r="E584" s="371" t="s">
        <v>124</v>
      </c>
      <c r="F584" s="331">
        <v>2</v>
      </c>
      <c r="G584" s="331">
        <v>2</v>
      </c>
      <c r="H584" s="321">
        <v>440.59</v>
      </c>
      <c r="I584" s="321">
        <v>374.5</v>
      </c>
      <c r="J584" s="321">
        <v>279.2</v>
      </c>
      <c r="K584" s="331">
        <v>29</v>
      </c>
      <c r="L584" s="354">
        <f>'раздел 2'!C583</f>
        <v>472639.65</v>
      </c>
      <c r="M584" s="364">
        <v>0</v>
      </c>
      <c r="N584" s="364">
        <v>0</v>
      </c>
      <c r="O584" s="364">
        <v>0</v>
      </c>
      <c r="P584" s="373">
        <f t="shared" si="269"/>
        <v>472639.65</v>
      </c>
      <c r="Q584" s="370">
        <f t="shared" si="270"/>
        <v>1072.7425724596565</v>
      </c>
      <c r="R584" s="364">
        <v>24445</v>
      </c>
      <c r="S584" s="364" t="s">
        <v>149</v>
      </c>
      <c r="T584" s="364" t="s">
        <v>130</v>
      </c>
      <c r="U584" s="31">
        <f>L584-'раздел 2'!C583</f>
        <v>0</v>
      </c>
      <c r="V584" s="120">
        <f t="shared" si="267"/>
        <v>0</v>
      </c>
      <c r="W584" s="120">
        <f t="shared" si="268"/>
        <v>23372.257427540342</v>
      </c>
    </row>
    <row r="585" spans="1:23" ht="15.6" customHeight="1" x14ac:dyDescent="0.25">
      <c r="A585" s="177">
        <f t="shared" si="271"/>
        <v>391</v>
      </c>
      <c r="B585" s="166" t="s">
        <v>813</v>
      </c>
      <c r="C585" s="350">
        <v>1960</v>
      </c>
      <c r="D585" s="364"/>
      <c r="E585" s="371" t="s">
        <v>124</v>
      </c>
      <c r="F585" s="331">
        <v>2</v>
      </c>
      <c r="G585" s="331">
        <v>1</v>
      </c>
      <c r="H585" s="321">
        <v>274.5</v>
      </c>
      <c r="I585" s="321">
        <v>274.5</v>
      </c>
      <c r="J585" s="321">
        <v>205.3</v>
      </c>
      <c r="K585" s="331">
        <v>16</v>
      </c>
      <c r="L585" s="354">
        <f>'раздел 2'!C584</f>
        <v>382329.15</v>
      </c>
      <c r="M585" s="364">
        <v>0</v>
      </c>
      <c r="N585" s="364">
        <v>0</v>
      </c>
      <c r="O585" s="364">
        <v>0</v>
      </c>
      <c r="P585" s="373">
        <f t="shared" si="269"/>
        <v>382329.15</v>
      </c>
      <c r="Q585" s="370">
        <f t="shared" si="270"/>
        <v>1392.820218579235</v>
      </c>
      <c r="R585" s="364">
        <v>24445</v>
      </c>
      <c r="S585" s="364" t="s">
        <v>149</v>
      </c>
      <c r="T585" s="364" t="s">
        <v>130</v>
      </c>
      <c r="U585" s="31">
        <f>L585-'раздел 2'!C584</f>
        <v>0</v>
      </c>
      <c r="V585" s="120">
        <f t="shared" si="267"/>
        <v>0</v>
      </c>
      <c r="W585" s="120">
        <f t="shared" si="268"/>
        <v>23052.179781420764</v>
      </c>
    </row>
    <row r="586" spans="1:23" ht="15.6" customHeight="1" x14ac:dyDescent="0.25">
      <c r="A586" s="177">
        <f t="shared" si="271"/>
        <v>392</v>
      </c>
      <c r="B586" s="166" t="s">
        <v>281</v>
      </c>
      <c r="C586" s="350">
        <v>1964</v>
      </c>
      <c r="D586" s="364"/>
      <c r="E586" s="371" t="s">
        <v>124</v>
      </c>
      <c r="F586" s="331">
        <v>2</v>
      </c>
      <c r="G586" s="331">
        <v>2</v>
      </c>
      <c r="H586" s="321">
        <v>678.3</v>
      </c>
      <c r="I586" s="321">
        <v>610.29999999999995</v>
      </c>
      <c r="J586" s="321">
        <v>580.29999999999995</v>
      </c>
      <c r="K586" s="331">
        <v>27</v>
      </c>
      <c r="L586" s="354">
        <f>'раздел 2'!C585</f>
        <v>4084707.9000000004</v>
      </c>
      <c r="M586" s="364">
        <v>0</v>
      </c>
      <c r="N586" s="364">
        <v>0</v>
      </c>
      <c r="O586" s="364">
        <v>0</v>
      </c>
      <c r="P586" s="373">
        <f t="shared" si="269"/>
        <v>4084707.9000000004</v>
      </c>
      <c r="Q586" s="370">
        <f t="shared" si="270"/>
        <v>6021.9783281733753</v>
      </c>
      <c r="R586" s="364">
        <v>24445</v>
      </c>
      <c r="S586" s="364" t="s">
        <v>149</v>
      </c>
      <c r="T586" s="364" t="s">
        <v>130</v>
      </c>
      <c r="U586" s="31">
        <f>L586-'раздел 2'!C585</f>
        <v>0</v>
      </c>
      <c r="V586" s="120">
        <f t="shared" si="267"/>
        <v>0</v>
      </c>
      <c r="W586" s="120">
        <f t="shared" si="268"/>
        <v>18423.021671826624</v>
      </c>
    </row>
    <row r="587" spans="1:23" ht="15.6" customHeight="1" x14ac:dyDescent="0.25">
      <c r="A587" s="177">
        <f t="shared" si="271"/>
        <v>393</v>
      </c>
      <c r="B587" s="166" t="s">
        <v>811</v>
      </c>
      <c r="C587" s="350">
        <v>1965</v>
      </c>
      <c r="D587" s="364"/>
      <c r="E587" s="371" t="s">
        <v>124</v>
      </c>
      <c r="F587" s="331">
        <v>2</v>
      </c>
      <c r="G587" s="331">
        <v>2</v>
      </c>
      <c r="H587" s="321">
        <v>689.1</v>
      </c>
      <c r="I587" s="321">
        <v>631</v>
      </c>
      <c r="J587" s="321">
        <v>396</v>
      </c>
      <c r="K587" s="331">
        <v>28</v>
      </c>
      <c r="L587" s="354">
        <f>'раздел 2'!C586</f>
        <v>787716.3</v>
      </c>
      <c r="M587" s="364">
        <v>0</v>
      </c>
      <c r="N587" s="364">
        <v>0</v>
      </c>
      <c r="O587" s="364">
        <v>0</v>
      </c>
      <c r="P587" s="373">
        <f t="shared" si="269"/>
        <v>787716.3</v>
      </c>
      <c r="Q587" s="370">
        <f t="shared" si="270"/>
        <v>1143.1088376142795</v>
      </c>
      <c r="R587" s="364">
        <v>24445</v>
      </c>
      <c r="S587" s="364" t="s">
        <v>149</v>
      </c>
      <c r="T587" s="364" t="s">
        <v>130</v>
      </c>
      <c r="U587" s="31">
        <f>L587-'раздел 2'!C586</f>
        <v>0</v>
      </c>
      <c r="V587" s="120">
        <f t="shared" si="267"/>
        <v>0</v>
      </c>
      <c r="W587" s="120">
        <f t="shared" si="268"/>
        <v>23301.89116238572</v>
      </c>
    </row>
    <row r="588" spans="1:23" ht="15.6" customHeight="1" x14ac:dyDescent="0.25">
      <c r="A588" s="177">
        <f t="shared" si="271"/>
        <v>394</v>
      </c>
      <c r="B588" s="338" t="s">
        <v>810</v>
      </c>
      <c r="C588" s="350">
        <v>1960</v>
      </c>
      <c r="D588" s="364"/>
      <c r="E588" s="371" t="s">
        <v>124</v>
      </c>
      <c r="F588" s="331">
        <v>2</v>
      </c>
      <c r="G588" s="331">
        <v>1</v>
      </c>
      <c r="H588" s="321">
        <v>478.7</v>
      </c>
      <c r="I588" s="321">
        <v>406.9</v>
      </c>
      <c r="J588" s="321">
        <v>302</v>
      </c>
      <c r="K588" s="331">
        <v>25</v>
      </c>
      <c r="L588" s="354">
        <f>'раздел 2'!C587</f>
        <v>803088.3</v>
      </c>
      <c r="M588" s="364">
        <v>0</v>
      </c>
      <c r="N588" s="364">
        <v>0</v>
      </c>
      <c r="O588" s="364">
        <v>0</v>
      </c>
      <c r="P588" s="373">
        <f t="shared" si="269"/>
        <v>803088.3</v>
      </c>
      <c r="Q588" s="370">
        <f t="shared" si="270"/>
        <v>1677.6442448297473</v>
      </c>
      <c r="R588" s="364">
        <v>24445</v>
      </c>
      <c r="S588" s="364" t="s">
        <v>149</v>
      </c>
      <c r="T588" s="364" t="s">
        <v>130</v>
      </c>
      <c r="U588" s="31">
        <f>L588-'раздел 2'!C587</f>
        <v>0</v>
      </c>
      <c r="V588" s="120">
        <f t="shared" si="267"/>
        <v>0</v>
      </c>
      <c r="W588" s="120">
        <f t="shared" si="268"/>
        <v>22767.355755170254</v>
      </c>
    </row>
    <row r="589" spans="1:23" ht="15.6" customHeight="1" x14ac:dyDescent="0.25">
      <c r="A589" s="177">
        <f t="shared" si="271"/>
        <v>395</v>
      </c>
      <c r="B589" s="338" t="s">
        <v>282</v>
      </c>
      <c r="C589" s="350">
        <v>1950</v>
      </c>
      <c r="D589" s="364"/>
      <c r="E589" s="371" t="s">
        <v>135</v>
      </c>
      <c r="F589" s="331">
        <v>2</v>
      </c>
      <c r="G589" s="331">
        <v>1</v>
      </c>
      <c r="H589" s="321">
        <v>327.2</v>
      </c>
      <c r="I589" s="321">
        <v>269.2</v>
      </c>
      <c r="J589" s="321">
        <v>161.6</v>
      </c>
      <c r="K589" s="331">
        <v>18</v>
      </c>
      <c r="L589" s="354">
        <f>'раздел 2'!C588</f>
        <v>451503.15</v>
      </c>
      <c r="M589" s="364">
        <v>0</v>
      </c>
      <c r="N589" s="364">
        <v>0</v>
      </c>
      <c r="O589" s="364">
        <v>0</v>
      </c>
      <c r="P589" s="373">
        <f t="shared" si="269"/>
        <v>451503.15</v>
      </c>
      <c r="Q589" s="370">
        <f t="shared" si="270"/>
        <v>1379.8996026894868</v>
      </c>
      <c r="R589" s="364">
        <v>24445</v>
      </c>
      <c r="S589" s="364" t="s">
        <v>149</v>
      </c>
      <c r="T589" s="364" t="s">
        <v>130</v>
      </c>
      <c r="U589" s="31">
        <f>L589-'раздел 2'!C588</f>
        <v>0</v>
      </c>
      <c r="V589" s="120">
        <f t="shared" si="267"/>
        <v>0</v>
      </c>
      <c r="W589" s="120">
        <f t="shared" si="268"/>
        <v>23065.100397310514</v>
      </c>
    </row>
    <row r="590" spans="1:23" ht="15.6" customHeight="1" x14ac:dyDescent="0.25">
      <c r="A590" s="177">
        <f t="shared" si="271"/>
        <v>396</v>
      </c>
      <c r="B590" s="338" t="s">
        <v>283</v>
      </c>
      <c r="C590" s="350">
        <v>1963</v>
      </c>
      <c r="D590" s="364"/>
      <c r="E590" s="371" t="s">
        <v>135</v>
      </c>
      <c r="F590" s="331">
        <v>2</v>
      </c>
      <c r="G590" s="331">
        <v>1</v>
      </c>
      <c r="H590" s="321">
        <v>368.8</v>
      </c>
      <c r="I590" s="321">
        <v>342.4</v>
      </c>
      <c r="J590" s="321">
        <v>159.6</v>
      </c>
      <c r="K590" s="331">
        <v>21</v>
      </c>
      <c r="L590" s="354">
        <f>'раздел 2'!C589</f>
        <v>3009618.15</v>
      </c>
      <c r="M590" s="364">
        <v>0</v>
      </c>
      <c r="N590" s="364">
        <v>0</v>
      </c>
      <c r="O590" s="364">
        <v>0</v>
      </c>
      <c r="P590" s="373">
        <f t="shared" si="269"/>
        <v>3009618.15</v>
      </c>
      <c r="Q590" s="370">
        <f t="shared" si="270"/>
        <v>8160.5698210412138</v>
      </c>
      <c r="R590" s="364">
        <v>24445</v>
      </c>
      <c r="S590" s="364" t="s">
        <v>149</v>
      </c>
      <c r="T590" s="364" t="s">
        <v>130</v>
      </c>
      <c r="U590" s="31">
        <f>L590-'раздел 2'!C589</f>
        <v>0</v>
      </c>
      <c r="V590" s="120">
        <f t="shared" si="267"/>
        <v>0</v>
      </c>
      <c r="W590" s="120">
        <f t="shared" si="268"/>
        <v>16284.430178958786</v>
      </c>
    </row>
    <row r="591" spans="1:23" ht="15.6" customHeight="1" x14ac:dyDescent="0.25">
      <c r="A591" s="177">
        <f t="shared" si="271"/>
        <v>397</v>
      </c>
      <c r="B591" s="338" t="s">
        <v>812</v>
      </c>
      <c r="C591" s="350">
        <v>1965</v>
      </c>
      <c r="D591" s="364"/>
      <c r="E591" s="371" t="s">
        <v>135</v>
      </c>
      <c r="F591" s="331">
        <v>2</v>
      </c>
      <c r="G591" s="331">
        <v>1</v>
      </c>
      <c r="H591" s="321">
        <v>278.45</v>
      </c>
      <c r="I591" s="321">
        <v>236.68</v>
      </c>
      <c r="J591" s="321">
        <v>202.71</v>
      </c>
      <c r="K591" s="331">
        <v>23</v>
      </c>
      <c r="L591" s="354">
        <f>'раздел 2'!C590</f>
        <v>503383.65</v>
      </c>
      <c r="M591" s="364">
        <v>0</v>
      </c>
      <c r="N591" s="364">
        <v>0</v>
      </c>
      <c r="O591" s="364">
        <v>0</v>
      </c>
      <c r="P591" s="373">
        <f t="shared" si="269"/>
        <v>503383.65</v>
      </c>
      <c r="Q591" s="370">
        <f t="shared" si="270"/>
        <v>1807.8062488777161</v>
      </c>
      <c r="R591" s="364">
        <v>24445</v>
      </c>
      <c r="S591" s="364" t="s">
        <v>149</v>
      </c>
      <c r="T591" s="364" t="s">
        <v>130</v>
      </c>
      <c r="U591" s="31">
        <f>L591-'раздел 2'!C590</f>
        <v>0</v>
      </c>
      <c r="V591" s="120">
        <f t="shared" si="267"/>
        <v>0</v>
      </c>
      <c r="W591" s="120">
        <f t="shared" si="268"/>
        <v>22637.193751122282</v>
      </c>
    </row>
    <row r="592" spans="1:23" ht="15.6" customHeight="1" x14ac:dyDescent="0.25">
      <c r="A592" s="177">
        <f t="shared" si="271"/>
        <v>398</v>
      </c>
      <c r="B592" s="338" t="s">
        <v>284</v>
      </c>
      <c r="C592" s="350">
        <v>1960</v>
      </c>
      <c r="D592" s="364"/>
      <c r="E592" s="371" t="s">
        <v>135</v>
      </c>
      <c r="F592" s="331">
        <v>2</v>
      </c>
      <c r="G592" s="331">
        <v>1</v>
      </c>
      <c r="H592" s="321">
        <v>346.8</v>
      </c>
      <c r="I592" s="321">
        <v>320.39999999999998</v>
      </c>
      <c r="J592" s="321">
        <v>121.8</v>
      </c>
      <c r="K592" s="331">
        <v>27</v>
      </c>
      <c r="L592" s="354">
        <f>'раздел 2'!C591</f>
        <v>503383.65</v>
      </c>
      <c r="M592" s="364">
        <v>0</v>
      </c>
      <c r="N592" s="364">
        <v>0</v>
      </c>
      <c r="O592" s="364">
        <v>0</v>
      </c>
      <c r="P592" s="373">
        <f t="shared" si="269"/>
        <v>503383.65</v>
      </c>
      <c r="Q592" s="370">
        <f t="shared" si="270"/>
        <v>1451.5099480968859</v>
      </c>
      <c r="R592" s="364">
        <v>24445</v>
      </c>
      <c r="S592" s="364" t="s">
        <v>149</v>
      </c>
      <c r="T592" s="364" t="s">
        <v>130</v>
      </c>
      <c r="U592" s="31">
        <f>L592-'раздел 2'!C591</f>
        <v>0</v>
      </c>
      <c r="V592" s="120">
        <f t="shared" si="267"/>
        <v>0</v>
      </c>
      <c r="W592" s="120">
        <f t="shared" si="268"/>
        <v>22993.490051903114</v>
      </c>
    </row>
    <row r="593" spans="1:23" ht="15.6" customHeight="1" x14ac:dyDescent="0.25">
      <c r="A593" s="177">
        <f t="shared" si="271"/>
        <v>399</v>
      </c>
      <c r="B593" s="338" t="s">
        <v>819</v>
      </c>
      <c r="C593" s="350">
        <v>1954</v>
      </c>
      <c r="D593" s="364"/>
      <c r="E593" s="371" t="s">
        <v>124</v>
      </c>
      <c r="F593" s="331">
        <v>2</v>
      </c>
      <c r="G593" s="331">
        <v>2</v>
      </c>
      <c r="H593" s="321">
        <v>431.96</v>
      </c>
      <c r="I593" s="321">
        <v>367.17</v>
      </c>
      <c r="J593" s="321">
        <v>279.13</v>
      </c>
      <c r="K593" s="331">
        <v>26</v>
      </c>
      <c r="L593" s="354">
        <f>'раздел 2'!C592</f>
        <v>489933.15</v>
      </c>
      <c r="M593" s="364">
        <v>0</v>
      </c>
      <c r="N593" s="364">
        <v>0</v>
      </c>
      <c r="O593" s="364">
        <v>0</v>
      </c>
      <c r="P593" s="373">
        <f t="shared" si="269"/>
        <v>489933.15</v>
      </c>
      <c r="Q593" s="370">
        <f t="shared" si="270"/>
        <v>1134.2095332901195</v>
      </c>
      <c r="R593" s="364">
        <v>24445</v>
      </c>
      <c r="S593" s="364" t="s">
        <v>149</v>
      </c>
      <c r="T593" s="364" t="s">
        <v>130</v>
      </c>
      <c r="U593" s="31">
        <f>L593-'раздел 2'!C592</f>
        <v>0</v>
      </c>
      <c r="V593" s="120">
        <f t="shared" si="267"/>
        <v>0</v>
      </c>
      <c r="W593" s="120">
        <f t="shared" si="268"/>
        <v>23310.790466709881</v>
      </c>
    </row>
    <row r="594" spans="1:23" ht="15.6" customHeight="1" x14ac:dyDescent="0.25">
      <c r="A594" s="177">
        <f t="shared" si="271"/>
        <v>400</v>
      </c>
      <c r="B594" s="338" t="s">
        <v>285</v>
      </c>
      <c r="C594" s="350">
        <v>1958</v>
      </c>
      <c r="D594" s="364"/>
      <c r="E594" s="371" t="s">
        <v>135</v>
      </c>
      <c r="F594" s="331">
        <v>2</v>
      </c>
      <c r="G594" s="331">
        <v>1</v>
      </c>
      <c r="H594" s="321">
        <v>215.2</v>
      </c>
      <c r="I594" s="321">
        <v>182.92</v>
      </c>
      <c r="J594" s="321">
        <v>122.3</v>
      </c>
      <c r="K594" s="331">
        <v>16</v>
      </c>
      <c r="L594" s="354">
        <f>'раздел 2'!C593</f>
        <v>451503.15</v>
      </c>
      <c r="M594" s="364">
        <v>0</v>
      </c>
      <c r="N594" s="364">
        <v>0</v>
      </c>
      <c r="O594" s="364">
        <v>0</v>
      </c>
      <c r="P594" s="373">
        <f t="shared" si="269"/>
        <v>451503.15</v>
      </c>
      <c r="Q594" s="370">
        <f t="shared" si="270"/>
        <v>2098.0629646840152</v>
      </c>
      <c r="R594" s="364">
        <v>24445</v>
      </c>
      <c r="S594" s="364" t="s">
        <v>149</v>
      </c>
      <c r="T594" s="364" t="s">
        <v>130</v>
      </c>
      <c r="U594" s="31">
        <f>L594-'раздел 2'!C593</f>
        <v>0</v>
      </c>
      <c r="V594" s="120">
        <f t="shared" si="267"/>
        <v>0</v>
      </c>
      <c r="W594" s="120">
        <f t="shared" si="268"/>
        <v>22346.937035315983</v>
      </c>
    </row>
    <row r="595" spans="1:23" ht="15.6" customHeight="1" x14ac:dyDescent="0.25">
      <c r="A595" s="177">
        <f t="shared" si="271"/>
        <v>401</v>
      </c>
      <c r="B595" s="338" t="s">
        <v>286</v>
      </c>
      <c r="C595" s="350">
        <v>1956</v>
      </c>
      <c r="D595" s="364"/>
      <c r="E595" s="371" t="s">
        <v>124</v>
      </c>
      <c r="F595" s="331">
        <v>2</v>
      </c>
      <c r="G595" s="331">
        <v>2</v>
      </c>
      <c r="H595" s="321">
        <v>338.4</v>
      </c>
      <c r="I595" s="321">
        <v>287.64</v>
      </c>
      <c r="J595" s="321">
        <v>240.75</v>
      </c>
      <c r="K595" s="331">
        <v>27</v>
      </c>
      <c r="L595" s="354">
        <f>'раздел 2'!C594</f>
        <v>2946724.2</v>
      </c>
      <c r="M595" s="364">
        <v>0</v>
      </c>
      <c r="N595" s="364">
        <v>0</v>
      </c>
      <c r="O595" s="364">
        <v>0</v>
      </c>
      <c r="P595" s="373">
        <f t="shared" si="269"/>
        <v>2946724.2</v>
      </c>
      <c r="Q595" s="370">
        <f t="shared" si="270"/>
        <v>8707.8138297872356</v>
      </c>
      <c r="R595" s="364">
        <v>24445</v>
      </c>
      <c r="S595" s="364" t="s">
        <v>149</v>
      </c>
      <c r="T595" s="364" t="s">
        <v>130</v>
      </c>
      <c r="U595" s="31">
        <f>L595-'раздел 2'!C594</f>
        <v>0</v>
      </c>
      <c r="V595" s="120">
        <f t="shared" si="267"/>
        <v>0</v>
      </c>
      <c r="W595" s="120">
        <f t="shared" si="268"/>
        <v>15737.186170212764</v>
      </c>
    </row>
    <row r="596" spans="1:23" ht="15.6" customHeight="1" x14ac:dyDescent="0.25">
      <c r="A596" s="177">
        <f t="shared" si="271"/>
        <v>402</v>
      </c>
      <c r="B596" s="338" t="s">
        <v>814</v>
      </c>
      <c r="C596" s="331">
        <v>1959</v>
      </c>
      <c r="D596" s="364" t="s">
        <v>182</v>
      </c>
      <c r="E596" s="364" t="s">
        <v>464</v>
      </c>
      <c r="F596" s="307">
        <v>2</v>
      </c>
      <c r="G596" s="307">
        <v>2</v>
      </c>
      <c r="H596" s="364">
        <v>703.9</v>
      </c>
      <c r="I596" s="364">
        <v>104</v>
      </c>
      <c r="J596" s="364">
        <v>490.8</v>
      </c>
      <c r="K596" s="331">
        <v>29</v>
      </c>
      <c r="L596" s="354">
        <f>'раздел 2'!C595</f>
        <v>806931.3</v>
      </c>
      <c r="M596" s="364">
        <v>0</v>
      </c>
      <c r="N596" s="364">
        <v>0</v>
      </c>
      <c r="O596" s="364">
        <v>0</v>
      </c>
      <c r="P596" s="373">
        <f t="shared" si="269"/>
        <v>806931.3</v>
      </c>
      <c r="Q596" s="370">
        <f t="shared" si="270"/>
        <v>1146.3720698962923</v>
      </c>
      <c r="R596" s="364">
        <v>24445</v>
      </c>
      <c r="S596" s="364" t="s">
        <v>149</v>
      </c>
      <c r="T596" s="364" t="s">
        <v>130</v>
      </c>
      <c r="U596" s="31">
        <f>L596-'раздел 2'!C595</f>
        <v>0</v>
      </c>
      <c r="V596" s="120">
        <f t="shared" si="267"/>
        <v>0</v>
      </c>
      <c r="W596" s="120">
        <f t="shared" si="268"/>
        <v>23298.627930103707</v>
      </c>
    </row>
    <row r="597" spans="1:23" ht="15.6" customHeight="1" x14ac:dyDescent="0.25">
      <c r="A597" s="177">
        <f t="shared" si="271"/>
        <v>403</v>
      </c>
      <c r="B597" s="338" t="s">
        <v>815</v>
      </c>
      <c r="C597" s="350">
        <v>1960</v>
      </c>
      <c r="D597" s="364"/>
      <c r="E597" s="371" t="s">
        <v>124</v>
      </c>
      <c r="F597" s="331">
        <v>2</v>
      </c>
      <c r="G597" s="331">
        <v>3</v>
      </c>
      <c r="H597" s="321">
        <v>744.5</v>
      </c>
      <c r="I597" s="321">
        <v>632.83000000000004</v>
      </c>
      <c r="J597" s="321">
        <v>424.5</v>
      </c>
      <c r="K597" s="331">
        <v>20</v>
      </c>
      <c r="L597" s="354">
        <f>'раздел 2'!C596</f>
        <v>1258434.45</v>
      </c>
      <c r="M597" s="364">
        <v>0</v>
      </c>
      <c r="N597" s="364">
        <v>0</v>
      </c>
      <c r="O597" s="364">
        <v>0</v>
      </c>
      <c r="P597" s="373">
        <f t="shared" si="269"/>
        <v>1258434.45</v>
      </c>
      <c r="Q597" s="370">
        <f t="shared" si="270"/>
        <v>1690.3081934184015</v>
      </c>
      <c r="R597" s="364">
        <v>24445</v>
      </c>
      <c r="S597" s="364" t="s">
        <v>149</v>
      </c>
      <c r="T597" s="364" t="s">
        <v>130</v>
      </c>
      <c r="U597" s="31">
        <f>L597-'раздел 2'!C596</f>
        <v>0</v>
      </c>
      <c r="V597" s="120">
        <f t="shared" si="267"/>
        <v>0</v>
      </c>
      <c r="W597" s="120">
        <f t="shared" si="268"/>
        <v>22754.691806581599</v>
      </c>
    </row>
    <row r="598" spans="1:23" ht="15.6" customHeight="1" x14ac:dyDescent="0.25">
      <c r="A598" s="177">
        <f t="shared" si="271"/>
        <v>404</v>
      </c>
      <c r="B598" s="336" t="s">
        <v>809</v>
      </c>
      <c r="C598" s="350">
        <v>1953</v>
      </c>
      <c r="D598" s="364"/>
      <c r="E598" s="371" t="s">
        <v>124</v>
      </c>
      <c r="F598" s="331">
        <v>2</v>
      </c>
      <c r="G598" s="331">
        <v>1</v>
      </c>
      <c r="H598" s="321">
        <v>278.60000000000002</v>
      </c>
      <c r="I598" s="321">
        <v>236.81</v>
      </c>
      <c r="J598" s="321">
        <v>173.83</v>
      </c>
      <c r="K598" s="331">
        <v>14</v>
      </c>
      <c r="L598" s="354">
        <f>'раздел 2'!C597</f>
        <v>503383.65</v>
      </c>
      <c r="M598" s="364">
        <v>0</v>
      </c>
      <c r="N598" s="364">
        <v>0</v>
      </c>
      <c r="O598" s="364">
        <v>0</v>
      </c>
      <c r="P598" s="373">
        <f t="shared" si="269"/>
        <v>503383.65</v>
      </c>
      <c r="Q598" s="370">
        <v>392.84</v>
      </c>
      <c r="R598" s="364">
        <v>24445</v>
      </c>
      <c r="S598" s="364" t="s">
        <v>149</v>
      </c>
      <c r="T598" s="364" t="s">
        <v>130</v>
      </c>
      <c r="U598" s="31">
        <f>L598-'раздел 2'!C597</f>
        <v>0</v>
      </c>
      <c r="V598" s="120">
        <f t="shared" si="267"/>
        <v>0</v>
      </c>
      <c r="W598" s="120">
        <f t="shared" si="268"/>
        <v>24052.16</v>
      </c>
    </row>
    <row r="599" spans="1:23" ht="15.6" customHeight="1" x14ac:dyDescent="0.25">
      <c r="A599" s="427" t="s">
        <v>15</v>
      </c>
      <c r="B599" s="426"/>
      <c r="C599" s="331" t="s">
        <v>468</v>
      </c>
      <c r="D599" s="364" t="s">
        <v>468</v>
      </c>
      <c r="E599" s="364" t="s">
        <v>468</v>
      </c>
      <c r="F599" s="307" t="s">
        <v>468</v>
      </c>
      <c r="G599" s="307" t="s">
        <v>468</v>
      </c>
      <c r="H599" s="354">
        <f t="shared" ref="H599:P599" si="272">SUM(H553:H598)</f>
        <v>66651.680000000008</v>
      </c>
      <c r="I599" s="354">
        <f t="shared" si="272"/>
        <v>57867.229999999996</v>
      </c>
      <c r="J599" s="354">
        <f t="shared" si="272"/>
        <v>46365.110000000015</v>
      </c>
      <c r="K599" s="331">
        <f t="shared" si="272"/>
        <v>2943</v>
      </c>
      <c r="L599" s="354">
        <f t="shared" si="272"/>
        <v>75615076.459999993</v>
      </c>
      <c r="M599" s="354">
        <f t="shared" si="272"/>
        <v>0</v>
      </c>
      <c r="N599" s="354">
        <f t="shared" si="272"/>
        <v>0</v>
      </c>
      <c r="O599" s="354">
        <f t="shared" si="272"/>
        <v>0</v>
      </c>
      <c r="P599" s="354">
        <f t="shared" si="272"/>
        <v>75615076.459999993</v>
      </c>
      <c r="Q599" s="370">
        <f t="shared" ref="Q599:Q611" si="273">L599/H599</f>
        <v>1134.4811782688746</v>
      </c>
      <c r="R599" s="364" t="s">
        <v>468</v>
      </c>
      <c r="S599" s="364" t="s">
        <v>468</v>
      </c>
      <c r="T599" s="364" t="s">
        <v>468</v>
      </c>
      <c r="U599" s="31">
        <f>L599-'раздел 2'!C598</f>
        <v>0</v>
      </c>
      <c r="V599" s="120">
        <f t="shared" ref="V599:V619" si="274">L599-P599</f>
        <v>0</v>
      </c>
      <c r="W599" s="120" t="e">
        <f t="shared" si="268"/>
        <v>#VALUE!</v>
      </c>
    </row>
    <row r="600" spans="1:23" ht="15.6" customHeight="1" x14ac:dyDescent="0.25">
      <c r="A600" s="508" t="s">
        <v>856</v>
      </c>
      <c r="B600" s="508"/>
      <c r="C600" s="508"/>
      <c r="D600" s="364"/>
      <c r="E600" s="364"/>
      <c r="F600" s="307"/>
      <c r="G600" s="307"/>
      <c r="H600" s="354"/>
      <c r="I600" s="354"/>
      <c r="J600" s="354"/>
      <c r="K600" s="331"/>
      <c r="L600" s="354"/>
      <c r="M600" s="354"/>
      <c r="N600" s="354"/>
      <c r="O600" s="354"/>
      <c r="P600" s="354"/>
      <c r="Q600" s="370"/>
      <c r="R600" s="364"/>
      <c r="S600" s="364"/>
      <c r="T600" s="364"/>
      <c r="U600" s="31">
        <f>L600-'раздел 2'!C599</f>
        <v>0</v>
      </c>
      <c r="V600" s="120"/>
      <c r="W600" s="120"/>
    </row>
    <row r="601" spans="1:23" ht="15.6" customHeight="1" x14ac:dyDescent="0.25">
      <c r="A601" s="307">
        <f>A598+1</f>
        <v>405</v>
      </c>
      <c r="B601" s="355" t="s">
        <v>827</v>
      </c>
      <c r="C601" s="91">
        <v>1967</v>
      </c>
      <c r="D601" s="305"/>
      <c r="E601" s="371" t="s">
        <v>124</v>
      </c>
      <c r="F601" s="91">
        <v>2</v>
      </c>
      <c r="G601" s="91">
        <v>2</v>
      </c>
      <c r="H601" s="306">
        <v>505.18</v>
      </c>
      <c r="I601" s="306">
        <v>505.18</v>
      </c>
      <c r="J601" s="306">
        <v>233.54</v>
      </c>
      <c r="K601" s="91">
        <v>24</v>
      </c>
      <c r="L601" s="354">
        <f>'раздел 2'!C600</f>
        <v>912663.15</v>
      </c>
      <c r="M601" s="364">
        <v>0</v>
      </c>
      <c r="N601" s="364">
        <v>0</v>
      </c>
      <c r="O601" s="364">
        <v>0</v>
      </c>
      <c r="P601" s="373">
        <f t="shared" ref="P601" si="275">L601</f>
        <v>912663.15</v>
      </c>
      <c r="Q601" s="370">
        <v>392.84</v>
      </c>
      <c r="R601" s="364">
        <v>24445</v>
      </c>
      <c r="S601" s="364" t="s">
        <v>149</v>
      </c>
      <c r="T601" s="364" t="s">
        <v>130</v>
      </c>
      <c r="U601" s="31">
        <f>L601-'раздел 2'!C600</f>
        <v>0</v>
      </c>
      <c r="V601" s="120"/>
      <c r="W601" s="120"/>
    </row>
    <row r="602" spans="1:23" ht="15.6" customHeight="1" x14ac:dyDescent="0.25">
      <c r="A602" s="307">
        <f t="shared" ref="A602:A609" si="276">A601+1</f>
        <v>406</v>
      </c>
      <c r="B602" s="355" t="s">
        <v>828</v>
      </c>
      <c r="C602" s="335">
        <v>1968</v>
      </c>
      <c r="D602" s="332"/>
      <c r="E602" s="371" t="s">
        <v>135</v>
      </c>
      <c r="F602" s="335">
        <v>2</v>
      </c>
      <c r="G602" s="335">
        <v>2</v>
      </c>
      <c r="H602" s="333">
        <v>263.5</v>
      </c>
      <c r="I602" s="333">
        <v>263.5</v>
      </c>
      <c r="J602" s="333">
        <v>47.8</v>
      </c>
      <c r="K602" s="330">
        <v>7</v>
      </c>
      <c r="L602" s="354">
        <f>'раздел 2'!C601</f>
        <v>912663.15</v>
      </c>
      <c r="M602" s="364">
        <v>0</v>
      </c>
      <c r="N602" s="364">
        <v>0</v>
      </c>
      <c r="O602" s="364">
        <v>0</v>
      </c>
      <c r="P602" s="373">
        <f t="shared" ref="P602:P609" si="277">L602</f>
        <v>912663.15</v>
      </c>
      <c r="Q602" s="370"/>
      <c r="R602" s="364"/>
      <c r="S602" s="364" t="s">
        <v>149</v>
      </c>
      <c r="T602" s="364" t="s">
        <v>130</v>
      </c>
      <c r="U602" s="31">
        <f>L602-'раздел 2'!C601</f>
        <v>0</v>
      </c>
      <c r="V602" s="120"/>
      <c r="W602" s="120"/>
    </row>
    <row r="603" spans="1:23" ht="15.6" customHeight="1" x14ac:dyDescent="0.25">
      <c r="A603" s="307">
        <f t="shared" si="276"/>
        <v>407</v>
      </c>
      <c r="B603" s="355" t="s">
        <v>829</v>
      </c>
      <c r="C603" s="91">
        <v>1968</v>
      </c>
      <c r="D603" s="305"/>
      <c r="E603" s="371" t="s">
        <v>124</v>
      </c>
      <c r="F603" s="91">
        <v>2</v>
      </c>
      <c r="G603" s="91">
        <v>2</v>
      </c>
      <c r="H603" s="306">
        <v>486.5</v>
      </c>
      <c r="I603" s="306">
        <v>486.5</v>
      </c>
      <c r="J603" s="306">
        <v>293.24</v>
      </c>
      <c r="K603" s="91">
        <v>19</v>
      </c>
      <c r="L603" s="354">
        <f>'раздел 2'!C602</f>
        <v>912663.15</v>
      </c>
      <c r="M603" s="364">
        <v>0</v>
      </c>
      <c r="N603" s="364">
        <v>0</v>
      </c>
      <c r="O603" s="364">
        <v>0</v>
      </c>
      <c r="P603" s="373">
        <f t="shared" si="277"/>
        <v>912663.15</v>
      </c>
      <c r="Q603" s="370"/>
      <c r="R603" s="364"/>
      <c r="S603" s="364" t="s">
        <v>149</v>
      </c>
      <c r="T603" s="364" t="s">
        <v>130</v>
      </c>
      <c r="U603" s="31">
        <f>L603-'раздел 2'!C602</f>
        <v>0</v>
      </c>
      <c r="V603" s="120"/>
      <c r="W603" s="120"/>
    </row>
    <row r="604" spans="1:23" ht="15.6" customHeight="1" x14ac:dyDescent="0.25">
      <c r="A604" s="307">
        <f t="shared" si="276"/>
        <v>408</v>
      </c>
      <c r="B604" s="355" t="s">
        <v>830</v>
      </c>
      <c r="C604" s="335">
        <v>1962</v>
      </c>
      <c r="D604" s="332"/>
      <c r="E604" s="371" t="s">
        <v>135</v>
      </c>
      <c r="F604" s="335">
        <v>2</v>
      </c>
      <c r="G604" s="335">
        <v>1</v>
      </c>
      <c r="H604" s="333">
        <v>328.2</v>
      </c>
      <c r="I604" s="333">
        <v>328.2</v>
      </c>
      <c r="J604" s="333">
        <v>77.5</v>
      </c>
      <c r="K604" s="335">
        <v>20</v>
      </c>
      <c r="L604" s="354">
        <f>'раздел 2'!C603</f>
        <v>912663.15</v>
      </c>
      <c r="M604" s="364">
        <v>0</v>
      </c>
      <c r="N604" s="364">
        <v>0</v>
      </c>
      <c r="O604" s="364">
        <v>0</v>
      </c>
      <c r="P604" s="373">
        <f t="shared" si="277"/>
        <v>912663.15</v>
      </c>
      <c r="Q604" s="370"/>
      <c r="R604" s="364"/>
      <c r="S604" s="364" t="s">
        <v>149</v>
      </c>
      <c r="T604" s="364" t="s">
        <v>130</v>
      </c>
      <c r="U604" s="31">
        <f>L604-'раздел 2'!C603</f>
        <v>0</v>
      </c>
      <c r="V604" s="120"/>
      <c r="W604" s="120"/>
    </row>
    <row r="605" spans="1:23" ht="15.6" customHeight="1" x14ac:dyDescent="0.25">
      <c r="A605" s="307">
        <f t="shared" si="276"/>
        <v>409</v>
      </c>
      <c r="B605" s="355" t="s">
        <v>831</v>
      </c>
      <c r="C605" s="350">
        <v>1962</v>
      </c>
      <c r="D605" s="364"/>
      <c r="E605" s="371" t="s">
        <v>124</v>
      </c>
      <c r="F605" s="331">
        <v>2</v>
      </c>
      <c r="G605" s="331">
        <v>1</v>
      </c>
      <c r="H605" s="321">
        <v>308.14999999999998</v>
      </c>
      <c r="I605" s="321">
        <v>308.14999999999998</v>
      </c>
      <c r="J605" s="321">
        <v>120.42</v>
      </c>
      <c r="K605" s="331">
        <v>24</v>
      </c>
      <c r="L605" s="354">
        <f>'раздел 2'!C604</f>
        <v>912663.15</v>
      </c>
      <c r="M605" s="364">
        <v>0</v>
      </c>
      <c r="N605" s="364">
        <v>0</v>
      </c>
      <c r="O605" s="364">
        <v>0</v>
      </c>
      <c r="P605" s="373">
        <f t="shared" si="277"/>
        <v>912663.15</v>
      </c>
      <c r="Q605" s="370"/>
      <c r="R605" s="364"/>
      <c r="S605" s="364" t="s">
        <v>149</v>
      </c>
      <c r="T605" s="364" t="s">
        <v>130</v>
      </c>
      <c r="U605" s="31">
        <f>L605-'раздел 2'!C604</f>
        <v>0</v>
      </c>
      <c r="V605" s="120"/>
      <c r="W605" s="120"/>
    </row>
    <row r="606" spans="1:23" ht="15.6" customHeight="1" x14ac:dyDescent="0.25">
      <c r="A606" s="307">
        <f t="shared" si="276"/>
        <v>410</v>
      </c>
      <c r="B606" s="355" t="s">
        <v>832</v>
      </c>
      <c r="C606" s="350">
        <v>1939</v>
      </c>
      <c r="D606" s="364"/>
      <c r="E606" s="371" t="s">
        <v>135</v>
      </c>
      <c r="F606" s="331">
        <v>2</v>
      </c>
      <c r="G606" s="331">
        <v>1</v>
      </c>
      <c r="H606" s="321">
        <v>114.31</v>
      </c>
      <c r="I606" s="321">
        <v>114.31</v>
      </c>
      <c r="J606" s="321">
        <v>57.17</v>
      </c>
      <c r="K606" s="331">
        <v>6</v>
      </c>
      <c r="L606" s="354">
        <f>'раздел 2'!C605</f>
        <v>720513.15</v>
      </c>
      <c r="M606" s="364">
        <v>0</v>
      </c>
      <c r="N606" s="364">
        <v>0</v>
      </c>
      <c r="O606" s="364">
        <v>0</v>
      </c>
      <c r="P606" s="373">
        <f t="shared" si="277"/>
        <v>720513.15</v>
      </c>
      <c r="Q606" s="370"/>
      <c r="R606" s="364"/>
      <c r="S606" s="364" t="s">
        <v>149</v>
      </c>
      <c r="T606" s="364" t="s">
        <v>130</v>
      </c>
      <c r="U606" s="31">
        <f>L606-'раздел 2'!C605</f>
        <v>0</v>
      </c>
      <c r="V606" s="120"/>
      <c r="W606" s="120"/>
    </row>
    <row r="607" spans="1:23" ht="15.6" customHeight="1" x14ac:dyDescent="0.25">
      <c r="A607" s="307">
        <f t="shared" si="276"/>
        <v>411</v>
      </c>
      <c r="B607" s="355" t="s">
        <v>833</v>
      </c>
      <c r="C607" s="350">
        <v>1948</v>
      </c>
      <c r="D607" s="364"/>
      <c r="E607" s="371" t="s">
        <v>135</v>
      </c>
      <c r="F607" s="331">
        <v>2</v>
      </c>
      <c r="G607" s="331">
        <v>2</v>
      </c>
      <c r="H607" s="321">
        <v>254.7</v>
      </c>
      <c r="I607" s="321">
        <v>254.7</v>
      </c>
      <c r="J607" s="321">
        <v>162.68</v>
      </c>
      <c r="K607" s="331">
        <v>16</v>
      </c>
      <c r="L607" s="354">
        <f>'раздел 2'!C606</f>
        <v>912663.15</v>
      </c>
      <c r="M607" s="364">
        <v>0</v>
      </c>
      <c r="N607" s="364">
        <v>0</v>
      </c>
      <c r="O607" s="364">
        <v>0</v>
      </c>
      <c r="P607" s="373">
        <f t="shared" si="277"/>
        <v>912663.15</v>
      </c>
      <c r="Q607" s="370"/>
      <c r="R607" s="364"/>
      <c r="S607" s="364" t="s">
        <v>149</v>
      </c>
      <c r="T607" s="364" t="s">
        <v>130</v>
      </c>
      <c r="U607" s="31">
        <f>L607-'раздел 2'!C606</f>
        <v>0</v>
      </c>
      <c r="V607" s="120"/>
      <c r="W607" s="120"/>
    </row>
    <row r="608" spans="1:23" ht="15.6" customHeight="1" x14ac:dyDescent="0.25">
      <c r="A608" s="307">
        <f t="shared" si="276"/>
        <v>412</v>
      </c>
      <c r="B608" s="355" t="s">
        <v>834</v>
      </c>
      <c r="C608" s="350">
        <v>1940</v>
      </c>
      <c r="D608" s="364"/>
      <c r="E608" s="371" t="s">
        <v>135</v>
      </c>
      <c r="F608" s="331">
        <v>2</v>
      </c>
      <c r="G608" s="331">
        <v>1</v>
      </c>
      <c r="H608" s="321">
        <v>250.9</v>
      </c>
      <c r="I608" s="321">
        <v>250.9</v>
      </c>
      <c r="J608" s="321">
        <v>124.3</v>
      </c>
      <c r="K608" s="331">
        <v>8</v>
      </c>
      <c r="L608" s="354">
        <f>'раздел 2'!C607</f>
        <v>816588.15</v>
      </c>
      <c r="M608" s="364">
        <v>0</v>
      </c>
      <c r="N608" s="364">
        <v>0</v>
      </c>
      <c r="O608" s="364">
        <v>0</v>
      </c>
      <c r="P608" s="373">
        <f t="shared" si="277"/>
        <v>816588.15</v>
      </c>
      <c r="Q608" s="370"/>
      <c r="R608" s="364"/>
      <c r="S608" s="364" t="s">
        <v>149</v>
      </c>
      <c r="T608" s="364" t="s">
        <v>130</v>
      </c>
      <c r="U608" s="31">
        <f>L608-'раздел 2'!C607</f>
        <v>0</v>
      </c>
      <c r="V608" s="120"/>
      <c r="W608" s="120"/>
    </row>
    <row r="609" spans="1:23" ht="15.6" customHeight="1" x14ac:dyDescent="0.25">
      <c r="A609" s="307">
        <f t="shared" si="276"/>
        <v>413</v>
      </c>
      <c r="B609" s="355" t="s">
        <v>835</v>
      </c>
      <c r="C609" s="350">
        <v>1940</v>
      </c>
      <c r="D609" s="364"/>
      <c r="E609" s="371" t="s">
        <v>135</v>
      </c>
      <c r="F609" s="331">
        <v>2</v>
      </c>
      <c r="G609" s="331">
        <v>1</v>
      </c>
      <c r="H609" s="321">
        <v>256</v>
      </c>
      <c r="I609" s="321">
        <v>256</v>
      </c>
      <c r="J609" s="321">
        <v>71.099999999999994</v>
      </c>
      <c r="K609" s="331">
        <v>11</v>
      </c>
      <c r="L609" s="354">
        <f>'раздел 2'!C608</f>
        <v>816588.15</v>
      </c>
      <c r="M609" s="364">
        <v>0</v>
      </c>
      <c r="N609" s="364">
        <v>0</v>
      </c>
      <c r="O609" s="364">
        <v>0</v>
      </c>
      <c r="P609" s="373">
        <f t="shared" si="277"/>
        <v>816588.15</v>
      </c>
      <c r="Q609" s="370"/>
      <c r="R609" s="364"/>
      <c r="S609" s="364" t="s">
        <v>149</v>
      </c>
      <c r="T609" s="364" t="s">
        <v>130</v>
      </c>
      <c r="U609" s="31">
        <f>L609-'раздел 2'!C608</f>
        <v>0</v>
      </c>
      <c r="V609" s="120"/>
      <c r="W609" s="120"/>
    </row>
    <row r="610" spans="1:23" ht="15.6" customHeight="1" x14ac:dyDescent="0.25">
      <c r="A610" s="449" t="s">
        <v>15</v>
      </c>
      <c r="B610" s="449"/>
      <c r="C610" s="331" t="s">
        <v>468</v>
      </c>
      <c r="D610" s="364" t="s">
        <v>468</v>
      </c>
      <c r="E610" s="364" t="s">
        <v>468</v>
      </c>
      <c r="F610" s="307" t="s">
        <v>468</v>
      </c>
      <c r="G610" s="307" t="s">
        <v>468</v>
      </c>
      <c r="H610" s="354">
        <f t="shared" ref="H610:K610" si="278">SUM(H601:H609)</f>
        <v>2767.44</v>
      </c>
      <c r="I610" s="354">
        <f t="shared" si="278"/>
        <v>2767.44</v>
      </c>
      <c r="J610" s="354">
        <f t="shared" si="278"/>
        <v>1187.7499999999998</v>
      </c>
      <c r="K610" s="354">
        <f t="shared" si="278"/>
        <v>135</v>
      </c>
      <c r="L610" s="354">
        <f>SUM(L601:L609)</f>
        <v>7829668.3500000015</v>
      </c>
      <c r="M610" s="354">
        <f t="shared" ref="M610:P610" si="279">SUM(M601:M609)</f>
        <v>0</v>
      </c>
      <c r="N610" s="354">
        <f t="shared" si="279"/>
        <v>0</v>
      </c>
      <c r="O610" s="354">
        <f t="shared" si="279"/>
        <v>0</v>
      </c>
      <c r="P610" s="354">
        <f t="shared" si="279"/>
        <v>7829668.3500000015</v>
      </c>
      <c r="Q610" s="370"/>
      <c r="R610" s="364"/>
      <c r="S610" s="364" t="s">
        <v>468</v>
      </c>
      <c r="T610" s="364" t="s">
        <v>468</v>
      </c>
      <c r="U610" s="31">
        <f>L610-'раздел 2'!C609</f>
        <v>0</v>
      </c>
      <c r="V610" s="120"/>
      <c r="W610" s="120"/>
    </row>
    <row r="611" spans="1:23" s="124" customFormat="1" ht="15.6" customHeight="1" x14ac:dyDescent="0.25">
      <c r="A611" s="428" t="s">
        <v>86</v>
      </c>
      <c r="B611" s="429"/>
      <c r="C611" s="85" t="s">
        <v>468</v>
      </c>
      <c r="D611" s="231" t="s">
        <v>468</v>
      </c>
      <c r="E611" s="231" t="s">
        <v>468</v>
      </c>
      <c r="F611" s="103" t="s">
        <v>468</v>
      </c>
      <c r="G611" s="103" t="s">
        <v>468</v>
      </c>
      <c r="H611" s="374">
        <f t="shared" ref="H611:P611" si="280">H548+H551+H599+H610</f>
        <v>74393.080000000016</v>
      </c>
      <c r="I611" s="374">
        <f t="shared" si="280"/>
        <v>65239.39</v>
      </c>
      <c r="J611" s="374">
        <f t="shared" si="280"/>
        <v>51442.960000000014</v>
      </c>
      <c r="K611" s="374">
        <f t="shared" si="280"/>
        <v>3331</v>
      </c>
      <c r="L611" s="374">
        <f t="shared" si="280"/>
        <v>96215358.280000001</v>
      </c>
      <c r="M611" s="374">
        <f t="shared" si="280"/>
        <v>0</v>
      </c>
      <c r="N611" s="374">
        <f t="shared" si="280"/>
        <v>0</v>
      </c>
      <c r="O611" s="374">
        <f t="shared" si="280"/>
        <v>0</v>
      </c>
      <c r="P611" s="374">
        <f t="shared" si="280"/>
        <v>96215358.280000001</v>
      </c>
      <c r="Q611" s="370">
        <f t="shared" si="273"/>
        <v>1293.3374754748693</v>
      </c>
      <c r="R611" s="231" t="s">
        <v>468</v>
      </c>
      <c r="S611" s="231" t="s">
        <v>468</v>
      </c>
      <c r="T611" s="231" t="s">
        <v>468</v>
      </c>
      <c r="U611" s="31">
        <f>L611-'раздел 2'!C610</f>
        <v>0</v>
      </c>
      <c r="V611" s="120">
        <f t="shared" si="274"/>
        <v>0</v>
      </c>
      <c r="W611" s="120" t="e">
        <f t="shared" si="268"/>
        <v>#VALUE!</v>
      </c>
    </row>
    <row r="612" spans="1:23" ht="15.6" customHeight="1" x14ac:dyDescent="0.25">
      <c r="A612" s="480" t="s">
        <v>471</v>
      </c>
      <c r="B612" s="481"/>
      <c r="C612" s="481"/>
      <c r="D612" s="481"/>
      <c r="E612" s="481"/>
      <c r="F612" s="481"/>
      <c r="G612" s="481"/>
      <c r="H612" s="481"/>
      <c r="I612" s="481"/>
      <c r="J612" s="481"/>
      <c r="K612" s="481"/>
      <c r="L612" s="481"/>
      <c r="M612" s="481"/>
      <c r="N612" s="481"/>
      <c r="O612" s="481"/>
      <c r="P612" s="481"/>
      <c r="Q612" s="481"/>
      <c r="R612" s="481"/>
      <c r="S612" s="481"/>
      <c r="T612" s="482"/>
      <c r="U612" s="31">
        <f>L612-'раздел 2'!C611</f>
        <v>0</v>
      </c>
      <c r="V612" s="120">
        <f t="shared" si="274"/>
        <v>0</v>
      </c>
      <c r="W612" s="120">
        <f t="shared" si="268"/>
        <v>0</v>
      </c>
    </row>
    <row r="613" spans="1:23" ht="15.6" customHeight="1" x14ac:dyDescent="0.25">
      <c r="A613" s="478" t="s">
        <v>44</v>
      </c>
      <c r="B613" s="479"/>
      <c r="C613" s="331"/>
      <c r="D613" s="364"/>
      <c r="E613" s="364"/>
      <c r="F613" s="307"/>
      <c r="G613" s="307"/>
      <c r="H613" s="364"/>
      <c r="I613" s="364"/>
      <c r="J613" s="364"/>
      <c r="K613" s="331"/>
      <c r="L613" s="354"/>
      <c r="M613" s="364"/>
      <c r="N613" s="364"/>
      <c r="O613" s="364"/>
      <c r="P613" s="364"/>
      <c r="Q613" s="321"/>
      <c r="R613" s="364"/>
      <c r="S613" s="364"/>
      <c r="T613" s="364"/>
      <c r="U613" s="31">
        <f>L613-'раздел 2'!C612</f>
        <v>0</v>
      </c>
      <c r="V613" s="120">
        <f t="shared" si="274"/>
        <v>0</v>
      </c>
      <c r="W613" s="120">
        <f t="shared" si="268"/>
        <v>0</v>
      </c>
    </row>
    <row r="614" spans="1:23" ht="15.6" customHeight="1" x14ac:dyDescent="0.25">
      <c r="A614" s="177">
        <f>A609+1</f>
        <v>414</v>
      </c>
      <c r="B614" s="264" t="s">
        <v>287</v>
      </c>
      <c r="C614" s="331">
        <v>1980</v>
      </c>
      <c r="D614" s="364"/>
      <c r="E614" s="364" t="s">
        <v>124</v>
      </c>
      <c r="F614" s="307">
        <v>4</v>
      </c>
      <c r="G614" s="307">
        <v>1</v>
      </c>
      <c r="H614" s="364">
        <v>3016.54</v>
      </c>
      <c r="I614" s="364">
        <v>2908.94</v>
      </c>
      <c r="J614" s="364">
        <v>2908.94</v>
      </c>
      <c r="K614" s="331">
        <v>151</v>
      </c>
      <c r="L614" s="354">
        <f>'раздел 2'!C613</f>
        <v>1318038.75</v>
      </c>
      <c r="M614" s="364">
        <v>0</v>
      </c>
      <c r="N614" s="364">
        <v>0</v>
      </c>
      <c r="O614" s="364">
        <v>0</v>
      </c>
      <c r="P614" s="373">
        <f t="shared" ref="P614:P615" si="281">L614</f>
        <v>1318038.75</v>
      </c>
      <c r="Q614" s="370">
        <f t="shared" ref="Q614:Q616" si="282">L614/H614</f>
        <v>436.9372691892035</v>
      </c>
      <c r="R614" s="364">
        <v>24445</v>
      </c>
      <c r="S614" s="364" t="s">
        <v>149</v>
      </c>
      <c r="T614" s="364" t="s">
        <v>130</v>
      </c>
      <c r="U614" s="31">
        <f>L614-'раздел 2'!C613</f>
        <v>0</v>
      </c>
      <c r="V614" s="120">
        <f t="shared" si="274"/>
        <v>0</v>
      </c>
      <c r="W614" s="120">
        <f t="shared" si="268"/>
        <v>24008.062730810798</v>
      </c>
    </row>
    <row r="615" spans="1:23" ht="15.6" customHeight="1" x14ac:dyDescent="0.25">
      <c r="A615" s="177">
        <f t="shared" ref="A615" si="283">A614+1</f>
        <v>415</v>
      </c>
      <c r="B615" s="264" t="s">
        <v>289</v>
      </c>
      <c r="C615" s="331">
        <v>1950</v>
      </c>
      <c r="D615" s="364"/>
      <c r="E615" s="364" t="s">
        <v>124</v>
      </c>
      <c r="F615" s="307">
        <v>2</v>
      </c>
      <c r="G615" s="307">
        <v>1</v>
      </c>
      <c r="H615" s="364">
        <v>241.49</v>
      </c>
      <c r="I615" s="364">
        <v>218.79</v>
      </c>
      <c r="J615" s="364">
        <v>218.79</v>
      </c>
      <c r="K615" s="331">
        <v>17</v>
      </c>
      <c r="L615" s="354">
        <f>'раздел 2'!C614</f>
        <v>1550316.42</v>
      </c>
      <c r="M615" s="364">
        <v>0</v>
      </c>
      <c r="N615" s="364">
        <v>0</v>
      </c>
      <c r="O615" s="364">
        <v>0</v>
      </c>
      <c r="P615" s="373">
        <f t="shared" si="281"/>
        <v>1550316.42</v>
      </c>
      <c r="Q615" s="370">
        <f t="shared" si="282"/>
        <v>6419.7955194832075</v>
      </c>
      <c r="R615" s="364">
        <v>24445</v>
      </c>
      <c r="S615" s="364" t="s">
        <v>149</v>
      </c>
      <c r="T615" s="364" t="s">
        <v>130</v>
      </c>
      <c r="U615" s="31">
        <f>L615-'раздел 2'!C614</f>
        <v>0</v>
      </c>
      <c r="V615" s="120">
        <f t="shared" si="274"/>
        <v>0</v>
      </c>
      <c r="W615" s="120">
        <f t="shared" ref="W615:W619" si="284">R615-Q615</f>
        <v>18025.204480516793</v>
      </c>
    </row>
    <row r="616" spans="1:23" ht="15.6" customHeight="1" x14ac:dyDescent="0.25">
      <c r="A616" s="483" t="s">
        <v>15</v>
      </c>
      <c r="B616" s="484"/>
      <c r="C616" s="331" t="s">
        <v>127</v>
      </c>
      <c r="D616" s="364" t="s">
        <v>127</v>
      </c>
      <c r="E616" s="364" t="s">
        <v>127</v>
      </c>
      <c r="F616" s="307" t="s">
        <v>127</v>
      </c>
      <c r="G616" s="307" t="s">
        <v>127</v>
      </c>
      <c r="H616" s="364">
        <v>15678.679999999998</v>
      </c>
      <c r="I616" s="364">
        <v>13814.86</v>
      </c>
      <c r="J616" s="364">
        <v>10247.800000000001</v>
      </c>
      <c r="K616" s="331">
        <v>864</v>
      </c>
      <c r="L616" s="354">
        <f>SUM(L614:L615)</f>
        <v>2868355.17</v>
      </c>
      <c r="M616" s="354">
        <f>SUM(M614:M615)</f>
        <v>0</v>
      </c>
      <c r="N616" s="354">
        <f>SUM(N614:N615)</f>
        <v>0</v>
      </c>
      <c r="O616" s="354">
        <f>SUM(O614:O615)</f>
        <v>0</v>
      </c>
      <c r="P616" s="354">
        <f>SUM(P614:P615)</f>
        <v>2868355.17</v>
      </c>
      <c r="Q616" s="370">
        <f t="shared" si="282"/>
        <v>182.94621549773325</v>
      </c>
      <c r="R616" s="364" t="s">
        <v>127</v>
      </c>
      <c r="S616" s="364" t="s">
        <v>127</v>
      </c>
      <c r="T616" s="364" t="s">
        <v>127</v>
      </c>
      <c r="U616" s="31">
        <f>L616-'раздел 2'!C615</f>
        <v>0</v>
      </c>
      <c r="V616" s="120">
        <f t="shared" si="274"/>
        <v>0</v>
      </c>
      <c r="W616" s="120" t="e">
        <f t="shared" si="284"/>
        <v>#VALUE!</v>
      </c>
    </row>
    <row r="617" spans="1:23" ht="15.6" customHeight="1" x14ac:dyDescent="0.25">
      <c r="A617" s="478" t="s">
        <v>55</v>
      </c>
      <c r="B617" s="479"/>
      <c r="C617" s="331"/>
      <c r="D617" s="364"/>
      <c r="E617" s="364"/>
      <c r="F617" s="307"/>
      <c r="G617" s="307"/>
      <c r="H617" s="364"/>
      <c r="I617" s="364"/>
      <c r="J617" s="364"/>
      <c r="K617" s="331"/>
      <c r="L617" s="354"/>
      <c r="M617" s="364"/>
      <c r="N617" s="364"/>
      <c r="O617" s="364"/>
      <c r="P617" s="364"/>
      <c r="Q617" s="321"/>
      <c r="R617" s="364"/>
      <c r="S617" s="364"/>
      <c r="T617" s="364"/>
      <c r="U617" s="31">
        <f>L617-'раздел 2'!C616</f>
        <v>0</v>
      </c>
      <c r="V617" s="120">
        <f t="shared" si="274"/>
        <v>0</v>
      </c>
      <c r="W617" s="120">
        <f t="shared" si="284"/>
        <v>0</v>
      </c>
    </row>
    <row r="618" spans="1:23" ht="15.6" customHeight="1" x14ac:dyDescent="0.25">
      <c r="A618" s="177">
        <f>A615+1</f>
        <v>416</v>
      </c>
      <c r="B618" s="336" t="s">
        <v>423</v>
      </c>
      <c r="C618" s="331">
        <v>1980</v>
      </c>
      <c r="D618" s="364"/>
      <c r="E618" s="364" t="s">
        <v>444</v>
      </c>
      <c r="F618" s="307">
        <v>2</v>
      </c>
      <c r="G618" s="307">
        <v>1</v>
      </c>
      <c r="H618" s="178">
        <v>405.7</v>
      </c>
      <c r="I618" s="364">
        <v>370.4</v>
      </c>
      <c r="J618" s="364">
        <v>213.4</v>
      </c>
      <c r="K618" s="331">
        <v>31</v>
      </c>
      <c r="L618" s="354">
        <f>'раздел 2'!C617</f>
        <v>682083.15</v>
      </c>
      <c r="M618" s="364">
        <v>0</v>
      </c>
      <c r="N618" s="364">
        <v>0</v>
      </c>
      <c r="O618" s="364">
        <v>0</v>
      </c>
      <c r="P618" s="373">
        <f>L618</f>
        <v>682083.15</v>
      </c>
      <c r="Q618" s="370">
        <f>L618/H618</f>
        <v>1681.2500616218881</v>
      </c>
      <c r="R618" s="364">
        <v>24445</v>
      </c>
      <c r="S618" s="364" t="s">
        <v>149</v>
      </c>
      <c r="T618" s="364" t="s">
        <v>130</v>
      </c>
      <c r="U618" s="31">
        <f>L618-'раздел 2'!C617</f>
        <v>0</v>
      </c>
      <c r="V618" s="120">
        <f t="shared" si="274"/>
        <v>0</v>
      </c>
      <c r="W618" s="120">
        <f t="shared" si="284"/>
        <v>22763.749938378111</v>
      </c>
    </row>
    <row r="619" spans="1:23" ht="15.6" customHeight="1" x14ac:dyDescent="0.25">
      <c r="A619" s="177">
        <f t="shared" ref="A619" si="285">A618+1</f>
        <v>417</v>
      </c>
      <c r="B619" s="336" t="s">
        <v>425</v>
      </c>
      <c r="C619" s="331">
        <v>1985</v>
      </c>
      <c r="D619" s="364"/>
      <c r="E619" s="364" t="s">
        <v>445</v>
      </c>
      <c r="F619" s="307">
        <v>3</v>
      </c>
      <c r="G619" s="307">
        <v>1</v>
      </c>
      <c r="H619" s="178">
        <v>1581</v>
      </c>
      <c r="I619" s="364">
        <v>1549.2</v>
      </c>
      <c r="J619" s="364">
        <v>165.86</v>
      </c>
      <c r="K619" s="331">
        <v>128</v>
      </c>
      <c r="L619" s="354">
        <f>'раздел 2'!C618</f>
        <v>624438.15</v>
      </c>
      <c r="M619" s="364">
        <v>0</v>
      </c>
      <c r="N619" s="364">
        <v>0</v>
      </c>
      <c r="O619" s="364">
        <v>0</v>
      </c>
      <c r="P619" s="373">
        <f t="shared" ref="P619" si="286">L619</f>
        <v>624438.15</v>
      </c>
      <c r="Q619" s="370">
        <f t="shared" ref="Q619" si="287">L619/H619</f>
        <v>394.96404174573058</v>
      </c>
      <c r="R619" s="364">
        <v>24445</v>
      </c>
      <c r="S619" s="364" t="s">
        <v>149</v>
      </c>
      <c r="T619" s="364" t="s">
        <v>130</v>
      </c>
      <c r="U619" s="31">
        <f>L619-'раздел 2'!C618</f>
        <v>0</v>
      </c>
      <c r="V619" s="120">
        <f t="shared" si="274"/>
        <v>0</v>
      </c>
      <c r="W619" s="120">
        <f t="shared" si="284"/>
        <v>24050.03595825427</v>
      </c>
    </row>
    <row r="620" spans="1:23" ht="15.6" customHeight="1" x14ac:dyDescent="0.25">
      <c r="A620" s="427" t="s">
        <v>15</v>
      </c>
      <c r="B620" s="426"/>
      <c r="C620" s="331" t="s">
        <v>127</v>
      </c>
      <c r="D620" s="364" t="s">
        <v>127</v>
      </c>
      <c r="E620" s="364" t="s">
        <v>127</v>
      </c>
      <c r="F620" s="307" t="s">
        <v>127</v>
      </c>
      <c r="G620" s="307" t="s">
        <v>127</v>
      </c>
      <c r="H620" s="354">
        <f t="shared" ref="H620:P620" si="288">SUM(H618:H619)</f>
        <v>1986.7</v>
      </c>
      <c r="I620" s="354">
        <f t="shared" si="288"/>
        <v>1919.6</v>
      </c>
      <c r="J620" s="354">
        <f t="shared" si="288"/>
        <v>379.26</v>
      </c>
      <c r="K620" s="331">
        <f t="shared" si="288"/>
        <v>159</v>
      </c>
      <c r="L620" s="354">
        <f t="shared" si="288"/>
        <v>1306521.3</v>
      </c>
      <c r="M620" s="354">
        <f t="shared" si="288"/>
        <v>0</v>
      </c>
      <c r="N620" s="354">
        <f t="shared" si="288"/>
        <v>0</v>
      </c>
      <c r="O620" s="354">
        <f t="shared" si="288"/>
        <v>0</v>
      </c>
      <c r="P620" s="354">
        <f t="shared" si="288"/>
        <v>1306521.3</v>
      </c>
      <c r="Q620" s="370">
        <f>L620/H620</f>
        <v>657.63391553832992</v>
      </c>
      <c r="R620" s="364" t="s">
        <v>127</v>
      </c>
      <c r="S620" s="364" t="s">
        <v>127</v>
      </c>
      <c r="T620" s="364" t="s">
        <v>127</v>
      </c>
      <c r="U620" s="31">
        <f>L620-'раздел 2'!C619</f>
        <v>0</v>
      </c>
      <c r="V620" s="120">
        <f t="shared" ref="V620:V638" si="289">L620-P620</f>
        <v>0</v>
      </c>
      <c r="W620" s="120" t="e">
        <f t="shared" ref="W620:W633" si="290">R620-Q620</f>
        <v>#VALUE!</v>
      </c>
    </row>
    <row r="621" spans="1:23" ht="15.6" customHeight="1" x14ac:dyDescent="0.25">
      <c r="A621" s="436" t="s">
        <v>56</v>
      </c>
      <c r="B621" s="437"/>
      <c r="C621" s="438"/>
      <c r="D621" s="364"/>
      <c r="E621" s="364"/>
      <c r="F621" s="307"/>
      <c r="G621" s="307"/>
      <c r="H621" s="364"/>
      <c r="I621" s="364"/>
      <c r="J621" s="364"/>
      <c r="K621" s="331"/>
      <c r="L621" s="354"/>
      <c r="M621" s="364"/>
      <c r="N621" s="364"/>
      <c r="O621" s="364"/>
      <c r="P621" s="364"/>
      <c r="Q621" s="321"/>
      <c r="R621" s="364"/>
      <c r="S621" s="364"/>
      <c r="T621" s="364"/>
      <c r="U621" s="31">
        <f>L621-'раздел 2'!C620</f>
        <v>0</v>
      </c>
      <c r="V621" s="120">
        <f t="shared" si="289"/>
        <v>0</v>
      </c>
      <c r="W621" s="120">
        <f t="shared" si="290"/>
        <v>0</v>
      </c>
    </row>
    <row r="622" spans="1:23" ht="15.6" customHeight="1" x14ac:dyDescent="0.25">
      <c r="A622" s="177">
        <f>A619+1</f>
        <v>418</v>
      </c>
      <c r="B622" s="336" t="s">
        <v>836</v>
      </c>
      <c r="C622" s="331">
        <v>1976</v>
      </c>
      <c r="D622" s="364"/>
      <c r="E622" s="364" t="s">
        <v>124</v>
      </c>
      <c r="F622" s="307">
        <v>3</v>
      </c>
      <c r="G622" s="307">
        <v>3</v>
      </c>
      <c r="H622" s="364">
        <v>1511.6</v>
      </c>
      <c r="I622" s="364">
        <v>756.27</v>
      </c>
      <c r="J622" s="364">
        <v>671.2</v>
      </c>
      <c r="K622" s="331">
        <v>48</v>
      </c>
      <c r="L622" s="354">
        <f>'раздел 2'!C621</f>
        <v>758943.15</v>
      </c>
      <c r="M622" s="364">
        <v>0</v>
      </c>
      <c r="N622" s="364">
        <v>0</v>
      </c>
      <c r="O622" s="364">
        <v>0</v>
      </c>
      <c r="P622" s="373">
        <f>L622</f>
        <v>758943.15</v>
      </c>
      <c r="Q622" s="370">
        <f>L622/H622</f>
        <v>502.07935300344013</v>
      </c>
      <c r="R622" s="364">
        <v>24445</v>
      </c>
      <c r="S622" s="34">
        <v>43829</v>
      </c>
      <c r="T622" s="364" t="s">
        <v>130</v>
      </c>
      <c r="U622" s="31">
        <f>L622-'раздел 2'!C621</f>
        <v>0</v>
      </c>
      <c r="V622" s="120">
        <f t="shared" si="289"/>
        <v>0</v>
      </c>
      <c r="W622" s="120">
        <f t="shared" si="290"/>
        <v>23942.920646996561</v>
      </c>
    </row>
    <row r="623" spans="1:23" ht="15.6" customHeight="1" x14ac:dyDescent="0.25">
      <c r="A623" s="177">
        <f t="shared" ref="A623:A631" si="291">A622+1</f>
        <v>419</v>
      </c>
      <c r="B623" s="336" t="s">
        <v>837</v>
      </c>
      <c r="C623" s="331">
        <v>1974</v>
      </c>
      <c r="D623" s="364"/>
      <c r="E623" s="364" t="s">
        <v>124</v>
      </c>
      <c r="F623" s="307">
        <v>2</v>
      </c>
      <c r="G623" s="307">
        <v>3</v>
      </c>
      <c r="H623" s="364">
        <v>858.2</v>
      </c>
      <c r="I623" s="364">
        <v>487.91</v>
      </c>
      <c r="J623" s="364">
        <v>377.4</v>
      </c>
      <c r="K623" s="331">
        <v>41</v>
      </c>
      <c r="L623" s="354">
        <f>'раздел 2'!C622</f>
        <v>1133586.3</v>
      </c>
      <c r="M623" s="364">
        <v>0</v>
      </c>
      <c r="N623" s="364">
        <v>0</v>
      </c>
      <c r="O623" s="364">
        <v>0</v>
      </c>
      <c r="P623" s="373">
        <f t="shared" ref="P623:P631" si="292">L623</f>
        <v>1133586.3</v>
      </c>
      <c r="Q623" s="370">
        <f t="shared" ref="Q623:Q631" si="293">L623/H623</f>
        <v>1320.8882544861337</v>
      </c>
      <c r="R623" s="364">
        <v>24446</v>
      </c>
      <c r="S623" s="34">
        <v>43829</v>
      </c>
      <c r="T623" s="364" t="s">
        <v>130</v>
      </c>
      <c r="U623" s="31">
        <f>L623-'раздел 2'!C622</f>
        <v>0</v>
      </c>
      <c r="V623" s="120">
        <f t="shared" si="289"/>
        <v>0</v>
      </c>
      <c r="W623" s="120">
        <f t="shared" si="290"/>
        <v>23125.111745513866</v>
      </c>
    </row>
    <row r="624" spans="1:23" ht="15.6" customHeight="1" x14ac:dyDescent="0.25">
      <c r="A624" s="177">
        <f>A623+1</f>
        <v>420</v>
      </c>
      <c r="B624" s="336" t="s">
        <v>838</v>
      </c>
      <c r="C624" s="371">
        <v>1973</v>
      </c>
      <c r="D624" s="371"/>
      <c r="E624" s="371" t="s">
        <v>124</v>
      </c>
      <c r="F624" s="371">
        <v>2</v>
      </c>
      <c r="G624" s="371">
        <v>2</v>
      </c>
      <c r="H624" s="373">
        <v>740.3</v>
      </c>
      <c r="I624" s="373">
        <v>452.8</v>
      </c>
      <c r="J624" s="373">
        <v>384.3</v>
      </c>
      <c r="K624" s="320">
        <v>48</v>
      </c>
      <c r="L624" s="354">
        <f>'раздел 2'!C623</f>
        <v>1133586.3</v>
      </c>
      <c r="M624" s="364">
        <v>0</v>
      </c>
      <c r="N624" s="364">
        <v>0</v>
      </c>
      <c r="O624" s="364">
        <v>0</v>
      </c>
      <c r="P624" s="373">
        <f t="shared" si="292"/>
        <v>1133586.3</v>
      </c>
      <c r="Q624" s="370">
        <f t="shared" si="293"/>
        <v>1531.252600297177</v>
      </c>
      <c r="R624" s="364">
        <v>24447</v>
      </c>
      <c r="S624" s="34">
        <v>43829</v>
      </c>
      <c r="T624" s="364" t="s">
        <v>130</v>
      </c>
      <c r="U624" s="31">
        <f>L624-'раздел 2'!C623</f>
        <v>0</v>
      </c>
      <c r="V624" s="120"/>
      <c r="W624" s="120"/>
    </row>
    <row r="625" spans="1:23" ht="15.6" customHeight="1" x14ac:dyDescent="0.25">
      <c r="A625" s="177">
        <f>A624+1</f>
        <v>421</v>
      </c>
      <c r="B625" s="336" t="s">
        <v>839</v>
      </c>
      <c r="C625" s="331">
        <v>1968</v>
      </c>
      <c r="D625" s="364"/>
      <c r="E625" s="364" t="s">
        <v>124</v>
      </c>
      <c r="F625" s="307">
        <v>5</v>
      </c>
      <c r="G625" s="307">
        <v>4</v>
      </c>
      <c r="H625" s="364">
        <v>3447.25</v>
      </c>
      <c r="I625" s="364">
        <v>3447.25</v>
      </c>
      <c r="J625" s="364">
        <v>2719.25</v>
      </c>
      <c r="K625" s="331">
        <v>148</v>
      </c>
      <c r="L625" s="354">
        <f>'раздел 2'!C624</f>
        <v>3346875</v>
      </c>
      <c r="M625" s="364">
        <v>0</v>
      </c>
      <c r="N625" s="364">
        <v>0</v>
      </c>
      <c r="O625" s="364">
        <v>0</v>
      </c>
      <c r="P625" s="373">
        <f t="shared" si="292"/>
        <v>3346875</v>
      </c>
      <c r="Q625" s="370">
        <f t="shared" si="293"/>
        <v>970.88258756980201</v>
      </c>
      <c r="R625" s="364">
        <v>24448</v>
      </c>
      <c r="S625" s="34">
        <v>43829</v>
      </c>
      <c r="T625" s="364" t="s">
        <v>130</v>
      </c>
      <c r="U625" s="31">
        <f>L625-'раздел 2'!C624</f>
        <v>0</v>
      </c>
      <c r="V625" s="120"/>
      <c r="W625" s="120"/>
    </row>
    <row r="626" spans="1:23" ht="15.6" customHeight="1" x14ac:dyDescent="0.25">
      <c r="A626" s="177">
        <f>A625+1</f>
        <v>422</v>
      </c>
      <c r="B626" s="336" t="s">
        <v>840</v>
      </c>
      <c r="C626" s="350">
        <v>1939</v>
      </c>
      <c r="D626" s="364"/>
      <c r="E626" s="371" t="s">
        <v>135</v>
      </c>
      <c r="F626" s="331">
        <v>2</v>
      </c>
      <c r="G626" s="331">
        <v>1</v>
      </c>
      <c r="H626" s="321">
        <v>114.31</v>
      </c>
      <c r="I626" s="321">
        <v>114.31</v>
      </c>
      <c r="J626" s="321">
        <v>57.17</v>
      </c>
      <c r="K626" s="331">
        <v>6</v>
      </c>
      <c r="L626" s="354">
        <f>'раздел 2'!C625</f>
        <v>1115625</v>
      </c>
      <c r="M626" s="364">
        <v>0</v>
      </c>
      <c r="N626" s="364">
        <v>0</v>
      </c>
      <c r="O626" s="364">
        <v>0</v>
      </c>
      <c r="P626" s="373">
        <f t="shared" si="292"/>
        <v>1115625</v>
      </c>
      <c r="Q626" s="370">
        <f t="shared" si="293"/>
        <v>9759.6448254745865</v>
      </c>
      <c r="R626" s="364">
        <v>24449</v>
      </c>
      <c r="S626" s="34">
        <v>43829</v>
      </c>
      <c r="T626" s="364" t="s">
        <v>130</v>
      </c>
      <c r="U626" s="31">
        <f>L626-'раздел 2'!C625</f>
        <v>0</v>
      </c>
      <c r="V626" s="120"/>
      <c r="W626" s="120"/>
    </row>
    <row r="627" spans="1:23" ht="15.6" customHeight="1" x14ac:dyDescent="0.25">
      <c r="A627" s="177">
        <f>A626+1</f>
        <v>423</v>
      </c>
      <c r="B627" s="336" t="s">
        <v>841</v>
      </c>
      <c r="C627" s="350">
        <v>1948</v>
      </c>
      <c r="D627" s="364"/>
      <c r="E627" s="371" t="s">
        <v>135</v>
      </c>
      <c r="F627" s="331">
        <v>2</v>
      </c>
      <c r="G627" s="331">
        <v>2</v>
      </c>
      <c r="H627" s="321">
        <v>254.7</v>
      </c>
      <c r="I627" s="321">
        <v>254.7</v>
      </c>
      <c r="J627" s="321">
        <v>162.68</v>
      </c>
      <c r="K627" s="331">
        <v>16</v>
      </c>
      <c r="L627" s="354">
        <f>'раздел 2'!C626</f>
        <v>1291363.5</v>
      </c>
      <c r="M627" s="364">
        <v>0</v>
      </c>
      <c r="N627" s="364">
        <v>0</v>
      </c>
      <c r="O627" s="364">
        <v>0</v>
      </c>
      <c r="P627" s="373">
        <f t="shared" si="292"/>
        <v>1291363.5</v>
      </c>
      <c r="Q627" s="370">
        <f t="shared" si="293"/>
        <v>5070.1354534746761</v>
      </c>
      <c r="R627" s="364">
        <v>24450</v>
      </c>
      <c r="S627" s="34">
        <v>43829</v>
      </c>
      <c r="T627" s="364" t="s">
        <v>130</v>
      </c>
      <c r="U627" s="31">
        <f>L627-'раздел 2'!C626</f>
        <v>0</v>
      </c>
      <c r="V627" s="120"/>
      <c r="W627" s="120"/>
    </row>
    <row r="628" spans="1:23" ht="15.6" customHeight="1" x14ac:dyDescent="0.25">
      <c r="A628" s="177">
        <f>A627+1</f>
        <v>424</v>
      </c>
      <c r="B628" s="336" t="s">
        <v>842</v>
      </c>
      <c r="C628" s="331">
        <v>1966</v>
      </c>
      <c r="D628" s="364"/>
      <c r="E628" s="364" t="s">
        <v>124</v>
      </c>
      <c r="F628" s="307">
        <v>2</v>
      </c>
      <c r="G628" s="307">
        <v>1</v>
      </c>
      <c r="H628" s="364">
        <v>320.89999999999998</v>
      </c>
      <c r="I628" s="364">
        <v>212.14</v>
      </c>
      <c r="J628" s="364">
        <v>384.3</v>
      </c>
      <c r="K628" s="331">
        <v>22</v>
      </c>
      <c r="L628" s="354">
        <f>'раздел 2'!C627</f>
        <v>2007819.45</v>
      </c>
      <c r="M628" s="364">
        <v>0</v>
      </c>
      <c r="N628" s="364">
        <v>0</v>
      </c>
      <c r="O628" s="364">
        <v>0</v>
      </c>
      <c r="P628" s="373">
        <f t="shared" si="292"/>
        <v>2007819.45</v>
      </c>
      <c r="Q628" s="370">
        <f t="shared" si="293"/>
        <v>6256.8384231847931</v>
      </c>
      <c r="R628" s="364">
        <v>24451</v>
      </c>
      <c r="S628" s="34">
        <v>43829</v>
      </c>
      <c r="T628" s="364" t="s">
        <v>130</v>
      </c>
      <c r="U628" s="31">
        <f>L628-'раздел 2'!C627</f>
        <v>0</v>
      </c>
      <c r="V628" s="120">
        <f t="shared" si="289"/>
        <v>0</v>
      </c>
      <c r="W628" s="120">
        <f t="shared" si="290"/>
        <v>18194.161576815208</v>
      </c>
    </row>
    <row r="629" spans="1:23" ht="15.6" customHeight="1" x14ac:dyDescent="0.25">
      <c r="A629" s="177">
        <f t="shared" si="291"/>
        <v>425</v>
      </c>
      <c r="B629" s="336" t="s">
        <v>843</v>
      </c>
      <c r="C629" s="331">
        <v>1947</v>
      </c>
      <c r="D629" s="364"/>
      <c r="E629" s="364" t="s">
        <v>135</v>
      </c>
      <c r="F629" s="307">
        <v>2</v>
      </c>
      <c r="G629" s="307">
        <v>1</v>
      </c>
      <c r="H629" s="364">
        <v>483</v>
      </c>
      <c r="I629" s="364">
        <v>320.3</v>
      </c>
      <c r="J629" s="364">
        <v>153.5</v>
      </c>
      <c r="K629" s="331">
        <v>29</v>
      </c>
      <c r="L629" s="354">
        <f>'раздел 2'!C628</f>
        <v>1133586.3</v>
      </c>
      <c r="M629" s="364">
        <v>0</v>
      </c>
      <c r="N629" s="364">
        <v>0</v>
      </c>
      <c r="O629" s="364">
        <v>0</v>
      </c>
      <c r="P629" s="373">
        <f t="shared" si="292"/>
        <v>1133586.3</v>
      </c>
      <c r="Q629" s="370">
        <f t="shared" si="293"/>
        <v>2346.9695652173914</v>
      </c>
      <c r="R629" s="364">
        <v>24452</v>
      </c>
      <c r="S629" s="34">
        <v>43829</v>
      </c>
      <c r="T629" s="364" t="s">
        <v>130</v>
      </c>
      <c r="U629" s="31">
        <f>L629-'раздел 2'!C628</f>
        <v>0</v>
      </c>
      <c r="V629" s="120">
        <f t="shared" si="289"/>
        <v>0</v>
      </c>
      <c r="W629" s="120">
        <f t="shared" si="290"/>
        <v>22105.03043478261</v>
      </c>
    </row>
    <row r="630" spans="1:23" ht="15.6" customHeight="1" x14ac:dyDescent="0.25">
      <c r="A630" s="177">
        <f t="shared" si="291"/>
        <v>426</v>
      </c>
      <c r="B630" s="336" t="s">
        <v>844</v>
      </c>
      <c r="C630" s="331">
        <v>1947</v>
      </c>
      <c r="D630" s="364"/>
      <c r="E630" s="364" t="s">
        <v>135</v>
      </c>
      <c r="F630" s="307">
        <v>2</v>
      </c>
      <c r="G630" s="307">
        <v>1</v>
      </c>
      <c r="H630" s="364">
        <v>477.4</v>
      </c>
      <c r="I630" s="364">
        <v>322.10000000000002</v>
      </c>
      <c r="J630" s="364">
        <v>103.7</v>
      </c>
      <c r="K630" s="331">
        <v>34</v>
      </c>
      <c r="L630" s="354">
        <f>'раздел 2'!C629</f>
        <v>1133586.3</v>
      </c>
      <c r="M630" s="364">
        <v>0</v>
      </c>
      <c r="N630" s="364">
        <v>0</v>
      </c>
      <c r="O630" s="364">
        <v>0</v>
      </c>
      <c r="P630" s="373">
        <f t="shared" si="292"/>
        <v>1133586.3</v>
      </c>
      <c r="Q630" s="370">
        <f t="shared" si="293"/>
        <v>2374.5</v>
      </c>
      <c r="R630" s="364">
        <v>24453</v>
      </c>
      <c r="S630" s="34">
        <v>43829</v>
      </c>
      <c r="T630" s="364" t="s">
        <v>130</v>
      </c>
      <c r="U630" s="31">
        <f>L630-'раздел 2'!C629</f>
        <v>0</v>
      </c>
      <c r="V630" s="120">
        <f t="shared" si="289"/>
        <v>0</v>
      </c>
      <c r="W630" s="120">
        <f t="shared" si="290"/>
        <v>22078.5</v>
      </c>
    </row>
    <row r="631" spans="1:23" ht="15.6" customHeight="1" x14ac:dyDescent="0.25">
      <c r="A631" s="177">
        <f t="shared" si="291"/>
        <v>427</v>
      </c>
      <c r="B631" s="336" t="s">
        <v>845</v>
      </c>
      <c r="C631" s="331">
        <v>1947</v>
      </c>
      <c r="D631" s="364"/>
      <c r="E631" s="364" t="s">
        <v>135</v>
      </c>
      <c r="F631" s="307">
        <v>2</v>
      </c>
      <c r="G631" s="307">
        <v>1</v>
      </c>
      <c r="H631" s="364">
        <v>478.7</v>
      </c>
      <c r="I631" s="364">
        <v>319.01</v>
      </c>
      <c r="J631" s="364">
        <v>120.4</v>
      </c>
      <c r="K631" s="331">
        <v>23</v>
      </c>
      <c r="L631" s="354">
        <f>'раздел 2'!C630</f>
        <v>1133586.3</v>
      </c>
      <c r="M631" s="364">
        <v>0</v>
      </c>
      <c r="N631" s="364">
        <v>0</v>
      </c>
      <c r="O631" s="364">
        <v>0</v>
      </c>
      <c r="P631" s="373">
        <f t="shared" si="292"/>
        <v>1133586.3</v>
      </c>
      <c r="Q631" s="370">
        <f t="shared" si="293"/>
        <v>2368.0515980781283</v>
      </c>
      <c r="R631" s="364">
        <v>24454</v>
      </c>
      <c r="S631" s="34">
        <v>43829</v>
      </c>
      <c r="T631" s="364" t="s">
        <v>130</v>
      </c>
      <c r="U631" s="31">
        <f>L631-'раздел 2'!C630</f>
        <v>0</v>
      </c>
      <c r="V631" s="120">
        <f t="shared" si="289"/>
        <v>0</v>
      </c>
      <c r="W631" s="120">
        <f t="shared" si="290"/>
        <v>22085.948401921873</v>
      </c>
    </row>
    <row r="632" spans="1:23" ht="15.6" customHeight="1" x14ac:dyDescent="0.25">
      <c r="A632" s="427" t="s">
        <v>15</v>
      </c>
      <c r="B632" s="426"/>
      <c r="C632" s="331" t="s">
        <v>127</v>
      </c>
      <c r="D632" s="364" t="s">
        <v>127</v>
      </c>
      <c r="E632" s="364" t="s">
        <v>127</v>
      </c>
      <c r="F632" s="307" t="s">
        <v>127</v>
      </c>
      <c r="G632" s="307" t="s">
        <v>127</v>
      </c>
      <c r="H632" s="354">
        <f t="shared" ref="H632:P632" si="294">SUM(H622:H631)</f>
        <v>8686.36</v>
      </c>
      <c r="I632" s="354">
        <f t="shared" si="294"/>
        <v>6686.7900000000009</v>
      </c>
      <c r="J632" s="354">
        <f t="shared" si="294"/>
        <v>5133.8999999999996</v>
      </c>
      <c r="K632" s="331">
        <f t="shared" si="294"/>
        <v>415</v>
      </c>
      <c r="L632" s="354">
        <f t="shared" si="294"/>
        <v>14188557.600000001</v>
      </c>
      <c r="M632" s="354">
        <f t="shared" si="294"/>
        <v>0</v>
      </c>
      <c r="N632" s="354">
        <f t="shared" si="294"/>
        <v>0</v>
      </c>
      <c r="O632" s="354">
        <f t="shared" si="294"/>
        <v>0</v>
      </c>
      <c r="P632" s="354">
        <f t="shared" si="294"/>
        <v>14188557.600000001</v>
      </c>
      <c r="Q632" s="321">
        <v>0</v>
      </c>
      <c r="R632" s="364" t="s">
        <v>127</v>
      </c>
      <c r="S632" s="364" t="s">
        <v>127</v>
      </c>
      <c r="T632" s="364" t="s">
        <v>127</v>
      </c>
      <c r="U632" s="31">
        <f>L632-'раздел 2'!C631</f>
        <v>0</v>
      </c>
      <c r="V632" s="120">
        <f t="shared" si="289"/>
        <v>0</v>
      </c>
      <c r="W632" s="120" t="e">
        <f t="shared" si="290"/>
        <v>#VALUE!</v>
      </c>
    </row>
    <row r="633" spans="1:23" s="124" customFormat="1" ht="15.6" customHeight="1" x14ac:dyDescent="0.25">
      <c r="A633" s="424" t="s">
        <v>57</v>
      </c>
      <c r="B633" s="424"/>
      <c r="C633" s="331" t="s">
        <v>127</v>
      </c>
      <c r="D633" s="364" t="s">
        <v>127</v>
      </c>
      <c r="E633" s="364" t="s">
        <v>127</v>
      </c>
      <c r="F633" s="307" t="s">
        <v>127</v>
      </c>
      <c r="G633" s="307" t="s">
        <v>127</v>
      </c>
      <c r="H633" s="374">
        <f t="shared" ref="H633:K633" si="295">H616+H620+H632</f>
        <v>26351.739999999998</v>
      </c>
      <c r="I633" s="374">
        <f t="shared" si="295"/>
        <v>22421.25</v>
      </c>
      <c r="J633" s="374">
        <f t="shared" si="295"/>
        <v>15760.960000000001</v>
      </c>
      <c r="K633" s="374">
        <f t="shared" si="295"/>
        <v>1438</v>
      </c>
      <c r="L633" s="374">
        <f>L616+L620+L632</f>
        <v>18363434.07</v>
      </c>
      <c r="M633" s="374">
        <f t="shared" ref="M633:P633" si="296">M616+M620+M632</f>
        <v>0</v>
      </c>
      <c r="N633" s="374">
        <f t="shared" si="296"/>
        <v>0</v>
      </c>
      <c r="O633" s="374">
        <f t="shared" si="296"/>
        <v>0</v>
      </c>
      <c r="P633" s="374">
        <f t="shared" si="296"/>
        <v>18363434.07</v>
      </c>
      <c r="Q633" s="62"/>
      <c r="R633" s="231"/>
      <c r="S633" s="364" t="s">
        <v>127</v>
      </c>
      <c r="T633" s="364" t="s">
        <v>127</v>
      </c>
      <c r="U633" s="31">
        <f>L633-'раздел 2'!C632</f>
        <v>0</v>
      </c>
      <c r="V633" s="120">
        <f t="shared" si="289"/>
        <v>0</v>
      </c>
      <c r="W633" s="120">
        <f t="shared" si="290"/>
        <v>0</v>
      </c>
    </row>
    <row r="634" spans="1:23" s="124" customFormat="1" ht="15.6" customHeight="1" x14ac:dyDescent="0.25">
      <c r="A634" s="424" t="s">
        <v>58</v>
      </c>
      <c r="B634" s="424"/>
      <c r="C634" s="85"/>
      <c r="D634" s="231"/>
      <c r="E634" s="231"/>
      <c r="F634" s="103"/>
      <c r="G634" s="103"/>
      <c r="H634" s="231"/>
      <c r="I634" s="231"/>
      <c r="J634" s="231"/>
      <c r="K634" s="85"/>
      <c r="L634" s="374">
        <f>L86+L133+L183+L240+L262+L303+L321+L360+L392+L398+L441+L468+L490+L509+L541+L611+L633+L532</f>
        <v>2249905990.6846404</v>
      </c>
      <c r="M634" s="374">
        <f>M86+M133+M183+M240+M262+M303+M321+M360+M392+M398+M441+M468+M490+M509+M541+M611+M633+M532</f>
        <v>0</v>
      </c>
      <c r="N634" s="374">
        <f>N86+N133+N183+N240+N262+N303+N321+N360+N392+N398+N441+N468+N490+N509+N541+N611+N633+N532</f>
        <v>0</v>
      </c>
      <c r="O634" s="374">
        <f>O86+O133+O183+O240+O262+O303+O321+O360+O392+O398+O441+O468+O490+O509+O541+O611+O633+O532</f>
        <v>0</v>
      </c>
      <c r="P634" s="374">
        <f>P86+P133+P183+P240+P262+P303+P321+P360+P392+P398+P441+P468+P490+P509+P541+P611+P633+P532</f>
        <v>2249905990.6846404</v>
      </c>
      <c r="Q634" s="62"/>
      <c r="R634" s="231"/>
      <c r="S634" s="231"/>
      <c r="T634" s="231"/>
      <c r="U634" s="31">
        <f>L634-'раздел 2'!C633</f>
        <v>0</v>
      </c>
      <c r="V634" s="120">
        <f t="shared" si="289"/>
        <v>0</v>
      </c>
    </row>
    <row r="635" spans="1:23" s="124" customFormat="1" ht="15.6" customHeight="1" x14ac:dyDescent="0.25">
      <c r="A635" s="424" t="s">
        <v>88</v>
      </c>
      <c r="B635" s="424"/>
      <c r="C635" s="85"/>
      <c r="D635" s="231"/>
      <c r="E635" s="231"/>
      <c r="F635" s="103"/>
      <c r="G635" s="103"/>
      <c r="H635" s="231"/>
      <c r="I635" s="231"/>
      <c r="J635" s="231"/>
      <c r="K635" s="85"/>
      <c r="L635" s="374">
        <f>'раздел 2'!C634</f>
        <v>47317787.133719303</v>
      </c>
      <c r="M635" s="231"/>
      <c r="N635" s="231"/>
      <c r="O635" s="231"/>
      <c r="P635" s="374">
        <f>L635</f>
        <v>47317787.133719303</v>
      </c>
      <c r="Q635" s="62"/>
      <c r="R635" s="231"/>
      <c r="S635" s="231"/>
      <c r="T635" s="231"/>
      <c r="U635" s="31">
        <f>L635-'раздел 2'!C634</f>
        <v>0</v>
      </c>
      <c r="V635" s="120">
        <f t="shared" si="289"/>
        <v>0</v>
      </c>
    </row>
    <row r="636" spans="1:23" s="124" customFormat="1" ht="15.6" customHeight="1" x14ac:dyDescent="0.25">
      <c r="A636" s="424" t="s">
        <v>87</v>
      </c>
      <c r="B636" s="424"/>
      <c r="C636" s="85"/>
      <c r="D636" s="231"/>
      <c r="E636" s="231"/>
      <c r="F636" s="103"/>
      <c r="G636" s="103"/>
      <c r="H636" s="231"/>
      <c r="I636" s="231"/>
      <c r="J636" s="231"/>
      <c r="K636" s="85"/>
      <c r="L636" s="374">
        <f>L634+L635</f>
        <v>2297223777.8183599</v>
      </c>
      <c r="M636" s="231"/>
      <c r="N636" s="231"/>
      <c r="O636" s="231"/>
      <c r="P636" s="374">
        <f>L636</f>
        <v>2297223777.8183599</v>
      </c>
      <c r="Q636" s="62"/>
      <c r="R636" s="231"/>
      <c r="S636" s="231"/>
      <c r="T636" s="231"/>
      <c r="U636" s="31">
        <f>L636-'раздел 2'!C635</f>
        <v>0</v>
      </c>
      <c r="V636" s="120">
        <f t="shared" si="289"/>
        <v>0</v>
      </c>
    </row>
    <row r="637" spans="1:23" ht="15.6" customHeight="1" x14ac:dyDescent="0.25">
      <c r="L637" s="420"/>
      <c r="U637" s="31">
        <f>L637-'раздел 2'!C636</f>
        <v>0</v>
      </c>
      <c r="V637" s="120">
        <f t="shared" si="289"/>
        <v>0</v>
      </c>
    </row>
    <row r="638" spans="1:23" ht="15.6" customHeight="1" x14ac:dyDescent="0.25">
      <c r="U638" s="31">
        <f>L638-'раздел 2'!C637</f>
        <v>0</v>
      </c>
      <c r="V638" s="120">
        <f t="shared" si="289"/>
        <v>0</v>
      </c>
    </row>
    <row r="639" spans="1:23" ht="15.6" customHeight="1" x14ac:dyDescent="0.25">
      <c r="U639" s="31">
        <f>L639-'раздел 2'!C638</f>
        <v>0</v>
      </c>
    </row>
  </sheetData>
  <autoFilter ref="B10:T253"/>
  <mergeCells count="233">
    <mergeCell ref="A475:B475"/>
    <mergeCell ref="A477:B477"/>
    <mergeCell ref="A600:C600"/>
    <mergeCell ref="A610:B610"/>
    <mergeCell ref="A195:B195"/>
    <mergeCell ref="A200:B200"/>
    <mergeCell ref="A227:B227"/>
    <mergeCell ref="A234:B234"/>
    <mergeCell ref="A394:B394"/>
    <mergeCell ref="A323:B323"/>
    <mergeCell ref="A326:B326"/>
    <mergeCell ref="A372:B372"/>
    <mergeCell ref="A384:B384"/>
    <mergeCell ref="A360:B360"/>
    <mergeCell ref="A362:B362"/>
    <mergeCell ref="A226:B226"/>
    <mergeCell ref="A235:B235"/>
    <mergeCell ref="A305:B305"/>
    <mergeCell ref="A296:B296"/>
    <mergeCell ref="A299:B299"/>
    <mergeCell ref="A300:B300"/>
    <mergeCell ref="A302:B302"/>
    <mergeCell ref="A491:T491"/>
    <mergeCell ref="A510:T510"/>
    <mergeCell ref="A320:B320"/>
    <mergeCell ref="A327:B327"/>
    <mergeCell ref="A359:B359"/>
    <mergeCell ref="A321:B321"/>
    <mergeCell ref="A86:B86"/>
    <mergeCell ref="A107:B107"/>
    <mergeCell ref="A303:B303"/>
    <mergeCell ref="A285:B285"/>
    <mergeCell ref="A289:B289"/>
    <mergeCell ref="A290:B290"/>
    <mergeCell ref="A292:B292"/>
    <mergeCell ref="A293:B293"/>
    <mergeCell ref="A295:B295"/>
    <mergeCell ref="A278:B278"/>
    <mergeCell ref="A279:B279"/>
    <mergeCell ref="A180:B180"/>
    <mergeCell ref="A182:B182"/>
    <mergeCell ref="A184:T184"/>
    <mergeCell ref="A201:B201"/>
    <mergeCell ref="A255:B255"/>
    <mergeCell ref="C255:T255"/>
    <mergeCell ref="A207:B207"/>
    <mergeCell ref="A208:B208"/>
    <mergeCell ref="A217:B217"/>
    <mergeCell ref="A241:T241"/>
    <mergeCell ref="C242:T242"/>
    <mergeCell ref="A62:B62"/>
    <mergeCell ref="A63:B63"/>
    <mergeCell ref="A66:B66"/>
    <mergeCell ref="A79:B79"/>
    <mergeCell ref="A80:B80"/>
    <mergeCell ref="A85:B85"/>
    <mergeCell ref="A267:B267"/>
    <mergeCell ref="A134:T134"/>
    <mergeCell ref="C135:T135"/>
    <mergeCell ref="A110:B110"/>
    <mergeCell ref="A119:B119"/>
    <mergeCell ref="A135:B135"/>
    <mergeCell ref="A113:B113"/>
    <mergeCell ref="A114:B114"/>
    <mergeCell ref="C120:T120"/>
    <mergeCell ref="A124:B124"/>
    <mergeCell ref="C124:T124"/>
    <mergeCell ref="A129:B129"/>
    <mergeCell ref="C111:T111"/>
    <mergeCell ref="C114:T114"/>
    <mergeCell ref="A111:B111"/>
    <mergeCell ref="A130:B130"/>
    <mergeCell ref="A271:B271"/>
    <mergeCell ref="A268:B268"/>
    <mergeCell ref="A270:B270"/>
    <mergeCell ref="A315:B315"/>
    <mergeCell ref="A254:B254"/>
    <mergeCell ref="A250:B250"/>
    <mergeCell ref="A251:T251"/>
    <mergeCell ref="B4:T4"/>
    <mergeCell ref="A258:B258"/>
    <mergeCell ref="A185:B185"/>
    <mergeCell ref="A194:B194"/>
    <mergeCell ref="A120:B120"/>
    <mergeCell ref="A123:B123"/>
    <mergeCell ref="A138:B138"/>
    <mergeCell ref="A133:B133"/>
    <mergeCell ref="A144:B144"/>
    <mergeCell ref="A137:B137"/>
    <mergeCell ref="A239:B239"/>
    <mergeCell ref="A242:B242"/>
    <mergeCell ref="A145:T145"/>
    <mergeCell ref="A151:B151"/>
    <mergeCell ref="A152:T152"/>
    <mergeCell ref="A179:B179"/>
    <mergeCell ref="C130:T130"/>
    <mergeCell ref="A636:B636"/>
    <mergeCell ref="A531:B531"/>
    <mergeCell ref="A532:B532"/>
    <mergeCell ref="A620:B620"/>
    <mergeCell ref="A551:B551"/>
    <mergeCell ref="A552:B552"/>
    <mergeCell ref="A617:B617"/>
    <mergeCell ref="A612:T612"/>
    <mergeCell ref="A616:B616"/>
    <mergeCell ref="A613:B613"/>
    <mergeCell ref="A543:B543"/>
    <mergeCell ref="A549:B549"/>
    <mergeCell ref="A632:B632"/>
    <mergeCell ref="A599:B599"/>
    <mergeCell ref="A611:B611"/>
    <mergeCell ref="A548:B548"/>
    <mergeCell ref="A635:B635"/>
    <mergeCell ref="A542:T542"/>
    <mergeCell ref="A633:B633"/>
    <mergeCell ref="A634:B634"/>
    <mergeCell ref="A621:C621"/>
    <mergeCell ref="A132:B132"/>
    <mergeCell ref="L7:L8"/>
    <mergeCell ref="K6:K8"/>
    <mergeCell ref="L6:P6"/>
    <mergeCell ref="Q6:Q8"/>
    <mergeCell ref="J7:J8"/>
    <mergeCell ref="R6:R8"/>
    <mergeCell ref="A104:B104"/>
    <mergeCell ref="A106:B106"/>
    <mergeCell ref="C104:T104"/>
    <mergeCell ref="A67:T67"/>
    <mergeCell ref="E6:E9"/>
    <mergeCell ref="F6:F9"/>
    <mergeCell ref="S6:S9"/>
    <mergeCell ref="G6:G9"/>
    <mergeCell ref="H6:H8"/>
    <mergeCell ref="I6:J6"/>
    <mergeCell ref="C7:C9"/>
    <mergeCell ref="D7:D9"/>
    <mergeCell ref="I7:I8"/>
    <mergeCell ref="C6:D6"/>
    <mergeCell ref="T6:T9"/>
    <mergeCell ref="A11:T11"/>
    <mergeCell ref="A12:B12"/>
    <mergeCell ref="A87:T87"/>
    <mergeCell ref="C101:T101"/>
    <mergeCell ref="C98:T98"/>
    <mergeCell ref="A92:B92"/>
    <mergeCell ref="A100:B100"/>
    <mergeCell ref="A101:B101"/>
    <mergeCell ref="A103:B103"/>
    <mergeCell ref="A97:B97"/>
    <mergeCell ref="A98:B98"/>
    <mergeCell ref="A88:B88"/>
    <mergeCell ref="A91:B91"/>
    <mergeCell ref="A183:B183"/>
    <mergeCell ref="A371:B371"/>
    <mergeCell ref="A391:B391"/>
    <mergeCell ref="A385:B385"/>
    <mergeCell ref="A387:B387"/>
    <mergeCell ref="A388:B388"/>
    <mergeCell ref="A398:B398"/>
    <mergeCell ref="A399:T399"/>
    <mergeCell ref="A400:B400"/>
    <mergeCell ref="A361:T361"/>
    <mergeCell ref="A304:T304"/>
    <mergeCell ref="A322:T322"/>
    <mergeCell ref="F218:T218"/>
    <mergeCell ref="A218:B218"/>
    <mergeCell ref="A240:B240"/>
    <mergeCell ref="A259:B259"/>
    <mergeCell ref="A261:B261"/>
    <mergeCell ref="A262:B262"/>
    <mergeCell ref="A263:T263"/>
    <mergeCell ref="A264:B264"/>
    <mergeCell ref="A284:B284"/>
    <mergeCell ref="A311:B311"/>
    <mergeCell ref="A312:B312"/>
    <mergeCell ref="A314:B314"/>
    <mergeCell ref="A406:B406"/>
    <mergeCell ref="A409:B409"/>
    <mergeCell ref="A423:B423"/>
    <mergeCell ref="A428:B428"/>
    <mergeCell ref="A416:B416"/>
    <mergeCell ref="A392:B392"/>
    <mergeCell ref="A397:B397"/>
    <mergeCell ref="A407:B407"/>
    <mergeCell ref="A393:T393"/>
    <mergeCell ref="A413:E413"/>
    <mergeCell ref="F413:T413"/>
    <mergeCell ref="A415:B415"/>
    <mergeCell ref="A422:B422"/>
    <mergeCell ref="A457:B457"/>
    <mergeCell ref="A459:B459"/>
    <mergeCell ref="A460:B460"/>
    <mergeCell ref="A429:B429"/>
    <mergeCell ref="A432:B432"/>
    <mergeCell ref="A410:B410"/>
    <mergeCell ref="A412:B412"/>
    <mergeCell ref="A440:B440"/>
    <mergeCell ref="A441:B441"/>
    <mergeCell ref="A442:T442"/>
    <mergeCell ref="A500:B500"/>
    <mergeCell ref="A501:B501"/>
    <mergeCell ref="A504:B504"/>
    <mergeCell ref="A505:B505"/>
    <mergeCell ref="A496:B496"/>
    <mergeCell ref="A511:B511"/>
    <mergeCell ref="A533:B533"/>
    <mergeCell ref="A541:B541"/>
    <mergeCell ref="A508:B508"/>
    <mergeCell ref="A509:B509"/>
    <mergeCell ref="D5:Q5"/>
    <mergeCell ref="A6:A8"/>
    <mergeCell ref="B6:B8"/>
    <mergeCell ref="A492:B492"/>
    <mergeCell ref="A495:B495"/>
    <mergeCell ref="A474:B474"/>
    <mergeCell ref="A478:B478"/>
    <mergeCell ref="A481:B481"/>
    <mergeCell ref="A470:B470"/>
    <mergeCell ref="A463:B463"/>
    <mergeCell ref="A467:B467"/>
    <mergeCell ref="A482:B482"/>
    <mergeCell ref="A489:B489"/>
    <mergeCell ref="A490:B490"/>
    <mergeCell ref="A462:B462"/>
    <mergeCell ref="A443:B443"/>
    <mergeCell ref="A453:B453"/>
    <mergeCell ref="A454:B454"/>
    <mergeCell ref="A468:B468"/>
    <mergeCell ref="A469:T469"/>
    <mergeCell ref="A433:B433"/>
    <mergeCell ref="A437:B437"/>
    <mergeCell ref="A438:B438"/>
    <mergeCell ref="A456:B456"/>
  </mergeCells>
  <phoneticPr fontId="26" type="noConversion"/>
  <pageMargins left="0.43307086614173229" right="0.23622047244094491" top="0.74803149606299213" bottom="0.74803149606299213" header="0.31496062992125984" footer="0.31496062992125984"/>
  <pageSetup paperSize="9" scale="55" fitToHeight="0" orientation="landscape" cellComments="asDisplayed" r:id="rId1"/>
  <rowBreaks count="6" manualBreakCount="6">
    <brk id="57" max="19" man="1"/>
    <brk id="113" max="19" man="1"/>
    <brk id="170" max="19" man="1"/>
    <brk id="396" max="19" man="1"/>
    <brk id="513" max="19" man="1"/>
    <brk id="570" max="19" man="1"/>
  </rowBreaks>
  <ignoredErrors>
    <ignoredError sqref="L6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1010"/>
  <sheetViews>
    <sheetView view="pageBreakPreview" zoomScale="70" zoomScaleNormal="70" zoomScaleSheetLayoutView="70" workbookViewId="0">
      <pane xSplit="2" ySplit="11" topLeftCell="P597" activePane="bottomRight" state="frozen"/>
      <selection pane="topRight" activeCell="C1" sqref="C1"/>
      <selection pane="bottomLeft" activeCell="A12" sqref="A12"/>
      <selection pane="bottomRight" activeCell="Z1" sqref="Z1:AC1048576"/>
    </sheetView>
  </sheetViews>
  <sheetFormatPr defaultColWidth="9.109375" defaultRowHeight="13.8" x14ac:dyDescent="0.3"/>
  <cols>
    <col min="1" max="1" width="6.88671875" style="76" customWidth="1"/>
    <col min="2" max="2" width="49.33203125" style="256" customWidth="1"/>
    <col min="3" max="3" width="18.44140625" style="229" customWidth="1"/>
    <col min="4" max="4" width="17.33203125" style="211" customWidth="1"/>
    <col min="5" max="5" width="19.33203125" style="211" customWidth="1"/>
    <col min="6" max="6" width="15.109375" style="211" customWidth="1"/>
    <col min="7" max="9" width="14.33203125" style="211" customWidth="1"/>
    <col min="10" max="10" width="7.33203125" style="211" customWidth="1"/>
    <col min="11" max="11" width="14" style="211" customWidth="1"/>
    <col min="12" max="13" width="11.88671875" style="211" customWidth="1"/>
    <col min="14" max="14" width="15.88671875" style="229" customWidth="1"/>
    <col min="15" max="15" width="8.44140625" style="211" customWidth="1"/>
    <col min="16" max="16" width="15.5546875" style="211" customWidth="1"/>
    <col min="17" max="17" width="14.33203125" style="211" customWidth="1"/>
    <col min="18" max="19" width="16.88671875" style="229" customWidth="1"/>
    <col min="20" max="20" width="8" style="211" customWidth="1"/>
    <col min="21" max="21" width="17.44140625" style="211" customWidth="1"/>
    <col min="22" max="22" width="8.5546875" style="211" customWidth="1"/>
    <col min="23" max="23" width="13.44140625" style="211" customWidth="1"/>
    <col min="24" max="24" width="13" style="211" customWidth="1"/>
    <col min="25" max="25" width="15.6640625" style="63" customWidth="1"/>
    <col min="26" max="26" width="22" style="63" hidden="1" customWidth="1"/>
    <col min="27" max="27" width="5.88671875" style="50" hidden="1" customWidth="1"/>
    <col min="28" max="28" width="17.5546875" style="67" hidden="1" customWidth="1"/>
    <col min="29" max="29" width="15.44140625" style="67" hidden="1" customWidth="1"/>
    <col min="30" max="30" width="31" style="48" customWidth="1"/>
    <col min="31" max="31" width="9.109375" style="67" customWidth="1"/>
    <col min="32" max="32" width="20.88671875" style="67" customWidth="1"/>
    <col min="33" max="16384" width="9.109375" style="67"/>
  </cols>
  <sheetData>
    <row r="1" spans="1:30" ht="13.2" x14ac:dyDescent="0.3">
      <c r="A1" s="524" t="s">
        <v>528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401"/>
      <c r="AA1" s="401"/>
      <c r="AB1" s="401"/>
      <c r="AD1" s="514"/>
    </row>
    <row r="2" spans="1:30" ht="9.75" customHeight="1" x14ac:dyDescent="0.3">
      <c r="C2" s="225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25"/>
      <c r="O2" s="200"/>
      <c r="P2" s="200"/>
      <c r="Q2" s="200"/>
      <c r="R2" s="225"/>
      <c r="S2" s="225"/>
      <c r="T2" s="200"/>
      <c r="U2" s="200"/>
      <c r="V2" s="200"/>
      <c r="W2" s="200"/>
      <c r="X2" s="200"/>
      <c r="AD2" s="514"/>
    </row>
    <row r="3" spans="1:30" ht="9.75" customHeight="1" x14ac:dyDescent="0.3">
      <c r="A3" s="290" t="s">
        <v>0</v>
      </c>
      <c r="B3" s="251" t="s">
        <v>1</v>
      </c>
      <c r="C3" s="402" t="s">
        <v>2</v>
      </c>
      <c r="D3" s="239" t="s">
        <v>95</v>
      </c>
      <c r="E3" s="240"/>
      <c r="F3" s="240"/>
      <c r="G3" s="240"/>
      <c r="H3" s="240"/>
      <c r="I3" s="240"/>
      <c r="J3" s="240"/>
      <c r="K3" s="240"/>
      <c r="L3" s="240"/>
      <c r="M3" s="240"/>
      <c r="N3" s="254"/>
      <c r="O3" s="240"/>
      <c r="P3" s="240"/>
      <c r="Q3" s="240"/>
      <c r="R3" s="254"/>
      <c r="S3" s="254"/>
      <c r="T3" s="240"/>
      <c r="U3" s="240"/>
      <c r="V3" s="240"/>
      <c r="W3" s="240"/>
      <c r="X3" s="240"/>
      <c r="Y3" s="254"/>
      <c r="Z3" s="155"/>
      <c r="AD3" s="514"/>
    </row>
    <row r="4" spans="1:30" ht="32.25" customHeight="1" x14ac:dyDescent="0.3">
      <c r="A4" s="291"/>
      <c r="B4" s="252"/>
      <c r="C4" s="403"/>
      <c r="D4" s="528" t="s">
        <v>96</v>
      </c>
      <c r="E4" s="529"/>
      <c r="F4" s="529"/>
      <c r="G4" s="529"/>
      <c r="H4" s="529"/>
      <c r="I4" s="530"/>
      <c r="J4" s="528" t="s">
        <v>526</v>
      </c>
      <c r="K4" s="529"/>
      <c r="L4" s="530"/>
      <c r="M4" s="518" t="s">
        <v>90</v>
      </c>
      <c r="N4" s="519"/>
      <c r="O4" s="518" t="s">
        <v>91</v>
      </c>
      <c r="P4" s="519"/>
      <c r="Q4" s="518" t="s">
        <v>92</v>
      </c>
      <c r="R4" s="519"/>
      <c r="S4" s="265"/>
      <c r="T4" s="518" t="s">
        <v>93</v>
      </c>
      <c r="U4" s="519"/>
      <c r="V4" s="518" t="s">
        <v>94</v>
      </c>
      <c r="W4" s="519"/>
      <c r="X4" s="515" t="s">
        <v>3</v>
      </c>
      <c r="Y4" s="525" t="s">
        <v>294</v>
      </c>
      <c r="Z4" s="383"/>
      <c r="AA4" s="388" t="s">
        <v>355</v>
      </c>
      <c r="AB4" s="383" t="s">
        <v>295</v>
      </c>
      <c r="AD4" s="514"/>
    </row>
    <row r="5" spans="1:30" ht="18.75" customHeight="1" x14ac:dyDescent="0.3">
      <c r="A5" s="291"/>
      <c r="B5" s="252"/>
      <c r="C5" s="403"/>
      <c r="D5" s="515" t="s">
        <v>4</v>
      </c>
      <c r="E5" s="515" t="s">
        <v>5</v>
      </c>
      <c r="F5" s="515" t="s">
        <v>6</v>
      </c>
      <c r="G5" s="515" t="s">
        <v>7</v>
      </c>
      <c r="H5" s="515" t="s">
        <v>8</v>
      </c>
      <c r="I5" s="515" t="s">
        <v>9</v>
      </c>
      <c r="J5" s="236"/>
      <c r="K5" s="531" t="s">
        <v>89</v>
      </c>
      <c r="L5" s="531" t="s">
        <v>527</v>
      </c>
      <c r="M5" s="520"/>
      <c r="N5" s="521"/>
      <c r="O5" s="520"/>
      <c r="P5" s="521"/>
      <c r="Q5" s="520"/>
      <c r="R5" s="521"/>
      <c r="S5" s="10"/>
      <c r="T5" s="520"/>
      <c r="U5" s="521"/>
      <c r="V5" s="520"/>
      <c r="W5" s="521"/>
      <c r="X5" s="516"/>
      <c r="Y5" s="526"/>
      <c r="Z5" s="383"/>
      <c r="AA5" s="388"/>
      <c r="AB5" s="383"/>
      <c r="AD5" s="514"/>
    </row>
    <row r="6" spans="1:30" ht="20.25" customHeight="1" x14ac:dyDescent="0.3">
      <c r="A6" s="291"/>
      <c r="B6" s="252"/>
      <c r="C6" s="403"/>
      <c r="D6" s="516"/>
      <c r="E6" s="516"/>
      <c r="F6" s="516"/>
      <c r="G6" s="516"/>
      <c r="H6" s="516"/>
      <c r="I6" s="516"/>
      <c r="J6" s="236"/>
      <c r="K6" s="532"/>
      <c r="L6" s="532"/>
      <c r="M6" s="520"/>
      <c r="N6" s="521"/>
      <c r="O6" s="520"/>
      <c r="P6" s="521"/>
      <c r="Q6" s="520"/>
      <c r="R6" s="521"/>
      <c r="S6" s="10" t="s">
        <v>613</v>
      </c>
      <c r="T6" s="520"/>
      <c r="U6" s="521"/>
      <c r="V6" s="520"/>
      <c r="W6" s="521"/>
      <c r="X6" s="516"/>
      <c r="Y6" s="526"/>
      <c r="Z6" s="383"/>
      <c r="AA6" s="388"/>
      <c r="AB6" s="383"/>
      <c r="AD6" s="514"/>
    </row>
    <row r="7" spans="1:30" ht="25.5" customHeight="1" x14ac:dyDescent="0.3">
      <c r="A7" s="292"/>
      <c r="B7" s="253"/>
      <c r="C7" s="404"/>
      <c r="D7" s="517"/>
      <c r="E7" s="517"/>
      <c r="F7" s="517"/>
      <c r="G7" s="517"/>
      <c r="H7" s="517"/>
      <c r="I7" s="517"/>
      <c r="J7" s="236"/>
      <c r="K7" s="533"/>
      <c r="L7" s="533"/>
      <c r="M7" s="522"/>
      <c r="N7" s="523"/>
      <c r="O7" s="522"/>
      <c r="P7" s="523"/>
      <c r="Q7" s="522"/>
      <c r="R7" s="523"/>
      <c r="S7" s="266"/>
      <c r="T7" s="522"/>
      <c r="U7" s="523"/>
      <c r="V7" s="522"/>
      <c r="W7" s="523"/>
      <c r="X7" s="517"/>
      <c r="Y7" s="527"/>
      <c r="Z7" s="383"/>
      <c r="AA7" s="388"/>
      <c r="AB7" s="383"/>
      <c r="AD7" s="514"/>
    </row>
    <row r="8" spans="1:30" s="318" customFormat="1" ht="19.5" customHeight="1" x14ac:dyDescent="0.3">
      <c r="A8" s="77"/>
      <c r="B8" s="169"/>
      <c r="C8" s="390" t="s">
        <v>10</v>
      </c>
      <c r="D8" s="398" t="s">
        <v>10</v>
      </c>
      <c r="E8" s="398" t="s">
        <v>10</v>
      </c>
      <c r="F8" s="398" t="s">
        <v>10</v>
      </c>
      <c r="G8" s="398" t="s">
        <v>10</v>
      </c>
      <c r="H8" s="398" t="s">
        <v>10</v>
      </c>
      <c r="I8" s="398" t="s">
        <v>10</v>
      </c>
      <c r="J8" s="398" t="s">
        <v>11</v>
      </c>
      <c r="K8" s="398" t="s">
        <v>10</v>
      </c>
      <c r="L8" s="398" t="s">
        <v>10</v>
      </c>
      <c r="M8" s="398" t="s">
        <v>12</v>
      </c>
      <c r="N8" s="390" t="s">
        <v>10</v>
      </c>
      <c r="O8" s="398" t="s">
        <v>12</v>
      </c>
      <c r="P8" s="398" t="s">
        <v>10</v>
      </c>
      <c r="Q8" s="398" t="s">
        <v>12</v>
      </c>
      <c r="R8" s="390" t="s">
        <v>10</v>
      </c>
      <c r="S8" s="390"/>
      <c r="T8" s="398" t="s">
        <v>13</v>
      </c>
      <c r="U8" s="398" t="s">
        <v>10</v>
      </c>
      <c r="V8" s="398" t="s">
        <v>12</v>
      </c>
      <c r="W8" s="398" t="s">
        <v>10</v>
      </c>
      <c r="X8" s="398" t="s">
        <v>10</v>
      </c>
      <c r="Y8" s="390"/>
      <c r="Z8" s="383"/>
      <c r="AA8" s="388"/>
      <c r="AB8" s="386"/>
      <c r="AD8" s="514"/>
    </row>
    <row r="9" spans="1:30" s="79" customFormat="1" ht="22.5" customHeight="1" x14ac:dyDescent="0.3">
      <c r="A9" s="421">
        <v>1</v>
      </c>
      <c r="B9" s="330">
        <v>2</v>
      </c>
      <c r="C9" s="331">
        <v>3</v>
      </c>
      <c r="D9" s="331">
        <v>4</v>
      </c>
      <c r="E9" s="331">
        <v>5</v>
      </c>
      <c r="F9" s="331">
        <v>6</v>
      </c>
      <c r="G9" s="331">
        <v>7</v>
      </c>
      <c r="H9" s="331">
        <v>8</v>
      </c>
      <c r="I9" s="331">
        <v>9</v>
      </c>
      <c r="J9" s="331">
        <v>10</v>
      </c>
      <c r="K9" s="331">
        <v>11</v>
      </c>
      <c r="L9" s="331">
        <v>12</v>
      </c>
      <c r="M9" s="331">
        <v>13</v>
      </c>
      <c r="N9" s="331">
        <v>14</v>
      </c>
      <c r="O9" s="331">
        <v>15</v>
      </c>
      <c r="P9" s="331">
        <v>16</v>
      </c>
      <c r="Q9" s="331">
        <v>17</v>
      </c>
      <c r="R9" s="331">
        <v>18</v>
      </c>
      <c r="S9" s="331">
        <v>19</v>
      </c>
      <c r="T9" s="331">
        <v>20</v>
      </c>
      <c r="U9" s="331">
        <v>21</v>
      </c>
      <c r="V9" s="331">
        <v>22</v>
      </c>
      <c r="W9" s="331">
        <v>23</v>
      </c>
      <c r="X9" s="331">
        <v>24</v>
      </c>
      <c r="Y9" s="350">
        <v>25</v>
      </c>
      <c r="Z9" s="350"/>
      <c r="AA9" s="350"/>
      <c r="AB9" s="331"/>
      <c r="AD9" s="514"/>
    </row>
    <row r="10" spans="1:30" ht="12.75" customHeight="1" x14ac:dyDescent="0.3">
      <c r="A10" s="387" t="s">
        <v>59</v>
      </c>
      <c r="B10" s="243"/>
      <c r="C10" s="395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D10" s="514"/>
    </row>
    <row r="11" spans="1:30" ht="17.25" customHeight="1" x14ac:dyDescent="0.3">
      <c r="A11" s="391" t="s">
        <v>60</v>
      </c>
      <c r="B11" s="234"/>
      <c r="C11" s="385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43"/>
      <c r="O11" s="233"/>
      <c r="P11" s="233"/>
      <c r="Q11" s="233"/>
      <c r="R11" s="243"/>
      <c r="S11" s="243"/>
      <c r="T11" s="233"/>
      <c r="U11" s="233"/>
      <c r="V11" s="233"/>
      <c r="W11" s="233"/>
      <c r="X11" s="233"/>
      <c r="Y11" s="243"/>
      <c r="Z11" s="243"/>
      <c r="AA11" s="170"/>
      <c r="AB11" s="351"/>
      <c r="AC11" s="47"/>
      <c r="AD11" s="514"/>
    </row>
    <row r="12" spans="1:30" ht="12.75" customHeight="1" x14ac:dyDescent="0.3">
      <c r="A12" s="282">
        <v>1</v>
      </c>
      <c r="B12" s="295" t="s">
        <v>536</v>
      </c>
      <c r="C12" s="354">
        <f t="shared" ref="C12:C60" si="0">D12+L12+N12+P12+R12+U12+W12+X12+Y12+K12+S12</f>
        <v>8683635.4500000011</v>
      </c>
      <c r="D12" s="398">
        <f>E12+F12+G12+H12+I12</f>
        <v>0</v>
      </c>
      <c r="E12" s="321"/>
      <c r="F12" s="321"/>
      <c r="G12" s="321"/>
      <c r="H12" s="354"/>
      <c r="I12" s="186"/>
      <c r="J12" s="321"/>
      <c r="K12" s="321"/>
      <c r="L12" s="398"/>
      <c r="M12" s="321"/>
      <c r="N12" s="354"/>
      <c r="O12" s="398"/>
      <c r="P12" s="321"/>
      <c r="Q12" s="321">
        <v>2006</v>
      </c>
      <c r="R12" s="354">
        <v>8024000</v>
      </c>
      <c r="S12" s="354">
        <v>203522.23</v>
      </c>
      <c r="T12" s="186"/>
      <c r="U12" s="233"/>
      <c r="V12" s="233"/>
      <c r="W12" s="233"/>
      <c r="X12" s="233"/>
      <c r="Y12" s="390">
        <f>170606.08+285507.14</f>
        <v>456113.22</v>
      </c>
      <c r="Z12" s="390" t="s">
        <v>614</v>
      </c>
      <c r="AA12" s="233"/>
      <c r="AB12" s="390">
        <f>170606.08+285507.14</f>
        <v>456113.22</v>
      </c>
      <c r="AC12" s="390" t="s">
        <v>614</v>
      </c>
      <c r="AD12" s="67"/>
    </row>
    <row r="13" spans="1:30" ht="12.75" customHeight="1" x14ac:dyDescent="0.3">
      <c r="A13" s="282">
        <f t="shared" ref="A13:A60" si="1">A12+1</f>
        <v>2</v>
      </c>
      <c r="B13" s="295" t="s">
        <v>537</v>
      </c>
      <c r="C13" s="354">
        <f t="shared" si="0"/>
        <v>15636000</v>
      </c>
      <c r="D13" s="398">
        <f t="shared" ref="D13:D60" si="2">E13+F13+G13+H13+I13</f>
        <v>0</v>
      </c>
      <c r="E13" s="321"/>
      <c r="F13" s="321"/>
      <c r="G13" s="321"/>
      <c r="H13" s="321"/>
      <c r="I13" s="186"/>
      <c r="J13" s="321"/>
      <c r="K13" s="321"/>
      <c r="L13" s="398"/>
      <c r="M13" s="321"/>
      <c r="N13" s="354"/>
      <c r="O13" s="398"/>
      <c r="P13" s="321"/>
      <c r="Q13" s="321">
        <v>2006</v>
      </c>
      <c r="R13" s="354">
        <v>15516000</v>
      </c>
      <c r="S13" s="354">
        <v>120000</v>
      </c>
      <c r="T13" s="186"/>
      <c r="U13" s="233"/>
      <c r="V13" s="233"/>
      <c r="W13" s="233"/>
      <c r="X13" s="233"/>
      <c r="Y13" s="390"/>
      <c r="Z13" s="390"/>
      <c r="AA13" s="233"/>
      <c r="AB13" s="390"/>
      <c r="AC13" s="390"/>
      <c r="AD13" s="67"/>
    </row>
    <row r="14" spans="1:30" ht="12.75" customHeight="1" x14ac:dyDescent="0.3">
      <c r="A14" s="282">
        <f t="shared" si="1"/>
        <v>3</v>
      </c>
      <c r="B14" s="295" t="s">
        <v>538</v>
      </c>
      <c r="C14" s="354">
        <f t="shared" si="0"/>
        <v>12868322.889999999</v>
      </c>
      <c r="D14" s="398">
        <f t="shared" si="2"/>
        <v>0</v>
      </c>
      <c r="E14" s="321"/>
      <c r="F14" s="321"/>
      <c r="G14" s="321"/>
      <c r="H14" s="321"/>
      <c r="I14" s="186"/>
      <c r="J14" s="321"/>
      <c r="K14" s="321"/>
      <c r="L14" s="398"/>
      <c r="M14" s="321"/>
      <c r="N14" s="354"/>
      <c r="O14" s="398"/>
      <c r="P14" s="321"/>
      <c r="Q14" s="321">
        <v>2958</v>
      </c>
      <c r="R14" s="354">
        <v>11832000</v>
      </c>
      <c r="S14" s="354">
        <v>244563.03</v>
      </c>
      <c r="T14" s="186"/>
      <c r="U14" s="233"/>
      <c r="V14" s="233"/>
      <c r="W14" s="233"/>
      <c r="X14" s="233"/>
      <c r="Y14" s="390">
        <v>791759.86</v>
      </c>
      <c r="Z14" s="390" t="s">
        <v>615</v>
      </c>
      <c r="AA14" s="233"/>
      <c r="AB14" s="390">
        <v>791759.86</v>
      </c>
      <c r="AC14" s="390" t="s">
        <v>615</v>
      </c>
      <c r="AD14" s="67"/>
    </row>
    <row r="15" spans="1:30" ht="12.75" customHeight="1" x14ac:dyDescent="0.3">
      <c r="A15" s="282">
        <f t="shared" si="1"/>
        <v>4</v>
      </c>
      <c r="B15" s="295" t="s">
        <v>539</v>
      </c>
      <c r="C15" s="354">
        <f t="shared" si="0"/>
        <v>5672127.6600000001</v>
      </c>
      <c r="D15" s="398">
        <f t="shared" si="2"/>
        <v>0</v>
      </c>
      <c r="E15" s="321"/>
      <c r="F15" s="321"/>
      <c r="G15" s="321"/>
      <c r="H15" s="321"/>
      <c r="I15" s="186"/>
      <c r="J15" s="321"/>
      <c r="K15" s="321"/>
      <c r="L15" s="398"/>
      <c r="M15" s="321"/>
      <c r="N15" s="354"/>
      <c r="O15" s="398"/>
      <c r="P15" s="321"/>
      <c r="Q15" s="321">
        <v>1150</v>
      </c>
      <c r="R15" s="354">
        <v>4600000</v>
      </c>
      <c r="S15" s="354">
        <v>574474.81999999995</v>
      </c>
      <c r="T15" s="186"/>
      <c r="U15" s="233"/>
      <c r="V15" s="233"/>
      <c r="W15" s="233"/>
      <c r="X15" s="233"/>
      <c r="Y15" s="390">
        <v>497652.84</v>
      </c>
      <c r="Z15" s="390" t="s">
        <v>615</v>
      </c>
      <c r="AA15" s="233"/>
      <c r="AB15" s="390">
        <v>497652.84</v>
      </c>
      <c r="AC15" s="390" t="s">
        <v>615</v>
      </c>
      <c r="AD15" s="67"/>
    </row>
    <row r="16" spans="1:30" ht="12.75" customHeight="1" x14ac:dyDescent="0.3">
      <c r="A16" s="282">
        <f t="shared" si="1"/>
        <v>5</v>
      </c>
      <c r="B16" s="295" t="s">
        <v>541</v>
      </c>
      <c r="C16" s="354">
        <f t="shared" si="0"/>
        <v>20476596.09</v>
      </c>
      <c r="D16" s="398">
        <f t="shared" si="2"/>
        <v>0</v>
      </c>
      <c r="E16" s="321"/>
      <c r="F16" s="321"/>
      <c r="G16" s="321"/>
      <c r="H16" s="321"/>
      <c r="I16" s="186"/>
      <c r="J16" s="321"/>
      <c r="K16" s="321"/>
      <c r="L16" s="398"/>
      <c r="M16" s="321">
        <v>1742</v>
      </c>
      <c r="N16" s="354">
        <f>M16*5579*1.05</f>
        <v>10204548.9</v>
      </c>
      <c r="O16" s="398"/>
      <c r="P16" s="321"/>
      <c r="Q16" s="321">
        <v>2474</v>
      </c>
      <c r="R16" s="354">
        <v>9481628.0399999991</v>
      </c>
      <c r="S16" s="354">
        <v>200423.67</v>
      </c>
      <c r="T16" s="186"/>
      <c r="U16" s="233"/>
      <c r="V16" s="233"/>
      <c r="W16" s="233"/>
      <c r="X16" s="233"/>
      <c r="Y16" s="390">
        <v>589995.48</v>
      </c>
      <c r="Z16" s="390" t="s">
        <v>616</v>
      </c>
      <c r="AA16" s="233"/>
      <c r="AB16" s="390">
        <v>589995.48</v>
      </c>
      <c r="AC16" s="390" t="s">
        <v>616</v>
      </c>
      <c r="AD16" s="67"/>
    </row>
    <row r="17" spans="1:30" ht="27" customHeight="1" x14ac:dyDescent="0.3">
      <c r="A17" s="282">
        <f t="shared" si="1"/>
        <v>6</v>
      </c>
      <c r="B17" s="295" t="s">
        <v>542</v>
      </c>
      <c r="C17" s="354">
        <f t="shared" si="0"/>
        <v>5927016.9199999999</v>
      </c>
      <c r="D17" s="398">
        <f t="shared" si="2"/>
        <v>0</v>
      </c>
      <c r="E17" s="321"/>
      <c r="F17" s="321"/>
      <c r="G17" s="321"/>
      <c r="H17" s="321"/>
      <c r="I17" s="186"/>
      <c r="J17" s="321"/>
      <c r="K17" s="321"/>
      <c r="L17" s="398"/>
      <c r="M17" s="321"/>
      <c r="N17" s="354"/>
      <c r="O17" s="398"/>
      <c r="P17" s="321"/>
      <c r="Q17" s="321">
        <v>1223</v>
      </c>
      <c r="R17" s="354">
        <v>5760108.6399999997</v>
      </c>
      <c r="S17" s="354">
        <v>166908.28</v>
      </c>
      <c r="T17" s="186"/>
      <c r="U17" s="233"/>
      <c r="V17" s="233"/>
      <c r="W17" s="233"/>
      <c r="X17" s="233"/>
      <c r="Y17" s="418"/>
      <c r="Z17" s="390" t="s">
        <v>867</v>
      </c>
      <c r="AA17" s="233"/>
      <c r="AB17" s="390">
        <v>490316.22</v>
      </c>
      <c r="AC17" s="390" t="s">
        <v>615</v>
      </c>
      <c r="AD17" s="67"/>
    </row>
    <row r="18" spans="1:30" ht="12.75" customHeight="1" x14ac:dyDescent="0.3">
      <c r="A18" s="282">
        <f t="shared" si="1"/>
        <v>7</v>
      </c>
      <c r="B18" s="295" t="s">
        <v>546</v>
      </c>
      <c r="C18" s="354">
        <f t="shared" si="0"/>
        <v>6623241.5899999999</v>
      </c>
      <c r="D18" s="398">
        <f t="shared" si="2"/>
        <v>0</v>
      </c>
      <c r="E18" s="321"/>
      <c r="F18" s="321"/>
      <c r="G18" s="321"/>
      <c r="H18" s="321"/>
      <c r="I18" s="186"/>
      <c r="J18" s="321"/>
      <c r="K18" s="321"/>
      <c r="L18" s="398"/>
      <c r="M18" s="321"/>
      <c r="N18" s="354"/>
      <c r="O18" s="398"/>
      <c r="P18" s="321"/>
      <c r="Q18" s="321">
        <v>1300</v>
      </c>
      <c r="R18" s="354">
        <v>6433951.1799999997</v>
      </c>
      <c r="S18" s="354">
        <v>189290.41</v>
      </c>
      <c r="T18" s="186"/>
      <c r="U18" s="233"/>
      <c r="V18" s="233"/>
      <c r="W18" s="233"/>
      <c r="X18" s="233"/>
      <c r="Y18" s="390"/>
      <c r="Z18" s="390"/>
      <c r="AA18" s="233"/>
      <c r="AB18" s="390"/>
      <c r="AC18" s="390"/>
      <c r="AD18" s="67"/>
    </row>
    <row r="19" spans="1:30" ht="12.75" customHeight="1" x14ac:dyDescent="0.3">
      <c r="A19" s="282">
        <f t="shared" si="1"/>
        <v>8</v>
      </c>
      <c r="B19" s="295" t="s">
        <v>547</v>
      </c>
      <c r="C19" s="354">
        <f t="shared" si="0"/>
        <v>32177492.09</v>
      </c>
      <c r="D19" s="398">
        <f t="shared" si="2"/>
        <v>0</v>
      </c>
      <c r="E19" s="321"/>
      <c r="F19" s="321"/>
      <c r="G19" s="321"/>
      <c r="H19" s="321"/>
      <c r="I19" s="186"/>
      <c r="J19" s="321"/>
      <c r="K19" s="321"/>
      <c r="L19" s="398"/>
      <c r="M19" s="321"/>
      <c r="N19" s="354"/>
      <c r="O19" s="398"/>
      <c r="P19" s="321"/>
      <c r="Q19" s="321">
        <v>4453</v>
      </c>
      <c r="R19" s="354">
        <v>31766724.059999999</v>
      </c>
      <c r="S19" s="354">
        <v>410768.03</v>
      </c>
      <c r="T19" s="186"/>
      <c r="U19" s="233"/>
      <c r="V19" s="233"/>
      <c r="W19" s="233"/>
      <c r="X19" s="233"/>
      <c r="Y19" s="390"/>
      <c r="Z19" s="390"/>
      <c r="AA19" s="233"/>
      <c r="AB19" s="390"/>
      <c r="AC19" s="390"/>
      <c r="AD19" s="67"/>
    </row>
    <row r="20" spans="1:30" ht="12.75" customHeight="1" x14ac:dyDescent="0.3">
      <c r="A20" s="282">
        <f t="shared" si="1"/>
        <v>9</v>
      </c>
      <c r="B20" s="295" t="s">
        <v>548</v>
      </c>
      <c r="C20" s="354">
        <f t="shared" si="0"/>
        <v>4458000.78</v>
      </c>
      <c r="D20" s="398">
        <f t="shared" si="2"/>
        <v>0</v>
      </c>
      <c r="E20" s="321"/>
      <c r="F20" s="321"/>
      <c r="G20" s="321"/>
      <c r="H20" s="321"/>
      <c r="I20" s="186"/>
      <c r="J20" s="321"/>
      <c r="K20" s="321"/>
      <c r="L20" s="398"/>
      <c r="M20" s="321"/>
      <c r="N20" s="354"/>
      <c r="O20" s="398"/>
      <c r="P20" s="321"/>
      <c r="Q20" s="321">
        <v>735</v>
      </c>
      <c r="R20" s="354">
        <v>4144650.88</v>
      </c>
      <c r="S20" s="354">
        <v>313349.90000000002</v>
      </c>
      <c r="T20" s="186"/>
      <c r="U20" s="233"/>
      <c r="V20" s="233"/>
      <c r="W20" s="233"/>
      <c r="X20" s="233"/>
      <c r="Y20" s="390"/>
      <c r="Z20" s="390"/>
      <c r="AA20" s="233"/>
      <c r="AB20" s="390"/>
      <c r="AC20" s="390"/>
      <c r="AD20" s="67"/>
    </row>
    <row r="21" spans="1:30" ht="12.75" customHeight="1" x14ac:dyDescent="0.3">
      <c r="A21" s="282">
        <f t="shared" si="1"/>
        <v>10</v>
      </c>
      <c r="B21" s="295" t="s">
        <v>549</v>
      </c>
      <c r="C21" s="354">
        <f t="shared" si="0"/>
        <v>21743403.48</v>
      </c>
      <c r="D21" s="398">
        <f t="shared" si="2"/>
        <v>0</v>
      </c>
      <c r="E21" s="321"/>
      <c r="F21" s="321"/>
      <c r="G21" s="321"/>
      <c r="H21" s="321"/>
      <c r="I21" s="186"/>
      <c r="J21" s="321"/>
      <c r="K21" s="321"/>
      <c r="L21" s="398"/>
      <c r="M21" s="321"/>
      <c r="N21" s="354"/>
      <c r="O21" s="398"/>
      <c r="P21" s="321"/>
      <c r="Q21" s="321">
        <v>2237</v>
      </c>
      <c r="R21" s="354">
        <v>21426397.379999999</v>
      </c>
      <c r="S21" s="354">
        <v>317006.09999999998</v>
      </c>
      <c r="T21" s="186"/>
      <c r="U21" s="233"/>
      <c r="V21" s="233"/>
      <c r="W21" s="233"/>
      <c r="X21" s="233"/>
      <c r="Y21" s="390"/>
      <c r="Z21" s="390"/>
      <c r="AA21" s="233"/>
      <c r="AB21" s="390"/>
      <c r="AC21" s="390"/>
      <c r="AD21" s="67"/>
    </row>
    <row r="22" spans="1:30" ht="12.75" customHeight="1" x14ac:dyDescent="0.3">
      <c r="A22" s="282">
        <f t="shared" si="1"/>
        <v>11</v>
      </c>
      <c r="B22" s="295" t="s">
        <v>550</v>
      </c>
      <c r="C22" s="354">
        <f t="shared" si="0"/>
        <v>3791157.88</v>
      </c>
      <c r="D22" s="398">
        <f t="shared" si="2"/>
        <v>0</v>
      </c>
      <c r="E22" s="321"/>
      <c r="F22" s="321"/>
      <c r="G22" s="321"/>
      <c r="H22" s="321"/>
      <c r="I22" s="186"/>
      <c r="J22" s="321"/>
      <c r="K22" s="321"/>
      <c r="L22" s="398"/>
      <c r="M22" s="321"/>
      <c r="N22" s="354"/>
      <c r="O22" s="398"/>
      <c r="P22" s="321"/>
      <c r="Q22" s="321">
        <v>782</v>
      </c>
      <c r="R22" s="354">
        <v>3619561.5</v>
      </c>
      <c r="S22" s="354">
        <v>171596.38</v>
      </c>
      <c r="T22" s="186"/>
      <c r="U22" s="233"/>
      <c r="V22" s="233"/>
      <c r="W22" s="233"/>
      <c r="X22" s="233"/>
      <c r="Y22" s="390"/>
      <c r="Z22" s="390"/>
      <c r="AA22" s="233"/>
      <c r="AB22" s="390"/>
      <c r="AC22" s="390"/>
      <c r="AD22" s="67"/>
    </row>
    <row r="23" spans="1:30" ht="12.75" customHeight="1" x14ac:dyDescent="0.3">
      <c r="A23" s="282">
        <f t="shared" si="1"/>
        <v>12</v>
      </c>
      <c r="B23" s="295" t="s">
        <v>558</v>
      </c>
      <c r="C23" s="354">
        <f t="shared" si="0"/>
        <v>13472823.27</v>
      </c>
      <c r="D23" s="398">
        <f t="shared" si="2"/>
        <v>0</v>
      </c>
      <c r="E23" s="321"/>
      <c r="F23" s="321"/>
      <c r="G23" s="321"/>
      <c r="H23" s="321"/>
      <c r="I23" s="186"/>
      <c r="J23" s="321"/>
      <c r="K23" s="321"/>
      <c r="L23" s="398"/>
      <c r="M23" s="321"/>
      <c r="N23" s="354"/>
      <c r="O23" s="398"/>
      <c r="P23" s="321"/>
      <c r="Q23" s="321">
        <v>1885</v>
      </c>
      <c r="R23" s="354">
        <v>12640000</v>
      </c>
      <c r="S23" s="354">
        <v>188575.85</v>
      </c>
      <c r="T23" s="186"/>
      <c r="U23" s="233"/>
      <c r="V23" s="233"/>
      <c r="W23" s="233"/>
      <c r="X23" s="233"/>
      <c r="Y23" s="390">
        <v>644247.42000000004</v>
      </c>
      <c r="Z23" s="390" t="s">
        <v>387</v>
      </c>
      <c r="AA23" s="233"/>
      <c r="AB23" s="390">
        <v>644247.42000000004</v>
      </c>
      <c r="AC23" s="390" t="s">
        <v>387</v>
      </c>
      <c r="AD23" s="67"/>
    </row>
    <row r="24" spans="1:30" ht="12.75" customHeight="1" x14ac:dyDescent="0.3">
      <c r="A24" s="282">
        <f t="shared" si="1"/>
        <v>13</v>
      </c>
      <c r="B24" s="295" t="s">
        <v>98</v>
      </c>
      <c r="C24" s="354">
        <f t="shared" si="0"/>
        <v>16330204.129999999</v>
      </c>
      <c r="D24" s="398">
        <f t="shared" si="2"/>
        <v>0</v>
      </c>
      <c r="E24" s="321"/>
      <c r="F24" s="321"/>
      <c r="G24" s="321"/>
      <c r="H24" s="321"/>
      <c r="I24" s="186"/>
      <c r="J24" s="321"/>
      <c r="K24" s="321"/>
      <c r="L24" s="398"/>
      <c r="M24" s="321"/>
      <c r="N24" s="354"/>
      <c r="O24" s="398"/>
      <c r="P24" s="321"/>
      <c r="Q24" s="321">
        <v>1764</v>
      </c>
      <c r="R24" s="354">
        <v>16141628.279999999</v>
      </c>
      <c r="S24" s="354">
        <v>188575.85</v>
      </c>
      <c r="T24" s="186"/>
      <c r="U24" s="233"/>
      <c r="V24" s="233"/>
      <c r="W24" s="233"/>
      <c r="X24" s="398"/>
      <c r="Y24" s="390"/>
      <c r="Z24" s="390"/>
      <c r="AA24" s="398">
        <v>386446.17</v>
      </c>
      <c r="AB24" s="390"/>
      <c r="AC24" s="390"/>
      <c r="AD24" s="67"/>
    </row>
    <row r="25" spans="1:30" ht="12.75" customHeight="1" x14ac:dyDescent="0.3">
      <c r="A25" s="282">
        <f t="shared" si="1"/>
        <v>14</v>
      </c>
      <c r="B25" s="295" t="s">
        <v>559</v>
      </c>
      <c r="C25" s="354">
        <f t="shared" si="0"/>
        <v>945845.46</v>
      </c>
      <c r="D25" s="398">
        <f t="shared" si="2"/>
        <v>0</v>
      </c>
      <c r="E25" s="321"/>
      <c r="F25" s="321"/>
      <c r="G25" s="321"/>
      <c r="H25" s="321"/>
      <c r="I25" s="186"/>
      <c r="J25" s="321"/>
      <c r="K25" s="321"/>
      <c r="L25" s="398"/>
      <c r="M25" s="321"/>
      <c r="N25" s="354"/>
      <c r="O25" s="398"/>
      <c r="P25" s="321"/>
      <c r="Q25" s="321"/>
      <c r="R25" s="354"/>
      <c r="S25" s="354"/>
      <c r="T25" s="186"/>
      <c r="U25" s="233"/>
      <c r="V25" s="233"/>
      <c r="W25" s="233"/>
      <c r="X25" s="233"/>
      <c r="Y25" s="390">
        <f>945845.46</f>
        <v>945845.46</v>
      </c>
      <c r="Z25" s="390" t="s">
        <v>387</v>
      </c>
      <c r="AA25" s="233"/>
      <c r="AB25" s="390">
        <f>945845.46</f>
        <v>945845.46</v>
      </c>
      <c r="AC25" s="390" t="s">
        <v>387</v>
      </c>
      <c r="AD25" s="67"/>
    </row>
    <row r="26" spans="1:30" ht="12.75" customHeight="1" x14ac:dyDescent="0.3">
      <c r="A26" s="282">
        <f t="shared" si="1"/>
        <v>15</v>
      </c>
      <c r="B26" s="295" t="s">
        <v>560</v>
      </c>
      <c r="C26" s="354">
        <f t="shared" si="0"/>
        <v>6159421.0999999996</v>
      </c>
      <c r="D26" s="398">
        <f t="shared" si="2"/>
        <v>0</v>
      </c>
      <c r="E26" s="321"/>
      <c r="F26" s="321"/>
      <c r="G26" s="321"/>
      <c r="H26" s="321"/>
      <c r="I26" s="186"/>
      <c r="J26" s="321"/>
      <c r="K26" s="321"/>
      <c r="L26" s="398"/>
      <c r="M26" s="321"/>
      <c r="N26" s="354"/>
      <c r="O26" s="398"/>
      <c r="P26" s="321"/>
      <c r="Q26" s="321">
        <v>1500</v>
      </c>
      <c r="R26" s="354">
        <v>6000000</v>
      </c>
      <c r="S26" s="354">
        <v>159421.1</v>
      </c>
      <c r="T26" s="186"/>
      <c r="U26" s="233"/>
      <c r="V26" s="233"/>
      <c r="W26" s="233"/>
      <c r="X26" s="233"/>
      <c r="Y26" s="390"/>
      <c r="Z26" s="390"/>
      <c r="AA26" s="233"/>
      <c r="AB26" s="390"/>
      <c r="AC26" s="390"/>
      <c r="AD26" s="67"/>
    </row>
    <row r="27" spans="1:30" ht="12.75" customHeight="1" x14ac:dyDescent="0.3">
      <c r="A27" s="282">
        <f t="shared" si="1"/>
        <v>16</v>
      </c>
      <c r="B27" s="295" t="s">
        <v>564</v>
      </c>
      <c r="C27" s="354">
        <f t="shared" si="0"/>
        <v>644894.43999999994</v>
      </c>
      <c r="D27" s="398">
        <f t="shared" si="2"/>
        <v>0</v>
      </c>
      <c r="E27" s="321"/>
      <c r="F27" s="321"/>
      <c r="G27" s="321"/>
      <c r="H27" s="321"/>
      <c r="I27" s="186"/>
      <c r="J27" s="321"/>
      <c r="K27" s="321"/>
      <c r="L27" s="398"/>
      <c r="M27" s="321"/>
      <c r="N27" s="354"/>
      <c r="O27" s="398"/>
      <c r="P27" s="321"/>
      <c r="Q27" s="321"/>
      <c r="R27" s="354"/>
      <c r="S27" s="354"/>
      <c r="T27" s="186"/>
      <c r="U27" s="233"/>
      <c r="V27" s="233"/>
      <c r="W27" s="233"/>
      <c r="X27" s="233"/>
      <c r="Y27" s="390">
        <f>644894.44</f>
        <v>644894.43999999994</v>
      </c>
      <c r="Z27" s="390" t="s">
        <v>615</v>
      </c>
      <c r="AA27" s="233"/>
      <c r="AB27" s="390">
        <f>644894.44</f>
        <v>644894.43999999994</v>
      </c>
      <c r="AC27" s="390" t="s">
        <v>615</v>
      </c>
      <c r="AD27" s="67"/>
    </row>
    <row r="28" spans="1:30" ht="12.75" customHeight="1" x14ac:dyDescent="0.3">
      <c r="A28" s="282">
        <f t="shared" si="1"/>
        <v>17</v>
      </c>
      <c r="B28" s="295" t="s">
        <v>565</v>
      </c>
      <c r="C28" s="354">
        <f t="shared" si="0"/>
        <v>1088524.5799999998</v>
      </c>
      <c r="D28" s="398">
        <f t="shared" si="2"/>
        <v>0</v>
      </c>
      <c r="E28" s="321"/>
      <c r="F28" s="321"/>
      <c r="G28" s="321"/>
      <c r="H28" s="321"/>
      <c r="I28" s="186"/>
      <c r="J28" s="321"/>
      <c r="K28" s="321"/>
      <c r="L28" s="398"/>
      <c r="M28" s="321"/>
      <c r="N28" s="354"/>
      <c r="O28" s="398"/>
      <c r="P28" s="321"/>
      <c r="Q28" s="321"/>
      <c r="R28" s="354"/>
      <c r="S28" s="354"/>
      <c r="T28" s="186"/>
      <c r="U28" s="233"/>
      <c r="V28" s="233"/>
      <c r="W28" s="233"/>
      <c r="X28" s="233"/>
      <c r="Y28" s="390">
        <f>298326.56+550309.33+239888.69</f>
        <v>1088524.5799999998</v>
      </c>
      <c r="Z28" s="390" t="s">
        <v>617</v>
      </c>
      <c r="AA28" s="233"/>
      <c r="AB28" s="390">
        <f>298326.56+550309.33+239888.69</f>
        <v>1088524.5799999998</v>
      </c>
      <c r="AC28" s="390" t="s">
        <v>617</v>
      </c>
      <c r="AD28" s="67"/>
    </row>
    <row r="29" spans="1:30" ht="12.75" customHeight="1" x14ac:dyDescent="0.3">
      <c r="A29" s="282">
        <f t="shared" si="1"/>
        <v>18</v>
      </c>
      <c r="B29" s="295" t="s">
        <v>566</v>
      </c>
      <c r="C29" s="354">
        <f t="shared" si="0"/>
        <v>1600369.23</v>
      </c>
      <c r="D29" s="398">
        <f t="shared" si="2"/>
        <v>0</v>
      </c>
      <c r="E29" s="321"/>
      <c r="F29" s="321"/>
      <c r="G29" s="321"/>
      <c r="H29" s="321"/>
      <c r="I29" s="186"/>
      <c r="J29" s="321"/>
      <c r="K29" s="321"/>
      <c r="L29" s="398"/>
      <c r="M29" s="321"/>
      <c r="N29" s="354"/>
      <c r="O29" s="398"/>
      <c r="P29" s="321"/>
      <c r="Q29" s="321"/>
      <c r="R29" s="354"/>
      <c r="S29" s="354"/>
      <c r="T29" s="186"/>
      <c r="U29" s="233"/>
      <c r="V29" s="233"/>
      <c r="W29" s="233"/>
      <c r="X29" s="233"/>
      <c r="Y29" s="390">
        <f>1106300.92+494068.31</f>
        <v>1600369.23</v>
      </c>
      <c r="Z29" s="390" t="s">
        <v>623</v>
      </c>
      <c r="AA29" s="233"/>
      <c r="AB29" s="390">
        <f>1106300.92+494068.31</f>
        <v>1600369.23</v>
      </c>
      <c r="AC29" s="390" t="s">
        <v>623</v>
      </c>
      <c r="AD29" s="67"/>
    </row>
    <row r="30" spans="1:30" ht="12.75" customHeight="1" x14ac:dyDescent="0.3">
      <c r="A30" s="282">
        <f t="shared" si="1"/>
        <v>19</v>
      </c>
      <c r="B30" s="295" t="s">
        <v>569</v>
      </c>
      <c r="C30" s="354">
        <f t="shared" si="0"/>
        <v>3181700.61</v>
      </c>
      <c r="D30" s="398">
        <f t="shared" si="2"/>
        <v>0</v>
      </c>
      <c r="E30" s="321"/>
      <c r="F30" s="321"/>
      <c r="G30" s="321"/>
      <c r="H30" s="321"/>
      <c r="I30" s="186"/>
      <c r="J30" s="321"/>
      <c r="K30" s="321"/>
      <c r="L30" s="398"/>
      <c r="M30" s="321"/>
      <c r="N30" s="354"/>
      <c r="O30" s="398"/>
      <c r="P30" s="321"/>
      <c r="Q30" s="321">
        <v>510</v>
      </c>
      <c r="R30" s="354">
        <v>2840000</v>
      </c>
      <c r="S30" s="354">
        <v>341700.61</v>
      </c>
      <c r="T30" s="186"/>
      <c r="U30" s="233"/>
      <c r="V30" s="233"/>
      <c r="W30" s="233"/>
      <c r="X30" s="233"/>
      <c r="Y30" s="390"/>
      <c r="Z30" s="390"/>
      <c r="AA30" s="233"/>
      <c r="AB30" s="390"/>
      <c r="AC30" s="390"/>
      <c r="AD30" s="67"/>
    </row>
    <row r="31" spans="1:30" ht="12.75" customHeight="1" x14ac:dyDescent="0.3">
      <c r="A31" s="282">
        <f t="shared" si="1"/>
        <v>20</v>
      </c>
      <c r="B31" s="295" t="s">
        <v>572</v>
      </c>
      <c r="C31" s="354">
        <f t="shared" si="0"/>
        <v>4027355.54</v>
      </c>
      <c r="D31" s="398">
        <f t="shared" si="2"/>
        <v>0</v>
      </c>
      <c r="E31" s="321"/>
      <c r="F31" s="321"/>
      <c r="G31" s="321"/>
      <c r="H31" s="321"/>
      <c r="I31" s="186"/>
      <c r="J31" s="321"/>
      <c r="K31" s="321"/>
      <c r="L31" s="398"/>
      <c r="M31" s="321"/>
      <c r="N31" s="354"/>
      <c r="O31" s="398"/>
      <c r="P31" s="321"/>
      <c r="Q31" s="321">
        <v>620.79999999999995</v>
      </c>
      <c r="R31" s="354">
        <v>2840000</v>
      </c>
      <c r="S31" s="354">
        <v>343192.75</v>
      </c>
      <c r="T31" s="186"/>
      <c r="U31" s="233"/>
      <c r="V31" s="233"/>
      <c r="W31" s="233"/>
      <c r="X31" s="233"/>
      <c r="Y31" s="390">
        <f>366192.53+105571.08+372399.18</f>
        <v>844162.79</v>
      </c>
      <c r="Z31" s="390" t="s">
        <v>868</v>
      </c>
      <c r="AA31" s="233"/>
      <c r="AB31" s="390">
        <f>366192.53+105571.08+372399.18</f>
        <v>844162.79</v>
      </c>
      <c r="AC31" s="390" t="s">
        <v>868</v>
      </c>
      <c r="AD31" s="67"/>
    </row>
    <row r="32" spans="1:30" ht="12.75" customHeight="1" x14ac:dyDescent="0.3">
      <c r="A32" s="282">
        <f t="shared" si="1"/>
        <v>21</v>
      </c>
      <c r="B32" s="295" t="s">
        <v>573</v>
      </c>
      <c r="C32" s="354">
        <f t="shared" si="0"/>
        <v>332702.55</v>
      </c>
      <c r="D32" s="398">
        <f t="shared" si="2"/>
        <v>0</v>
      </c>
      <c r="E32" s="321"/>
      <c r="F32" s="321"/>
      <c r="G32" s="321"/>
      <c r="H32" s="321"/>
      <c r="I32" s="186"/>
      <c r="J32" s="321"/>
      <c r="K32" s="321"/>
      <c r="L32" s="398"/>
      <c r="M32" s="321"/>
      <c r="N32" s="354"/>
      <c r="O32" s="398"/>
      <c r="P32" s="321"/>
      <c r="Q32" s="321"/>
      <c r="R32" s="354"/>
      <c r="S32" s="354"/>
      <c r="T32" s="186"/>
      <c r="U32" s="233"/>
      <c r="V32" s="233"/>
      <c r="W32" s="233"/>
      <c r="X32" s="233"/>
      <c r="Y32" s="390">
        <v>332702.55</v>
      </c>
      <c r="Z32" s="390" t="s">
        <v>401</v>
      </c>
      <c r="AA32" s="233"/>
      <c r="AB32" s="390">
        <v>332702.55</v>
      </c>
      <c r="AC32" s="390" t="s">
        <v>401</v>
      </c>
      <c r="AD32" s="67"/>
    </row>
    <row r="33" spans="1:30" ht="12.75" customHeight="1" x14ac:dyDescent="0.3">
      <c r="A33" s="282">
        <f t="shared" si="1"/>
        <v>22</v>
      </c>
      <c r="B33" s="295" t="s">
        <v>575</v>
      </c>
      <c r="C33" s="354">
        <f t="shared" si="0"/>
        <v>6246911.29</v>
      </c>
      <c r="D33" s="398">
        <f t="shared" si="2"/>
        <v>0</v>
      </c>
      <c r="E33" s="321"/>
      <c r="F33" s="321"/>
      <c r="G33" s="321"/>
      <c r="H33" s="321"/>
      <c r="I33" s="186"/>
      <c r="J33" s="321"/>
      <c r="K33" s="321"/>
      <c r="L33" s="398"/>
      <c r="M33" s="321"/>
      <c r="N33" s="354"/>
      <c r="O33" s="398"/>
      <c r="P33" s="321"/>
      <c r="Q33" s="321">
        <v>1345</v>
      </c>
      <c r="R33" s="354">
        <v>5380000</v>
      </c>
      <c r="S33" s="354"/>
      <c r="T33" s="186"/>
      <c r="U33" s="233"/>
      <c r="V33" s="233"/>
      <c r="W33" s="233"/>
      <c r="X33" s="233"/>
      <c r="Y33" s="390">
        <f>129316.34+737594.95</f>
        <v>866911.28999999992</v>
      </c>
      <c r="Z33" s="390" t="s">
        <v>618</v>
      </c>
      <c r="AA33" s="233"/>
      <c r="AB33" s="390">
        <f>129316.34+737594.95</f>
        <v>866911.28999999992</v>
      </c>
      <c r="AC33" s="390" t="s">
        <v>618</v>
      </c>
      <c r="AD33" s="67"/>
    </row>
    <row r="34" spans="1:30" ht="12.75" customHeight="1" x14ac:dyDescent="0.3">
      <c r="A34" s="282">
        <f t="shared" si="1"/>
        <v>23</v>
      </c>
      <c r="B34" s="295" t="s">
        <v>576</v>
      </c>
      <c r="C34" s="354">
        <f t="shared" si="0"/>
        <v>3661702.1</v>
      </c>
      <c r="D34" s="398">
        <f t="shared" si="2"/>
        <v>0</v>
      </c>
      <c r="E34" s="321"/>
      <c r="F34" s="321"/>
      <c r="G34" s="321"/>
      <c r="H34" s="321"/>
      <c r="I34" s="186"/>
      <c r="J34" s="321"/>
      <c r="K34" s="321"/>
      <c r="L34" s="398"/>
      <c r="M34" s="321"/>
      <c r="N34" s="354"/>
      <c r="O34" s="398"/>
      <c r="P34" s="321"/>
      <c r="Q34" s="321">
        <v>812</v>
      </c>
      <c r="R34" s="354">
        <v>3248000</v>
      </c>
      <c r="S34" s="354">
        <v>413702.1</v>
      </c>
      <c r="T34" s="186"/>
      <c r="U34" s="233"/>
      <c r="V34" s="233"/>
      <c r="W34" s="233"/>
      <c r="X34" s="233"/>
      <c r="Y34" s="390"/>
      <c r="Z34" s="390"/>
      <c r="AA34" s="233"/>
      <c r="AB34" s="390"/>
      <c r="AC34" s="390"/>
      <c r="AD34" s="67"/>
    </row>
    <row r="35" spans="1:30" ht="12.75" customHeight="1" x14ac:dyDescent="0.3">
      <c r="A35" s="282">
        <f t="shared" si="1"/>
        <v>24</v>
      </c>
      <c r="B35" s="295" t="s">
        <v>578</v>
      </c>
      <c r="C35" s="354">
        <f t="shared" si="0"/>
        <v>18638374.010000002</v>
      </c>
      <c r="D35" s="398">
        <f t="shared" si="2"/>
        <v>0</v>
      </c>
      <c r="E35" s="321"/>
      <c r="F35" s="321"/>
      <c r="G35" s="321"/>
      <c r="H35" s="321"/>
      <c r="I35" s="186"/>
      <c r="J35" s="321"/>
      <c r="K35" s="321"/>
      <c r="L35" s="398"/>
      <c r="M35" s="321">
        <v>1249</v>
      </c>
      <c r="N35" s="354">
        <f>M35*7233*1.05</f>
        <v>9485717.8499999996</v>
      </c>
      <c r="O35" s="398">
        <v>798</v>
      </c>
      <c r="P35" s="354">
        <v>914122.09</v>
      </c>
      <c r="Q35" s="321">
        <v>1300</v>
      </c>
      <c r="R35" s="354">
        <v>7305914.54</v>
      </c>
      <c r="S35" s="354">
        <v>656542.66</v>
      </c>
      <c r="T35" s="186"/>
      <c r="U35" s="233"/>
      <c r="V35" s="233"/>
      <c r="W35" s="233"/>
      <c r="X35" s="233"/>
      <c r="Y35" s="390">
        <v>276076.87</v>
      </c>
      <c r="Z35" s="390" t="s">
        <v>401</v>
      </c>
      <c r="AA35" s="233"/>
      <c r="AB35" s="390">
        <v>276076.87</v>
      </c>
      <c r="AC35" s="390" t="s">
        <v>401</v>
      </c>
      <c r="AD35" s="67"/>
    </row>
    <row r="36" spans="1:30" ht="12.75" customHeight="1" x14ac:dyDescent="0.3">
      <c r="A36" s="282">
        <f t="shared" si="1"/>
        <v>25</v>
      </c>
      <c r="B36" s="295" t="s">
        <v>63</v>
      </c>
      <c r="C36" s="354">
        <f t="shared" si="0"/>
        <v>5905197.3100000005</v>
      </c>
      <c r="D36" s="398">
        <f t="shared" si="2"/>
        <v>0</v>
      </c>
      <c r="E36" s="321"/>
      <c r="F36" s="321"/>
      <c r="G36" s="321"/>
      <c r="H36" s="321"/>
      <c r="I36" s="186"/>
      <c r="J36" s="321"/>
      <c r="K36" s="321"/>
      <c r="L36" s="398"/>
      <c r="M36" s="321"/>
      <c r="N36" s="354"/>
      <c r="O36" s="398"/>
      <c r="P36" s="321"/>
      <c r="Q36" s="321">
        <v>1311</v>
      </c>
      <c r="R36" s="354">
        <v>5244000</v>
      </c>
      <c r="S36" s="354"/>
      <c r="T36" s="186"/>
      <c r="U36" s="233"/>
      <c r="V36" s="233"/>
      <c r="W36" s="233"/>
      <c r="X36" s="233"/>
      <c r="Y36" s="390">
        <v>661197.31000000006</v>
      </c>
      <c r="Z36" s="390" t="s">
        <v>615</v>
      </c>
      <c r="AA36" s="233"/>
      <c r="AB36" s="390">
        <v>661197.31000000006</v>
      </c>
      <c r="AC36" s="390" t="s">
        <v>615</v>
      </c>
      <c r="AD36" s="67"/>
    </row>
    <row r="37" spans="1:30" ht="12.75" customHeight="1" x14ac:dyDescent="0.3">
      <c r="A37" s="282">
        <f t="shared" si="1"/>
        <v>26</v>
      </c>
      <c r="B37" s="295" t="s">
        <v>579</v>
      </c>
      <c r="C37" s="354">
        <f t="shared" si="0"/>
        <v>14114017.17</v>
      </c>
      <c r="D37" s="398">
        <f t="shared" si="2"/>
        <v>0</v>
      </c>
      <c r="E37" s="321"/>
      <c r="F37" s="321"/>
      <c r="G37" s="321"/>
      <c r="H37" s="321"/>
      <c r="I37" s="186"/>
      <c r="J37" s="321"/>
      <c r="K37" s="321"/>
      <c r="L37" s="398"/>
      <c r="M37" s="321">
        <v>1170</v>
      </c>
      <c r="N37" s="354">
        <v>7020000</v>
      </c>
      <c r="O37" s="398"/>
      <c r="P37" s="321"/>
      <c r="Q37" s="321">
        <v>1552</v>
      </c>
      <c r="R37" s="354">
        <v>6208000</v>
      </c>
      <c r="S37" s="354"/>
      <c r="T37" s="186"/>
      <c r="U37" s="233"/>
      <c r="V37" s="233"/>
      <c r="W37" s="233"/>
      <c r="X37" s="233"/>
      <c r="Y37" s="390">
        <f>127122.29+758894.88</f>
        <v>886017.17</v>
      </c>
      <c r="Z37" s="390" t="s">
        <v>624</v>
      </c>
      <c r="AA37" s="233"/>
      <c r="AB37" s="390">
        <f>127122.29+758894.88</f>
        <v>886017.17</v>
      </c>
      <c r="AC37" s="390" t="s">
        <v>624</v>
      </c>
      <c r="AD37" s="67"/>
    </row>
    <row r="38" spans="1:30" ht="12.75" customHeight="1" x14ac:dyDescent="0.3">
      <c r="A38" s="282">
        <f t="shared" si="1"/>
        <v>27</v>
      </c>
      <c r="B38" s="295" t="s">
        <v>580</v>
      </c>
      <c r="C38" s="354">
        <f t="shared" si="0"/>
        <v>11862550.640000001</v>
      </c>
      <c r="D38" s="398">
        <f t="shared" si="2"/>
        <v>0</v>
      </c>
      <c r="E38" s="321"/>
      <c r="F38" s="321"/>
      <c r="G38" s="321"/>
      <c r="H38" s="321"/>
      <c r="I38" s="186"/>
      <c r="J38" s="321"/>
      <c r="K38" s="321"/>
      <c r="L38" s="398"/>
      <c r="M38" s="321">
        <v>765</v>
      </c>
      <c r="N38" s="354">
        <f>M38*7233*1.05</f>
        <v>5809907.25</v>
      </c>
      <c r="O38" s="398"/>
      <c r="P38" s="321"/>
      <c r="Q38" s="321">
        <v>1297</v>
      </c>
      <c r="R38" s="354">
        <v>5188000</v>
      </c>
      <c r="S38" s="354">
        <v>199892.56</v>
      </c>
      <c r="T38" s="186"/>
      <c r="U38" s="233"/>
      <c r="V38" s="233"/>
      <c r="W38" s="233"/>
      <c r="X38" s="233"/>
      <c r="Y38" s="390">
        <f>227922.65+436828.18</f>
        <v>664750.82999999996</v>
      </c>
      <c r="Z38" s="390" t="s">
        <v>619</v>
      </c>
      <c r="AA38" s="233"/>
      <c r="AB38" s="390">
        <f>227922.65+436828.18</f>
        <v>664750.82999999996</v>
      </c>
      <c r="AC38" s="390" t="s">
        <v>619</v>
      </c>
      <c r="AD38" s="67"/>
    </row>
    <row r="39" spans="1:30" ht="12.75" customHeight="1" x14ac:dyDescent="0.3">
      <c r="A39" s="282">
        <f t="shared" si="1"/>
        <v>28</v>
      </c>
      <c r="B39" s="295" t="s">
        <v>582</v>
      </c>
      <c r="C39" s="354">
        <f t="shared" si="0"/>
        <v>5833292.8460000008</v>
      </c>
      <c r="D39" s="398">
        <f t="shared" si="2"/>
        <v>0</v>
      </c>
      <c r="E39" s="321"/>
      <c r="F39" s="321"/>
      <c r="G39" s="321"/>
      <c r="H39" s="321"/>
      <c r="I39" s="186"/>
      <c r="J39" s="321"/>
      <c r="K39" s="321"/>
      <c r="L39" s="398"/>
      <c r="M39" s="321"/>
      <c r="N39" s="354"/>
      <c r="O39" s="398"/>
      <c r="P39" s="321"/>
      <c r="Q39" s="321">
        <v>1293</v>
      </c>
      <c r="R39" s="354">
        <v>5172000</v>
      </c>
      <c r="S39" s="382">
        <v>156542.65599999999</v>
      </c>
      <c r="T39" s="186"/>
      <c r="U39" s="233"/>
      <c r="V39" s="233"/>
      <c r="W39" s="233"/>
      <c r="X39" s="233"/>
      <c r="Y39" s="390">
        <v>504750.19</v>
      </c>
      <c r="Z39" s="390" t="s">
        <v>615</v>
      </c>
      <c r="AA39" s="233"/>
      <c r="AB39" s="390">
        <v>504750.19</v>
      </c>
      <c r="AC39" s="390" t="s">
        <v>615</v>
      </c>
      <c r="AD39" s="67"/>
    </row>
    <row r="40" spans="1:30" ht="12.75" customHeight="1" x14ac:dyDescent="0.3">
      <c r="A40" s="282">
        <f t="shared" si="1"/>
        <v>29</v>
      </c>
      <c r="B40" s="295" t="s">
        <v>583</v>
      </c>
      <c r="C40" s="354">
        <f t="shared" si="0"/>
        <v>5871423.3600000003</v>
      </c>
      <c r="D40" s="398">
        <f t="shared" si="2"/>
        <v>0</v>
      </c>
      <c r="E40" s="321"/>
      <c r="F40" s="321"/>
      <c r="G40" s="321"/>
      <c r="H40" s="321"/>
      <c r="I40" s="186"/>
      <c r="J40" s="321"/>
      <c r="K40" s="321"/>
      <c r="L40" s="398"/>
      <c r="M40" s="321"/>
      <c r="N40" s="354"/>
      <c r="O40" s="398"/>
      <c r="P40" s="321"/>
      <c r="Q40" s="321">
        <v>1340</v>
      </c>
      <c r="R40" s="354">
        <v>5360000</v>
      </c>
      <c r="S40" s="354"/>
      <c r="T40" s="186"/>
      <c r="U40" s="233"/>
      <c r="V40" s="233"/>
      <c r="W40" s="233"/>
      <c r="X40" s="233"/>
      <c r="Y40" s="390">
        <v>511423.36</v>
      </c>
      <c r="Z40" s="390" t="s">
        <v>615</v>
      </c>
      <c r="AA40" s="233"/>
      <c r="AB40" s="390">
        <v>511423.36</v>
      </c>
      <c r="AC40" s="390" t="s">
        <v>615</v>
      </c>
      <c r="AD40" s="67"/>
    </row>
    <row r="41" spans="1:30" ht="12.75" customHeight="1" x14ac:dyDescent="0.3">
      <c r="A41" s="282">
        <f t="shared" si="1"/>
        <v>30</v>
      </c>
      <c r="B41" s="295" t="s">
        <v>584</v>
      </c>
      <c r="C41" s="354">
        <f t="shared" si="0"/>
        <v>11990978.199999999</v>
      </c>
      <c r="D41" s="398">
        <f t="shared" si="2"/>
        <v>0</v>
      </c>
      <c r="E41" s="321"/>
      <c r="F41" s="321"/>
      <c r="G41" s="321"/>
      <c r="H41" s="321"/>
      <c r="I41" s="186"/>
      <c r="J41" s="321"/>
      <c r="K41" s="321"/>
      <c r="L41" s="398"/>
      <c r="M41" s="321"/>
      <c r="N41" s="354"/>
      <c r="O41" s="398"/>
      <c r="P41" s="321"/>
      <c r="Q41" s="321">
        <v>2756</v>
      </c>
      <c r="R41" s="354">
        <v>11024000</v>
      </c>
      <c r="S41" s="354">
        <v>204235.09</v>
      </c>
      <c r="T41" s="186"/>
      <c r="U41" s="233"/>
      <c r="V41" s="233"/>
      <c r="W41" s="233"/>
      <c r="X41" s="233"/>
      <c r="Y41" s="390">
        <v>762743.11</v>
      </c>
      <c r="Z41" s="390" t="s">
        <v>615</v>
      </c>
      <c r="AA41" s="233"/>
      <c r="AB41" s="390">
        <v>762743.11</v>
      </c>
      <c r="AC41" s="390" t="s">
        <v>615</v>
      </c>
      <c r="AD41" s="67"/>
    </row>
    <row r="42" spans="1:30" ht="12.75" customHeight="1" x14ac:dyDescent="0.3">
      <c r="A42" s="282">
        <f t="shared" si="1"/>
        <v>31</v>
      </c>
      <c r="B42" s="295" t="s">
        <v>585</v>
      </c>
      <c r="C42" s="354">
        <f t="shared" si="0"/>
        <v>268041.01</v>
      </c>
      <c r="D42" s="398">
        <f t="shared" si="2"/>
        <v>0</v>
      </c>
      <c r="E42" s="321"/>
      <c r="F42" s="321"/>
      <c r="G42" s="321"/>
      <c r="H42" s="321"/>
      <c r="I42" s="186"/>
      <c r="J42" s="321"/>
      <c r="K42" s="321"/>
      <c r="L42" s="398"/>
      <c r="M42" s="321"/>
      <c r="N42" s="354"/>
      <c r="O42" s="398"/>
      <c r="P42" s="321"/>
      <c r="Q42" s="321"/>
      <c r="R42" s="354"/>
      <c r="S42" s="354"/>
      <c r="T42" s="186"/>
      <c r="U42" s="233"/>
      <c r="V42" s="233"/>
      <c r="W42" s="233"/>
      <c r="X42" s="233"/>
      <c r="Y42" s="390">
        <v>268041.01</v>
      </c>
      <c r="Z42" s="390" t="s">
        <v>401</v>
      </c>
      <c r="AA42" s="233"/>
      <c r="AB42" s="390">
        <v>268041.01</v>
      </c>
      <c r="AC42" s="390" t="s">
        <v>401</v>
      </c>
      <c r="AD42" s="67"/>
    </row>
    <row r="43" spans="1:30" ht="17.25" customHeight="1" x14ac:dyDescent="0.3">
      <c r="A43" s="282">
        <f t="shared" si="1"/>
        <v>32</v>
      </c>
      <c r="B43" s="295" t="s">
        <v>590</v>
      </c>
      <c r="C43" s="354">
        <f t="shared" si="0"/>
        <v>3755082.52</v>
      </c>
      <c r="D43" s="398">
        <f t="shared" si="2"/>
        <v>0</v>
      </c>
      <c r="E43" s="398"/>
      <c r="F43" s="398"/>
      <c r="G43" s="398"/>
      <c r="H43" s="398"/>
      <c r="I43" s="398"/>
      <c r="J43" s="398"/>
      <c r="K43" s="398"/>
      <c r="L43" s="398"/>
      <c r="M43" s="398"/>
      <c r="N43" s="390"/>
      <c r="O43" s="398"/>
      <c r="P43" s="398"/>
      <c r="Q43" s="398">
        <v>812</v>
      </c>
      <c r="R43" s="354">
        <v>3248000</v>
      </c>
      <c r="S43" s="390"/>
      <c r="T43" s="398"/>
      <c r="U43" s="398"/>
      <c r="V43" s="398"/>
      <c r="W43" s="398"/>
      <c r="X43" s="398"/>
      <c r="Y43" s="390">
        <v>507082.52</v>
      </c>
      <c r="Z43" s="390" t="s">
        <v>615</v>
      </c>
      <c r="AA43" s="398"/>
      <c r="AB43" s="390">
        <v>507082.52</v>
      </c>
      <c r="AC43" s="390" t="s">
        <v>615</v>
      </c>
    </row>
    <row r="44" spans="1:30" ht="12.75" customHeight="1" x14ac:dyDescent="0.3">
      <c r="A44" s="282">
        <f t="shared" si="1"/>
        <v>33</v>
      </c>
      <c r="B44" s="295" t="s">
        <v>591</v>
      </c>
      <c r="C44" s="354">
        <f t="shared" si="0"/>
        <v>3299739</v>
      </c>
      <c r="D44" s="398">
        <f t="shared" si="2"/>
        <v>0</v>
      </c>
      <c r="E44" s="321"/>
      <c r="F44" s="321"/>
      <c r="G44" s="321"/>
      <c r="H44" s="321"/>
      <c r="I44" s="186"/>
      <c r="J44" s="321"/>
      <c r="K44" s="321"/>
      <c r="L44" s="398"/>
      <c r="M44" s="321"/>
      <c r="N44" s="354"/>
      <c r="O44" s="398"/>
      <c r="P44" s="321"/>
      <c r="Q44" s="321">
        <v>689</v>
      </c>
      <c r="R44" s="354">
        <v>2756000</v>
      </c>
      <c r="T44" s="186"/>
      <c r="U44" s="233"/>
      <c r="V44" s="233"/>
      <c r="W44" s="233"/>
      <c r="X44" s="233"/>
      <c r="Y44" s="390">
        <f>101424+442315</f>
        <v>543739</v>
      </c>
      <c r="Z44" s="390" t="s">
        <v>620</v>
      </c>
      <c r="AA44" s="233"/>
      <c r="AB44" s="390">
        <f>101424+442315</f>
        <v>543739</v>
      </c>
      <c r="AC44" s="390" t="s">
        <v>620</v>
      </c>
      <c r="AD44" s="67"/>
    </row>
    <row r="45" spans="1:30" ht="12.75" customHeight="1" x14ac:dyDescent="0.3">
      <c r="A45" s="282">
        <f t="shared" si="1"/>
        <v>34</v>
      </c>
      <c r="B45" s="295" t="s">
        <v>592</v>
      </c>
      <c r="C45" s="354">
        <f t="shared" si="0"/>
        <v>9376580.2551999986</v>
      </c>
      <c r="D45" s="398">
        <f t="shared" si="2"/>
        <v>0</v>
      </c>
      <c r="E45" s="321"/>
      <c r="F45" s="321"/>
      <c r="G45" s="321"/>
      <c r="H45" s="321"/>
      <c r="I45" s="186"/>
      <c r="J45" s="321"/>
      <c r="K45" s="321"/>
      <c r="L45" s="398"/>
      <c r="M45" s="321"/>
      <c r="N45" s="354"/>
      <c r="O45" s="398"/>
      <c r="P45" s="321"/>
      <c r="Q45" s="321">
        <v>2200</v>
      </c>
      <c r="R45" s="354">
        <v>8800000</v>
      </c>
      <c r="S45" s="382">
        <v>130240.3152</v>
      </c>
      <c r="T45" s="186"/>
      <c r="U45" s="233"/>
      <c r="V45" s="233"/>
      <c r="W45" s="233"/>
      <c r="X45" s="233"/>
      <c r="Y45" s="390">
        <v>446339.94</v>
      </c>
      <c r="Z45" s="390" t="s">
        <v>615</v>
      </c>
      <c r="AA45" s="233"/>
      <c r="AB45" s="390">
        <v>446339.94</v>
      </c>
      <c r="AC45" s="390" t="s">
        <v>615</v>
      </c>
      <c r="AD45" s="67"/>
    </row>
    <row r="46" spans="1:30" ht="12.75" customHeight="1" x14ac:dyDescent="0.3">
      <c r="A46" s="282">
        <f t="shared" si="1"/>
        <v>35</v>
      </c>
      <c r="B46" s="295" t="s">
        <v>593</v>
      </c>
      <c r="C46" s="354">
        <f t="shared" si="0"/>
        <v>16165569.51</v>
      </c>
      <c r="D46" s="398">
        <f t="shared" si="2"/>
        <v>0</v>
      </c>
      <c r="E46" s="321"/>
      <c r="F46" s="321"/>
      <c r="G46" s="321"/>
      <c r="H46" s="321"/>
      <c r="I46" s="186"/>
      <c r="J46" s="321"/>
      <c r="K46" s="321"/>
      <c r="L46" s="398"/>
      <c r="M46" s="321">
        <v>1030</v>
      </c>
      <c r="N46" s="354">
        <f>M46*5579*1.05</f>
        <v>6033688.5</v>
      </c>
      <c r="O46" s="398"/>
      <c r="P46" s="321"/>
      <c r="Q46" s="321">
        <v>2500</v>
      </c>
      <c r="R46" s="354">
        <v>10000000</v>
      </c>
      <c r="S46" s="354">
        <v>131881.01</v>
      </c>
      <c r="T46" s="186"/>
      <c r="U46" s="233"/>
      <c r="V46" s="233"/>
      <c r="W46" s="233"/>
      <c r="X46" s="233"/>
      <c r="Y46" s="390"/>
      <c r="Z46" s="390"/>
      <c r="AA46" s="233"/>
      <c r="AB46" s="390"/>
      <c r="AC46" s="390"/>
      <c r="AD46" s="67"/>
    </row>
    <row r="47" spans="1:30" s="69" customFormat="1" ht="15" customHeight="1" x14ac:dyDescent="0.25">
      <c r="A47" s="282">
        <f t="shared" si="1"/>
        <v>36</v>
      </c>
      <c r="B47" s="295" t="s">
        <v>594</v>
      </c>
      <c r="C47" s="354">
        <f t="shared" si="0"/>
        <v>11521891.74</v>
      </c>
      <c r="D47" s="398">
        <f t="shared" si="2"/>
        <v>0</v>
      </c>
      <c r="E47" s="321"/>
      <c r="F47" s="321"/>
      <c r="G47" s="321"/>
      <c r="H47" s="321"/>
      <c r="I47" s="321"/>
      <c r="J47" s="321"/>
      <c r="K47" s="321"/>
      <c r="L47" s="321"/>
      <c r="M47" s="321">
        <v>850</v>
      </c>
      <c r="N47" s="354">
        <f>M47*7233*1.05</f>
        <v>6455452.5</v>
      </c>
      <c r="O47" s="321"/>
      <c r="P47" s="321"/>
      <c r="Q47" s="321">
        <v>1020</v>
      </c>
      <c r="R47" s="354">
        <v>4080000</v>
      </c>
      <c r="S47" s="354">
        <v>100000</v>
      </c>
      <c r="T47" s="321"/>
      <c r="U47" s="321"/>
      <c r="V47" s="321"/>
      <c r="W47" s="321"/>
      <c r="X47" s="321"/>
      <c r="Y47" s="390">
        <f>642962.8+243476.44</f>
        <v>886439.24</v>
      </c>
      <c r="Z47" s="390" t="s">
        <v>859</v>
      </c>
      <c r="AA47" s="321"/>
      <c r="AB47" s="390">
        <f>642962.8+243476.44</f>
        <v>886439.24</v>
      </c>
      <c r="AC47" s="390" t="s">
        <v>859</v>
      </c>
    </row>
    <row r="48" spans="1:30" s="69" customFormat="1" ht="15" customHeight="1" x14ac:dyDescent="0.25">
      <c r="A48" s="282">
        <f t="shared" si="1"/>
        <v>37</v>
      </c>
      <c r="B48" s="295" t="s">
        <v>595</v>
      </c>
      <c r="C48" s="354">
        <f t="shared" si="0"/>
        <v>10721838</v>
      </c>
      <c r="D48" s="398">
        <f t="shared" si="2"/>
        <v>0</v>
      </c>
      <c r="E48" s="321"/>
      <c r="F48" s="321"/>
      <c r="G48" s="321"/>
      <c r="H48" s="321"/>
      <c r="I48" s="321"/>
      <c r="J48" s="321"/>
      <c r="K48" s="321"/>
      <c r="L48" s="321"/>
      <c r="M48" s="321">
        <v>850</v>
      </c>
      <c r="N48" s="354">
        <f>M48*7233*1.05</f>
        <v>6455452.5</v>
      </c>
      <c r="O48" s="321"/>
      <c r="P48" s="321"/>
      <c r="Q48" s="321">
        <v>1020</v>
      </c>
      <c r="R48" s="354">
        <v>4080000</v>
      </c>
      <c r="S48" s="354">
        <v>186385.5</v>
      </c>
      <c r="T48" s="321"/>
      <c r="U48" s="321"/>
      <c r="V48" s="321"/>
      <c r="W48" s="321"/>
      <c r="X48" s="321"/>
      <c r="Y48" s="390"/>
      <c r="Z48" s="390"/>
      <c r="AA48" s="321"/>
      <c r="AB48" s="390"/>
      <c r="AC48" s="390"/>
    </row>
    <row r="49" spans="1:32" s="69" customFormat="1" ht="15" customHeight="1" x14ac:dyDescent="0.25">
      <c r="A49" s="282">
        <f t="shared" si="1"/>
        <v>38</v>
      </c>
      <c r="B49" s="295" t="s">
        <v>596</v>
      </c>
      <c r="C49" s="354">
        <f t="shared" si="0"/>
        <v>11492862.439999999</v>
      </c>
      <c r="D49" s="398">
        <f t="shared" si="2"/>
        <v>0</v>
      </c>
      <c r="E49" s="321"/>
      <c r="F49" s="321"/>
      <c r="G49" s="321"/>
      <c r="H49" s="321"/>
      <c r="I49" s="321"/>
      <c r="J49" s="321"/>
      <c r="K49" s="321"/>
      <c r="L49" s="321"/>
      <c r="M49" s="321">
        <v>850</v>
      </c>
      <c r="N49" s="354">
        <f>M49*7233*1.05</f>
        <v>6455452.5</v>
      </c>
      <c r="O49" s="321"/>
      <c r="P49" s="321"/>
      <c r="Q49" s="321">
        <v>1020</v>
      </c>
      <c r="R49" s="354">
        <v>4080000</v>
      </c>
      <c r="S49" s="354">
        <v>100000</v>
      </c>
      <c r="T49" s="321"/>
      <c r="U49" s="321"/>
      <c r="V49" s="321"/>
      <c r="W49" s="321"/>
      <c r="X49" s="321"/>
      <c r="Y49" s="390">
        <f>613933.5+243476.44</f>
        <v>857409.94</v>
      </c>
      <c r="Z49" s="390" t="s">
        <v>859</v>
      </c>
      <c r="AA49" s="321"/>
      <c r="AB49" s="390">
        <f>613933.5+243476.44</f>
        <v>857409.94</v>
      </c>
      <c r="AC49" s="390" t="s">
        <v>859</v>
      </c>
    </row>
    <row r="50" spans="1:32" s="69" customFormat="1" ht="15" customHeight="1" x14ac:dyDescent="0.25">
      <c r="A50" s="282">
        <f t="shared" si="1"/>
        <v>39</v>
      </c>
      <c r="B50" s="295" t="s">
        <v>597</v>
      </c>
      <c r="C50" s="354">
        <f t="shared" si="0"/>
        <v>11502709.050000001</v>
      </c>
      <c r="D50" s="398">
        <f t="shared" si="2"/>
        <v>0</v>
      </c>
      <c r="E50" s="321"/>
      <c r="F50" s="321"/>
      <c r="G50" s="321"/>
      <c r="H50" s="321"/>
      <c r="I50" s="321"/>
      <c r="J50" s="321"/>
      <c r="K50" s="321"/>
      <c r="L50" s="321"/>
      <c r="M50" s="321">
        <v>850</v>
      </c>
      <c r="N50" s="354">
        <f>M50*7233*1.05</f>
        <v>6455452.5</v>
      </c>
      <c r="O50" s="321"/>
      <c r="P50" s="321"/>
      <c r="Q50" s="321">
        <v>1020</v>
      </c>
      <c r="R50" s="354">
        <v>4080000</v>
      </c>
      <c r="S50" s="390">
        <v>100000</v>
      </c>
      <c r="T50" s="321"/>
      <c r="U50" s="321"/>
      <c r="V50" s="321"/>
      <c r="W50" s="321"/>
      <c r="X50" s="321"/>
      <c r="Y50" s="390">
        <f>623780.11+243476.44</f>
        <v>867256.55</v>
      </c>
      <c r="Z50" s="390" t="s">
        <v>859</v>
      </c>
      <c r="AA50" s="321"/>
      <c r="AB50" s="390">
        <f>623780.11+243476.44</f>
        <v>867256.55</v>
      </c>
      <c r="AC50" s="390" t="s">
        <v>859</v>
      </c>
    </row>
    <row r="51" spans="1:32" ht="15" customHeight="1" x14ac:dyDescent="0.3">
      <c r="A51" s="282">
        <f t="shared" si="1"/>
        <v>40</v>
      </c>
      <c r="B51" s="295" t="s">
        <v>598</v>
      </c>
      <c r="C51" s="354">
        <f t="shared" si="0"/>
        <v>10548418.140000001</v>
      </c>
      <c r="D51" s="398">
        <f t="shared" si="2"/>
        <v>0</v>
      </c>
      <c r="E51" s="398"/>
      <c r="F51" s="398"/>
      <c r="G51" s="398"/>
      <c r="H51" s="398"/>
      <c r="I51" s="398"/>
      <c r="J51" s="398"/>
      <c r="K51" s="398"/>
      <c r="L51" s="398"/>
      <c r="M51" s="398"/>
      <c r="N51" s="390"/>
      <c r="O51" s="398"/>
      <c r="P51" s="398"/>
      <c r="Q51" s="398">
        <v>1020</v>
      </c>
      <c r="R51" s="354">
        <v>9656000</v>
      </c>
      <c r="S51" s="390">
        <v>100000</v>
      </c>
      <c r="T51" s="398"/>
      <c r="U51" s="398"/>
      <c r="V51" s="398"/>
      <c r="W51" s="398"/>
      <c r="X51" s="398"/>
      <c r="Y51" s="390">
        <v>792418.14</v>
      </c>
      <c r="Z51" s="390" t="s">
        <v>615</v>
      </c>
      <c r="AA51" s="398"/>
      <c r="AB51" s="390">
        <v>792418.14</v>
      </c>
      <c r="AC51" s="390" t="s">
        <v>615</v>
      </c>
    </row>
    <row r="52" spans="1:32" ht="15" customHeight="1" x14ac:dyDescent="0.3">
      <c r="A52" s="282">
        <f t="shared" si="1"/>
        <v>41</v>
      </c>
      <c r="B52" s="295" t="s">
        <v>602</v>
      </c>
      <c r="C52" s="354">
        <f t="shared" si="0"/>
        <v>8791203.7100000009</v>
      </c>
      <c r="D52" s="398">
        <f t="shared" si="2"/>
        <v>0</v>
      </c>
      <c r="E52" s="398"/>
      <c r="F52" s="398"/>
      <c r="G52" s="398"/>
      <c r="H52" s="398"/>
      <c r="I52" s="398"/>
      <c r="J52" s="398"/>
      <c r="K52" s="398"/>
      <c r="L52" s="398"/>
      <c r="M52" s="398"/>
      <c r="N52" s="390"/>
      <c r="O52" s="398"/>
      <c r="P52" s="398"/>
      <c r="Q52" s="398">
        <v>3541.9</v>
      </c>
      <c r="R52" s="354">
        <v>8599061.3100000005</v>
      </c>
      <c r="S52" s="390">
        <v>192142.4</v>
      </c>
      <c r="T52" s="398"/>
      <c r="U52" s="398"/>
      <c r="V52" s="398"/>
      <c r="W52" s="398"/>
      <c r="X52" s="398"/>
      <c r="Y52" s="390"/>
      <c r="Z52" s="390"/>
      <c r="AA52" s="398"/>
      <c r="AB52" s="390"/>
      <c r="AC52" s="390"/>
    </row>
    <row r="53" spans="1:32" s="69" customFormat="1" ht="15" customHeight="1" x14ac:dyDescent="0.25">
      <c r="A53" s="282">
        <f t="shared" si="1"/>
        <v>42</v>
      </c>
      <c r="B53" s="295" t="s">
        <v>603</v>
      </c>
      <c r="C53" s="354">
        <f t="shared" si="0"/>
        <v>367010.09</v>
      </c>
      <c r="D53" s="398">
        <f t="shared" si="2"/>
        <v>0</v>
      </c>
      <c r="E53" s="321"/>
      <c r="F53" s="321"/>
      <c r="G53" s="321"/>
      <c r="H53" s="321"/>
      <c r="I53" s="321"/>
      <c r="J53" s="109"/>
      <c r="K53" s="109"/>
      <c r="L53" s="109"/>
      <c r="M53" s="109"/>
      <c r="N53" s="352"/>
      <c r="O53" s="109"/>
      <c r="P53" s="109"/>
      <c r="Q53" s="109"/>
      <c r="R53" s="110"/>
      <c r="S53" s="110"/>
      <c r="T53" s="321"/>
      <c r="U53" s="321"/>
      <c r="V53" s="321"/>
      <c r="W53" s="321"/>
      <c r="X53" s="321"/>
      <c r="Y53" s="390">
        <v>367010.09</v>
      </c>
      <c r="Z53" s="390" t="s">
        <v>615</v>
      </c>
      <c r="AA53" s="321"/>
      <c r="AB53" s="390">
        <v>367010.09</v>
      </c>
      <c r="AC53" s="390" t="s">
        <v>615</v>
      </c>
    </row>
    <row r="54" spans="1:32" s="69" customFormat="1" ht="15" customHeight="1" x14ac:dyDescent="0.25">
      <c r="A54" s="282">
        <f t="shared" si="1"/>
        <v>43</v>
      </c>
      <c r="B54" s="295" t="s">
        <v>604</v>
      </c>
      <c r="C54" s="354">
        <f t="shared" si="0"/>
        <v>102261.42</v>
      </c>
      <c r="D54" s="398">
        <f t="shared" si="2"/>
        <v>0</v>
      </c>
      <c r="E54" s="321"/>
      <c r="F54" s="321"/>
      <c r="G54" s="321"/>
      <c r="H54" s="321"/>
      <c r="I54" s="321"/>
      <c r="J54" s="109"/>
      <c r="K54" s="109"/>
      <c r="L54" s="109"/>
      <c r="M54" s="109"/>
      <c r="N54" s="352"/>
      <c r="O54" s="109"/>
      <c r="P54" s="109"/>
      <c r="Q54" s="109"/>
      <c r="R54" s="110"/>
      <c r="S54" s="110"/>
      <c r="T54" s="321"/>
      <c r="U54" s="321"/>
      <c r="V54" s="321"/>
      <c r="W54" s="321"/>
      <c r="X54" s="321"/>
      <c r="Y54" s="390">
        <v>102261.42</v>
      </c>
      <c r="Z54" s="390" t="s">
        <v>401</v>
      </c>
      <c r="AA54" s="321"/>
      <c r="AB54" s="390">
        <v>102261.42</v>
      </c>
      <c r="AC54" s="390" t="s">
        <v>401</v>
      </c>
    </row>
    <row r="55" spans="1:32" s="69" customFormat="1" ht="15" customHeight="1" x14ac:dyDescent="0.25">
      <c r="A55" s="282">
        <f t="shared" si="1"/>
        <v>44</v>
      </c>
      <c r="B55" s="295" t="s">
        <v>606</v>
      </c>
      <c r="C55" s="354">
        <f t="shared" si="0"/>
        <v>112307.98</v>
      </c>
      <c r="D55" s="398">
        <f t="shared" si="2"/>
        <v>0</v>
      </c>
      <c r="E55" s="321"/>
      <c r="F55" s="321"/>
      <c r="G55" s="321"/>
      <c r="H55" s="321"/>
      <c r="I55" s="321"/>
      <c r="J55" s="109"/>
      <c r="K55" s="109"/>
      <c r="L55" s="109"/>
      <c r="M55" s="109"/>
      <c r="N55" s="352"/>
      <c r="O55" s="109"/>
      <c r="P55" s="109"/>
      <c r="Q55" s="109"/>
      <c r="R55" s="110"/>
      <c r="S55" s="110"/>
      <c r="T55" s="321"/>
      <c r="U55" s="321"/>
      <c r="V55" s="321"/>
      <c r="W55" s="321"/>
      <c r="X55" s="321"/>
      <c r="Y55" s="390">
        <v>112307.98</v>
      </c>
      <c r="Z55" s="390" t="s">
        <v>401</v>
      </c>
      <c r="AA55" s="321"/>
      <c r="AB55" s="390">
        <v>112307.98</v>
      </c>
      <c r="AC55" s="390" t="s">
        <v>401</v>
      </c>
    </row>
    <row r="56" spans="1:32" s="69" customFormat="1" ht="15" customHeight="1" x14ac:dyDescent="0.25">
      <c r="A56" s="282">
        <f t="shared" si="1"/>
        <v>45</v>
      </c>
      <c r="B56" s="295" t="s">
        <v>608</v>
      </c>
      <c r="C56" s="354">
        <f t="shared" si="0"/>
        <v>1216682.48</v>
      </c>
      <c r="D56" s="398">
        <f t="shared" si="2"/>
        <v>0</v>
      </c>
      <c r="E56" s="321"/>
      <c r="F56" s="321"/>
      <c r="G56" s="321"/>
      <c r="H56" s="321"/>
      <c r="I56" s="321"/>
      <c r="J56" s="109"/>
      <c r="K56" s="109"/>
      <c r="L56" s="109"/>
      <c r="M56" s="109"/>
      <c r="N56" s="352"/>
      <c r="O56" s="109"/>
      <c r="P56" s="109"/>
      <c r="Q56" s="109"/>
      <c r="R56" s="110"/>
      <c r="S56" s="110"/>
      <c r="T56" s="321"/>
      <c r="U56" s="321"/>
      <c r="V56" s="321"/>
      <c r="W56" s="321"/>
      <c r="X56" s="321"/>
      <c r="Y56" s="390">
        <f>917668.71+299013.77</f>
        <v>1216682.48</v>
      </c>
      <c r="Z56" s="390" t="s">
        <v>621</v>
      </c>
      <c r="AA56" s="321"/>
      <c r="AB56" s="390">
        <f>917668.71+299013.77</f>
        <v>1216682.48</v>
      </c>
      <c r="AC56" s="390" t="s">
        <v>621</v>
      </c>
    </row>
    <row r="57" spans="1:32" s="69" customFormat="1" ht="15" customHeight="1" x14ac:dyDescent="0.25">
      <c r="A57" s="282">
        <f t="shared" si="1"/>
        <v>46</v>
      </c>
      <c r="B57" s="295" t="s">
        <v>609</v>
      </c>
      <c r="C57" s="354">
        <f t="shared" si="0"/>
        <v>658998.41999999993</v>
      </c>
      <c r="D57" s="398">
        <f t="shared" si="2"/>
        <v>0</v>
      </c>
      <c r="E57" s="321"/>
      <c r="F57" s="321"/>
      <c r="G57" s="321"/>
      <c r="H57" s="321"/>
      <c r="I57" s="321"/>
      <c r="J57" s="109"/>
      <c r="K57" s="109"/>
      <c r="L57" s="109"/>
      <c r="M57" s="109"/>
      <c r="N57" s="352"/>
      <c r="O57" s="109"/>
      <c r="P57" s="109"/>
      <c r="Q57" s="109"/>
      <c r="R57" s="110"/>
      <c r="S57" s="110"/>
      <c r="T57" s="321"/>
      <c r="U57" s="321"/>
      <c r="V57" s="321"/>
      <c r="W57" s="321"/>
      <c r="X57" s="321"/>
      <c r="Y57" s="390">
        <f>349778.7+309219.72</f>
        <v>658998.41999999993</v>
      </c>
      <c r="Z57" s="390" t="s">
        <v>621</v>
      </c>
      <c r="AA57" s="321"/>
      <c r="AB57" s="390">
        <f>349778.7+309219.72</f>
        <v>658998.41999999993</v>
      </c>
      <c r="AC57" s="390" t="s">
        <v>621</v>
      </c>
    </row>
    <row r="58" spans="1:32" s="69" customFormat="1" ht="15" customHeight="1" x14ac:dyDescent="0.25">
      <c r="A58" s="282">
        <f t="shared" si="1"/>
        <v>47</v>
      </c>
      <c r="B58" s="295" t="s">
        <v>610</v>
      </c>
      <c r="C58" s="354">
        <f t="shared" si="0"/>
        <v>425805.14</v>
      </c>
      <c r="D58" s="398">
        <f t="shared" si="2"/>
        <v>0</v>
      </c>
      <c r="E58" s="321"/>
      <c r="F58" s="321"/>
      <c r="G58" s="321"/>
      <c r="H58" s="321"/>
      <c r="I58" s="321"/>
      <c r="J58" s="109"/>
      <c r="K58" s="109"/>
      <c r="L58" s="109"/>
      <c r="M58" s="109"/>
      <c r="N58" s="352"/>
      <c r="O58" s="109"/>
      <c r="P58" s="109"/>
      <c r="Q58" s="109"/>
      <c r="R58" s="110"/>
      <c r="S58" s="110"/>
      <c r="T58" s="321"/>
      <c r="U58" s="321"/>
      <c r="V58" s="321"/>
      <c r="W58" s="321"/>
      <c r="X58" s="321"/>
      <c r="Y58" s="390">
        <f>109613.14+316192</f>
        <v>425805.14</v>
      </c>
      <c r="Z58" s="390" t="s">
        <v>622</v>
      </c>
      <c r="AA58" s="321"/>
      <c r="AB58" s="390">
        <f>109613.14+316192</f>
        <v>425805.14</v>
      </c>
      <c r="AC58" s="390" t="s">
        <v>622</v>
      </c>
    </row>
    <row r="59" spans="1:32" ht="15" customHeight="1" x14ac:dyDescent="0.3">
      <c r="A59" s="282">
        <f t="shared" si="1"/>
        <v>48</v>
      </c>
      <c r="B59" s="295" t="s">
        <v>611</v>
      </c>
      <c r="C59" s="354">
        <f t="shared" si="0"/>
        <v>9000187.5</v>
      </c>
      <c r="D59" s="398">
        <f t="shared" si="2"/>
        <v>0</v>
      </c>
      <c r="E59" s="398"/>
      <c r="F59" s="398"/>
      <c r="G59" s="398"/>
      <c r="H59" s="398"/>
      <c r="I59" s="398"/>
      <c r="J59" s="398"/>
      <c r="K59" s="398"/>
      <c r="L59" s="398"/>
      <c r="M59" s="398"/>
      <c r="N59" s="390"/>
      <c r="O59" s="398"/>
      <c r="P59" s="398"/>
      <c r="Q59" s="398">
        <v>1558</v>
      </c>
      <c r="R59" s="354">
        <v>8808045.0999999996</v>
      </c>
      <c r="S59" s="390">
        <v>192142.4</v>
      </c>
      <c r="T59" s="398"/>
      <c r="U59" s="398"/>
      <c r="V59" s="398"/>
      <c r="W59" s="398"/>
      <c r="X59" s="398"/>
      <c r="Y59" s="390"/>
      <c r="Z59" s="390"/>
      <c r="AA59" s="398"/>
      <c r="AB59" s="390"/>
      <c r="AC59" s="390"/>
    </row>
    <row r="60" spans="1:32" s="69" customFormat="1" ht="15" customHeight="1" x14ac:dyDescent="0.25">
      <c r="A60" s="282">
        <f t="shared" si="1"/>
        <v>49</v>
      </c>
      <c r="B60" s="295" t="s">
        <v>612</v>
      </c>
      <c r="C60" s="354">
        <f t="shared" si="0"/>
        <v>18319781.139999997</v>
      </c>
      <c r="D60" s="398">
        <f t="shared" si="2"/>
        <v>0</v>
      </c>
      <c r="E60" s="321"/>
      <c r="F60" s="321"/>
      <c r="G60" s="321"/>
      <c r="H60" s="321"/>
      <c r="I60" s="321"/>
      <c r="J60" s="109"/>
      <c r="K60" s="109"/>
      <c r="L60" s="109"/>
      <c r="M60" s="109">
        <v>1036</v>
      </c>
      <c r="N60" s="354">
        <f>M60*7233*1.05</f>
        <v>7868057.4000000004</v>
      </c>
      <c r="O60" s="109"/>
      <c r="P60" s="109"/>
      <c r="Q60" s="109">
        <v>1664</v>
      </c>
      <c r="R60" s="354">
        <v>9675561.0399999991</v>
      </c>
      <c r="S60" s="352">
        <v>174506.61</v>
      </c>
      <c r="T60" s="321"/>
      <c r="U60" s="321"/>
      <c r="V60" s="321"/>
      <c r="W60" s="321"/>
      <c r="X60" s="321"/>
      <c r="Y60" s="390">
        <f>162300.23+295926.53+143429.33</f>
        <v>601656.09</v>
      </c>
      <c r="Z60" s="390" t="s">
        <v>860</v>
      </c>
      <c r="AA60" s="321"/>
      <c r="AB60" s="390">
        <f>162300.23+295926.53+143429.33</f>
        <v>601656.09</v>
      </c>
      <c r="AC60" s="390" t="s">
        <v>860</v>
      </c>
    </row>
    <row r="61" spans="1:32" ht="17.25" customHeight="1" x14ac:dyDescent="0.3">
      <c r="A61" s="183" t="s">
        <v>15</v>
      </c>
      <c r="B61" s="241"/>
      <c r="C61" s="354">
        <f t="shared" ref="C61:Y61" si="3">SUM(C12:C60)</f>
        <v>397612252.2112</v>
      </c>
      <c r="D61" s="321">
        <f t="shared" si="3"/>
        <v>0</v>
      </c>
      <c r="E61" s="321">
        <f t="shared" si="3"/>
        <v>0</v>
      </c>
      <c r="F61" s="321">
        <f t="shared" si="3"/>
        <v>0</v>
      </c>
      <c r="G61" s="321">
        <f t="shared" si="3"/>
        <v>0</v>
      </c>
      <c r="H61" s="321">
        <f t="shared" si="3"/>
        <v>0</v>
      </c>
      <c r="I61" s="321">
        <f t="shared" si="3"/>
        <v>0</v>
      </c>
      <c r="J61" s="321">
        <f t="shared" si="3"/>
        <v>0</v>
      </c>
      <c r="K61" s="321">
        <f t="shared" si="3"/>
        <v>0</v>
      </c>
      <c r="L61" s="321">
        <f t="shared" si="3"/>
        <v>0</v>
      </c>
      <c r="M61" s="321">
        <f t="shared" si="3"/>
        <v>10392</v>
      </c>
      <c r="N61" s="354">
        <f t="shared" si="3"/>
        <v>72243729.900000006</v>
      </c>
      <c r="O61" s="321">
        <f t="shared" si="3"/>
        <v>798</v>
      </c>
      <c r="P61" s="321">
        <f t="shared" si="3"/>
        <v>914122.09</v>
      </c>
      <c r="Q61" s="321">
        <f t="shared" si="3"/>
        <v>58674.700000000004</v>
      </c>
      <c r="R61" s="354">
        <f t="shared" si="3"/>
        <v>295059231.95000005</v>
      </c>
      <c r="S61" s="354">
        <f t="shared" si="3"/>
        <v>7171582.3112000003</v>
      </c>
      <c r="T61" s="202">
        <f t="shared" si="3"/>
        <v>0</v>
      </c>
      <c r="U61" s="321">
        <f t="shared" si="3"/>
        <v>0</v>
      </c>
      <c r="V61" s="321">
        <f t="shared" si="3"/>
        <v>0</v>
      </c>
      <c r="W61" s="321">
        <f t="shared" si="3"/>
        <v>0</v>
      </c>
      <c r="X61" s="321">
        <f t="shared" si="3"/>
        <v>0</v>
      </c>
      <c r="Y61" s="354">
        <f t="shared" si="3"/>
        <v>22223585.960000005</v>
      </c>
      <c r="Z61" s="354">
        <f>(C61-Y61)*0.0214</f>
        <v>8033317.4577756803</v>
      </c>
      <c r="AA61" s="321">
        <f>SUM(AA12:AA60)</f>
        <v>386446.17</v>
      </c>
      <c r="AB61" s="354">
        <f>SUM(AB12:AB60)</f>
        <v>22713902.180000003</v>
      </c>
      <c r="AC61" s="354">
        <f>(F61-AB61)*0.0214</f>
        <v>-486077.50665200007</v>
      </c>
      <c r="AF61" s="48"/>
    </row>
    <row r="62" spans="1:32" ht="17.25" customHeight="1" x14ac:dyDescent="0.3">
      <c r="A62" s="276" t="s">
        <v>152</v>
      </c>
      <c r="B62" s="259"/>
      <c r="C62" s="237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54"/>
      <c r="O62" s="321"/>
      <c r="P62" s="321"/>
      <c r="Q62" s="321"/>
      <c r="R62" s="354"/>
      <c r="S62" s="354"/>
      <c r="T62" s="202"/>
      <c r="U62" s="321"/>
      <c r="V62" s="321"/>
      <c r="W62" s="321"/>
      <c r="X62" s="321"/>
      <c r="Y62" s="354"/>
      <c r="Z62" s="354"/>
      <c r="AA62" s="321"/>
      <c r="AB62" s="354"/>
      <c r="AC62" s="354"/>
      <c r="AF62" s="48"/>
    </row>
    <row r="63" spans="1:32" ht="17.25" customHeight="1" x14ac:dyDescent="0.3">
      <c r="A63" s="119">
        <f>A60+1</f>
        <v>50</v>
      </c>
      <c r="B63" s="275" t="s">
        <v>625</v>
      </c>
      <c r="C63" s="354">
        <f>D63+L63+N63+P63+R63+U63+W63+X63+Y63+K63+S63</f>
        <v>695331.76</v>
      </c>
      <c r="D63" s="201">
        <f>SUM(E63:I63)</f>
        <v>0</v>
      </c>
      <c r="E63" s="321"/>
      <c r="F63" s="321"/>
      <c r="G63" s="321"/>
      <c r="H63" s="321"/>
      <c r="I63" s="321"/>
      <c r="J63" s="321"/>
      <c r="K63" s="321"/>
      <c r="L63" s="321"/>
      <c r="M63" s="321">
        <v>630</v>
      </c>
      <c r="N63" s="354">
        <v>695331.76</v>
      </c>
      <c r="O63" s="321"/>
      <c r="P63" s="321"/>
      <c r="Q63" s="321"/>
      <c r="R63" s="354"/>
      <c r="S63" s="354"/>
      <c r="T63" s="202"/>
      <c r="U63" s="321"/>
      <c r="V63" s="321"/>
      <c r="W63" s="321"/>
      <c r="X63" s="321"/>
      <c r="Y63" s="354"/>
      <c r="Z63" s="354"/>
      <c r="AA63" s="321"/>
      <c r="AB63" s="354"/>
      <c r="AC63" s="354"/>
      <c r="AF63" s="48"/>
    </row>
    <row r="64" spans="1:32" ht="17.25" customHeight="1" x14ac:dyDescent="0.3">
      <c r="A64" s="282">
        <f t="shared" ref="A64" si="4">A63+1</f>
        <v>51</v>
      </c>
      <c r="B64" s="275" t="s">
        <v>626</v>
      </c>
      <c r="C64" s="354">
        <f>D64+L64+N64+P64+R64+U64+W64+X64+Y64+K64+S64</f>
        <v>2649981.08</v>
      </c>
      <c r="D64" s="201">
        <f>SUM(E64:I64)</f>
        <v>1961271.53</v>
      </c>
      <c r="E64" s="321">
        <v>1961271.53</v>
      </c>
      <c r="F64" s="321"/>
      <c r="G64" s="321"/>
      <c r="H64" s="321"/>
      <c r="I64" s="321"/>
      <c r="J64" s="321"/>
      <c r="K64" s="321"/>
      <c r="L64" s="321"/>
      <c r="M64" s="321">
        <v>624</v>
      </c>
      <c r="N64" s="354">
        <v>688709.55</v>
      </c>
      <c r="O64" s="321"/>
      <c r="P64" s="321"/>
      <c r="Q64" s="321"/>
      <c r="R64" s="354"/>
      <c r="S64" s="354"/>
      <c r="T64" s="202"/>
      <c r="U64" s="321"/>
      <c r="V64" s="321"/>
      <c r="W64" s="321"/>
      <c r="X64" s="321"/>
      <c r="Y64" s="354"/>
      <c r="Z64" s="354"/>
      <c r="AA64" s="321"/>
      <c r="AB64" s="354"/>
      <c r="AC64" s="354"/>
      <c r="AF64" s="48"/>
    </row>
    <row r="65" spans="1:32" ht="17.25" customHeight="1" x14ac:dyDescent="0.3">
      <c r="A65" s="183" t="s">
        <v>15</v>
      </c>
      <c r="B65" s="259"/>
      <c r="C65" s="354">
        <f t="shared" ref="C65:Y65" si="5">SUM(C63:C64)</f>
        <v>3345312.84</v>
      </c>
      <c r="D65" s="354">
        <f t="shared" si="5"/>
        <v>1961271.53</v>
      </c>
      <c r="E65" s="354">
        <f t="shared" si="5"/>
        <v>1961271.53</v>
      </c>
      <c r="F65" s="354">
        <f t="shared" si="5"/>
        <v>0</v>
      </c>
      <c r="G65" s="354">
        <f t="shared" si="5"/>
        <v>0</v>
      </c>
      <c r="H65" s="354">
        <f t="shared" si="5"/>
        <v>0</v>
      </c>
      <c r="I65" s="354">
        <f t="shared" si="5"/>
        <v>0</v>
      </c>
      <c r="J65" s="354">
        <f t="shared" si="5"/>
        <v>0</v>
      </c>
      <c r="K65" s="354">
        <f t="shared" si="5"/>
        <v>0</v>
      </c>
      <c r="L65" s="354">
        <f t="shared" si="5"/>
        <v>0</v>
      </c>
      <c r="M65" s="354">
        <f t="shared" si="5"/>
        <v>1254</v>
      </c>
      <c r="N65" s="354">
        <f t="shared" si="5"/>
        <v>1384041.31</v>
      </c>
      <c r="O65" s="354">
        <f t="shared" si="5"/>
        <v>0</v>
      </c>
      <c r="P65" s="354">
        <f t="shared" si="5"/>
        <v>0</v>
      </c>
      <c r="Q65" s="354">
        <f t="shared" si="5"/>
        <v>0</v>
      </c>
      <c r="R65" s="354">
        <f t="shared" si="5"/>
        <v>0</v>
      </c>
      <c r="S65" s="354">
        <f t="shared" si="5"/>
        <v>0</v>
      </c>
      <c r="T65" s="354">
        <f t="shared" si="5"/>
        <v>0</v>
      </c>
      <c r="U65" s="354">
        <f t="shared" si="5"/>
        <v>0</v>
      </c>
      <c r="V65" s="354">
        <f t="shared" si="5"/>
        <v>0</v>
      </c>
      <c r="W65" s="354">
        <f t="shared" si="5"/>
        <v>0</v>
      </c>
      <c r="X65" s="354">
        <f t="shared" si="5"/>
        <v>0</v>
      </c>
      <c r="Y65" s="354">
        <f t="shared" si="5"/>
        <v>0</v>
      </c>
      <c r="Z65" s="354"/>
      <c r="AA65" s="354">
        <f t="shared" ref="AA65:AB65" si="6">SUM(AA63:AA64)</f>
        <v>0</v>
      </c>
      <c r="AB65" s="354">
        <f t="shared" si="6"/>
        <v>0</v>
      </c>
      <c r="AC65" s="354"/>
      <c r="AF65" s="48"/>
    </row>
    <row r="66" spans="1:32" ht="17.25" customHeight="1" x14ac:dyDescent="0.3">
      <c r="A66" s="391" t="s">
        <v>65</v>
      </c>
      <c r="B66" s="234"/>
      <c r="C66" s="385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43"/>
      <c r="O66" s="233"/>
      <c r="P66" s="233"/>
      <c r="Q66" s="233"/>
      <c r="R66" s="243"/>
      <c r="S66" s="243"/>
      <c r="T66" s="233"/>
      <c r="U66" s="233"/>
      <c r="V66" s="233"/>
      <c r="W66" s="233"/>
      <c r="X66" s="233"/>
      <c r="Y66" s="243"/>
      <c r="Z66" s="243"/>
      <c r="AA66" s="233"/>
      <c r="AB66" s="243"/>
      <c r="AC66" s="243"/>
    </row>
    <row r="67" spans="1:32" ht="12.75" customHeight="1" x14ac:dyDescent="0.25">
      <c r="A67" s="282">
        <f>A64+1</f>
        <v>52</v>
      </c>
      <c r="B67" s="337" t="s">
        <v>337</v>
      </c>
      <c r="C67" s="354">
        <f t="shared" ref="C67:C77" si="7">D67+L67+N67+P67+R67+U67+W67+X67+Y67+K67</f>
        <v>1055168.04</v>
      </c>
      <c r="D67" s="398">
        <f>E67+F67+G67+H67+I67</f>
        <v>865801.32</v>
      </c>
      <c r="E67" s="398">
        <v>865801.32</v>
      </c>
      <c r="F67" s="398"/>
      <c r="G67" s="398"/>
      <c r="H67" s="398"/>
      <c r="I67" s="398"/>
      <c r="J67" s="398"/>
      <c r="K67" s="398"/>
      <c r="L67" s="398"/>
      <c r="M67" s="398"/>
      <c r="N67" s="390"/>
      <c r="O67" s="398"/>
      <c r="P67" s="398"/>
      <c r="Q67" s="321"/>
      <c r="R67" s="354"/>
      <c r="S67" s="354"/>
      <c r="T67" s="398"/>
      <c r="U67" s="398"/>
      <c r="V67" s="398"/>
      <c r="W67" s="398"/>
      <c r="X67" s="398"/>
      <c r="Y67" s="390">
        <f>104811.2+84555.52</f>
        <v>189366.72</v>
      </c>
      <c r="Z67" s="390" t="s">
        <v>627</v>
      </c>
      <c r="AA67" s="398"/>
      <c r="AB67" s="390">
        <f>104811.2+84555.52</f>
        <v>189366.72</v>
      </c>
      <c r="AC67" s="390" t="s">
        <v>627</v>
      </c>
      <c r="AD67" s="67"/>
    </row>
    <row r="68" spans="1:32" ht="12.75" customHeight="1" x14ac:dyDescent="0.25">
      <c r="A68" s="282">
        <f t="shared" ref="A68:A77" si="8">A67+1</f>
        <v>53</v>
      </c>
      <c r="B68" s="337" t="s">
        <v>338</v>
      </c>
      <c r="C68" s="354">
        <f t="shared" si="7"/>
        <v>1055168.04</v>
      </c>
      <c r="D68" s="398">
        <f t="shared" ref="D68:D77" si="9">E68+F68+G68+H68+I68</f>
        <v>865801.32</v>
      </c>
      <c r="E68" s="398">
        <v>865801.32</v>
      </c>
      <c r="F68" s="398"/>
      <c r="G68" s="398"/>
      <c r="H68" s="398"/>
      <c r="I68" s="398"/>
      <c r="J68" s="398"/>
      <c r="K68" s="398"/>
      <c r="L68" s="398"/>
      <c r="M68" s="398"/>
      <c r="N68" s="390"/>
      <c r="O68" s="398"/>
      <c r="P68" s="398"/>
      <c r="Q68" s="398"/>
      <c r="R68" s="390"/>
      <c r="S68" s="390"/>
      <c r="T68" s="398"/>
      <c r="U68" s="398"/>
      <c r="V68" s="398"/>
      <c r="W68" s="398"/>
      <c r="X68" s="398"/>
      <c r="Y68" s="390">
        <f>104811.2+84555.52</f>
        <v>189366.72</v>
      </c>
      <c r="Z68" s="390" t="s">
        <v>861</v>
      </c>
      <c r="AA68" s="398"/>
      <c r="AB68" s="390">
        <f>104811.2+84555.52</f>
        <v>189366.72</v>
      </c>
      <c r="AC68" s="390" t="s">
        <v>861</v>
      </c>
      <c r="AD68" s="67"/>
    </row>
    <row r="69" spans="1:32" ht="12.75" customHeight="1" x14ac:dyDescent="0.25">
      <c r="A69" s="282">
        <f t="shared" si="8"/>
        <v>54</v>
      </c>
      <c r="B69" s="337" t="s">
        <v>339</v>
      </c>
      <c r="C69" s="354">
        <f t="shared" si="7"/>
        <v>1748808.6</v>
      </c>
      <c r="D69" s="398">
        <f t="shared" si="9"/>
        <v>1288633.32</v>
      </c>
      <c r="E69" s="398">
        <v>1288633.32</v>
      </c>
      <c r="F69" s="398"/>
      <c r="G69" s="398"/>
      <c r="H69" s="398"/>
      <c r="I69" s="398"/>
      <c r="J69" s="398"/>
      <c r="K69" s="398"/>
      <c r="L69" s="398"/>
      <c r="M69" s="398"/>
      <c r="N69" s="390"/>
      <c r="O69" s="398"/>
      <c r="P69" s="398"/>
      <c r="Q69" s="398"/>
      <c r="R69" s="390"/>
      <c r="S69" s="390"/>
      <c r="T69" s="398"/>
      <c r="U69" s="398"/>
      <c r="V69" s="398"/>
      <c r="W69" s="398"/>
      <c r="X69" s="398"/>
      <c r="Y69" s="390">
        <f>126734.11+110944.49+222496.68</f>
        <v>460175.28</v>
      </c>
      <c r="Z69" s="390" t="s">
        <v>862</v>
      </c>
      <c r="AA69" s="398"/>
      <c r="AB69" s="390">
        <f>126734.11+110944.49+222496.68</f>
        <v>460175.28</v>
      </c>
      <c r="AC69" s="390" t="s">
        <v>862</v>
      </c>
      <c r="AD69" s="67"/>
    </row>
    <row r="70" spans="1:32" ht="17.25" customHeight="1" x14ac:dyDescent="0.25">
      <c r="A70" s="282">
        <f t="shared" si="8"/>
        <v>55</v>
      </c>
      <c r="B70" s="337" t="s">
        <v>132</v>
      </c>
      <c r="C70" s="354">
        <f t="shared" si="7"/>
        <v>324491.87</v>
      </c>
      <c r="D70" s="398">
        <f t="shared" si="9"/>
        <v>0</v>
      </c>
      <c r="E70" s="398"/>
      <c r="F70" s="398"/>
      <c r="G70" s="398"/>
      <c r="H70" s="398"/>
      <c r="I70" s="398"/>
      <c r="J70" s="398"/>
      <c r="K70" s="398"/>
      <c r="L70" s="398"/>
      <c r="M70" s="398"/>
      <c r="N70" s="390"/>
      <c r="O70" s="398"/>
      <c r="P70" s="398"/>
      <c r="Q70" s="321"/>
      <c r="R70" s="354"/>
      <c r="S70" s="354"/>
      <c r="T70" s="398"/>
      <c r="U70" s="398"/>
      <c r="V70" s="398"/>
      <c r="W70" s="398"/>
      <c r="X70" s="398"/>
      <c r="Y70" s="390">
        <v>324491.87</v>
      </c>
      <c r="Z70" s="390" t="s">
        <v>199</v>
      </c>
      <c r="AA70" s="398"/>
      <c r="AB70" s="390">
        <v>324491.87</v>
      </c>
      <c r="AC70" s="390" t="s">
        <v>199</v>
      </c>
    </row>
    <row r="71" spans="1:32" ht="17.25" customHeight="1" x14ac:dyDescent="0.25">
      <c r="A71" s="282">
        <f t="shared" si="8"/>
        <v>56</v>
      </c>
      <c r="B71" s="337" t="s">
        <v>133</v>
      </c>
      <c r="C71" s="354">
        <f t="shared" si="7"/>
        <v>324491.87</v>
      </c>
      <c r="D71" s="398">
        <f t="shared" si="9"/>
        <v>0</v>
      </c>
      <c r="E71" s="398"/>
      <c r="F71" s="398"/>
      <c r="G71" s="398"/>
      <c r="H71" s="398"/>
      <c r="I71" s="398"/>
      <c r="J71" s="398"/>
      <c r="K71" s="398"/>
      <c r="L71" s="398"/>
      <c r="M71" s="398"/>
      <c r="N71" s="390"/>
      <c r="O71" s="398"/>
      <c r="P71" s="398"/>
      <c r="Q71" s="321"/>
      <c r="R71" s="354"/>
      <c r="S71" s="354"/>
      <c r="T71" s="398"/>
      <c r="U71" s="398"/>
      <c r="V71" s="398"/>
      <c r="W71" s="398"/>
      <c r="X71" s="398"/>
      <c r="Y71" s="390">
        <v>324491.87</v>
      </c>
      <c r="Z71" s="390" t="s">
        <v>199</v>
      </c>
      <c r="AA71" s="398"/>
      <c r="AB71" s="390">
        <v>324491.87</v>
      </c>
      <c r="AC71" s="390" t="s">
        <v>199</v>
      </c>
    </row>
    <row r="72" spans="1:32" ht="17.25" customHeight="1" x14ac:dyDescent="0.25">
      <c r="A72" s="282">
        <f t="shared" si="8"/>
        <v>57</v>
      </c>
      <c r="B72" s="337" t="s">
        <v>134</v>
      </c>
      <c r="C72" s="354">
        <f t="shared" si="7"/>
        <v>324491.87</v>
      </c>
      <c r="D72" s="398">
        <f t="shared" si="9"/>
        <v>0</v>
      </c>
      <c r="E72" s="398"/>
      <c r="F72" s="398"/>
      <c r="G72" s="398"/>
      <c r="H72" s="398"/>
      <c r="I72" s="398"/>
      <c r="J72" s="398"/>
      <c r="K72" s="398"/>
      <c r="L72" s="398"/>
      <c r="M72" s="398"/>
      <c r="N72" s="390"/>
      <c r="O72" s="398"/>
      <c r="P72" s="398"/>
      <c r="Q72" s="321"/>
      <c r="R72" s="354"/>
      <c r="S72" s="354"/>
      <c r="T72" s="398"/>
      <c r="U72" s="398"/>
      <c r="V72" s="398"/>
      <c r="W72" s="398"/>
      <c r="X72" s="398"/>
      <c r="Y72" s="390">
        <v>324491.87</v>
      </c>
      <c r="Z72" s="390" t="s">
        <v>199</v>
      </c>
      <c r="AA72" s="398"/>
      <c r="AB72" s="390">
        <v>324491.87</v>
      </c>
      <c r="AC72" s="390" t="s">
        <v>199</v>
      </c>
    </row>
    <row r="73" spans="1:32" ht="12.75" customHeight="1" x14ac:dyDescent="0.25">
      <c r="A73" s="282">
        <f t="shared" si="8"/>
        <v>58</v>
      </c>
      <c r="B73" s="337" t="s">
        <v>340</v>
      </c>
      <c r="C73" s="354">
        <f t="shared" si="7"/>
        <v>569492.82000000007</v>
      </c>
      <c r="D73" s="398">
        <f t="shared" si="9"/>
        <v>0</v>
      </c>
      <c r="E73" s="398"/>
      <c r="F73" s="398"/>
      <c r="G73" s="398"/>
      <c r="H73" s="398"/>
      <c r="I73" s="398"/>
      <c r="J73" s="398"/>
      <c r="K73" s="398"/>
      <c r="L73" s="398"/>
      <c r="M73" s="398"/>
      <c r="N73" s="390"/>
      <c r="O73" s="398"/>
      <c r="P73" s="398"/>
      <c r="Q73" s="321"/>
      <c r="R73" s="354"/>
      <c r="S73" s="354"/>
      <c r="T73" s="398"/>
      <c r="U73" s="398"/>
      <c r="V73" s="398"/>
      <c r="W73" s="398"/>
      <c r="X73" s="398"/>
      <c r="Y73" s="390">
        <f>245000.95+324491.87</f>
        <v>569492.82000000007</v>
      </c>
      <c r="Z73" s="390" t="s">
        <v>629</v>
      </c>
      <c r="AA73" s="398"/>
      <c r="AB73" s="390">
        <f>245000.95+324491.87</f>
        <v>569492.82000000007</v>
      </c>
      <c r="AC73" s="390" t="s">
        <v>629</v>
      </c>
      <c r="AD73" s="67"/>
    </row>
    <row r="74" spans="1:32" ht="12.75" customHeight="1" x14ac:dyDescent="0.25">
      <c r="A74" s="282">
        <f t="shared" si="8"/>
        <v>59</v>
      </c>
      <c r="B74" s="337" t="s">
        <v>341</v>
      </c>
      <c r="C74" s="354">
        <f t="shared" si="7"/>
        <v>569492.82000000007</v>
      </c>
      <c r="D74" s="398">
        <f t="shared" si="9"/>
        <v>0</v>
      </c>
      <c r="E74" s="398"/>
      <c r="F74" s="398"/>
      <c r="G74" s="398"/>
      <c r="H74" s="398"/>
      <c r="I74" s="398"/>
      <c r="J74" s="398"/>
      <c r="K74" s="398"/>
      <c r="L74" s="398"/>
      <c r="M74" s="398"/>
      <c r="N74" s="390"/>
      <c r="O74" s="398"/>
      <c r="P74" s="398"/>
      <c r="Q74" s="321"/>
      <c r="R74" s="354"/>
      <c r="S74" s="354"/>
      <c r="T74" s="398"/>
      <c r="U74" s="398"/>
      <c r="V74" s="398"/>
      <c r="W74" s="398"/>
      <c r="X74" s="398"/>
      <c r="Y74" s="390">
        <f>245000.95+324491.87</f>
        <v>569492.82000000007</v>
      </c>
      <c r="Z74" s="390" t="s">
        <v>629</v>
      </c>
      <c r="AA74" s="398"/>
      <c r="AB74" s="390">
        <f>245000.95+324491.87</f>
        <v>569492.82000000007</v>
      </c>
      <c r="AC74" s="390" t="s">
        <v>629</v>
      </c>
      <c r="AD74" s="67"/>
    </row>
    <row r="75" spans="1:32" ht="12.75" customHeight="1" x14ac:dyDescent="0.25">
      <c r="A75" s="282">
        <f t="shared" si="8"/>
        <v>60</v>
      </c>
      <c r="B75" s="337" t="s">
        <v>342</v>
      </c>
      <c r="C75" s="354">
        <f t="shared" si="7"/>
        <v>324491.87</v>
      </c>
      <c r="D75" s="398">
        <f t="shared" si="9"/>
        <v>0</v>
      </c>
      <c r="E75" s="398"/>
      <c r="F75" s="398"/>
      <c r="G75" s="398"/>
      <c r="H75" s="398"/>
      <c r="I75" s="398"/>
      <c r="J75" s="398"/>
      <c r="K75" s="398"/>
      <c r="L75" s="398"/>
      <c r="M75" s="398"/>
      <c r="N75" s="390"/>
      <c r="O75" s="398"/>
      <c r="P75" s="398"/>
      <c r="Q75" s="321"/>
      <c r="R75" s="354"/>
      <c r="S75" s="354"/>
      <c r="T75" s="398"/>
      <c r="U75" s="398"/>
      <c r="V75" s="398"/>
      <c r="W75" s="398"/>
      <c r="X75" s="398"/>
      <c r="Y75" s="390">
        <v>324491.87</v>
      </c>
      <c r="Z75" s="390" t="s">
        <v>199</v>
      </c>
      <c r="AA75" s="398"/>
      <c r="AB75" s="390">
        <v>324491.87</v>
      </c>
      <c r="AC75" s="390" t="s">
        <v>199</v>
      </c>
      <c r="AD75" s="67"/>
    </row>
    <row r="76" spans="1:32" ht="12.75" customHeight="1" x14ac:dyDescent="0.25">
      <c r="A76" s="282">
        <f t="shared" si="8"/>
        <v>61</v>
      </c>
      <c r="B76" s="337" t="s">
        <v>343</v>
      </c>
      <c r="C76" s="354">
        <f t="shared" si="7"/>
        <v>324491.87</v>
      </c>
      <c r="D76" s="398">
        <f t="shared" si="9"/>
        <v>0</v>
      </c>
      <c r="E76" s="398"/>
      <c r="F76" s="398"/>
      <c r="G76" s="398"/>
      <c r="H76" s="398"/>
      <c r="I76" s="398"/>
      <c r="J76" s="398"/>
      <c r="K76" s="398"/>
      <c r="L76" s="398"/>
      <c r="M76" s="398"/>
      <c r="N76" s="390"/>
      <c r="O76" s="398"/>
      <c r="P76" s="398"/>
      <c r="Q76" s="321"/>
      <c r="R76" s="354"/>
      <c r="S76" s="354"/>
      <c r="T76" s="398"/>
      <c r="U76" s="398"/>
      <c r="V76" s="398"/>
      <c r="W76" s="398"/>
      <c r="X76" s="398"/>
      <c r="Y76" s="390">
        <v>324491.87</v>
      </c>
      <c r="Z76" s="390" t="s">
        <v>199</v>
      </c>
      <c r="AA76" s="398"/>
      <c r="AB76" s="390">
        <v>324491.87</v>
      </c>
      <c r="AC76" s="390" t="s">
        <v>199</v>
      </c>
      <c r="AD76" s="67"/>
    </row>
    <row r="77" spans="1:32" ht="17.25" customHeight="1" x14ac:dyDescent="0.25">
      <c r="A77" s="282">
        <f t="shared" si="8"/>
        <v>62</v>
      </c>
      <c r="B77" s="337" t="s">
        <v>628</v>
      </c>
      <c r="C77" s="354">
        <f t="shared" si="7"/>
        <v>569492.82000000007</v>
      </c>
      <c r="D77" s="398">
        <f t="shared" si="9"/>
        <v>0</v>
      </c>
      <c r="E77" s="398"/>
      <c r="F77" s="398"/>
      <c r="G77" s="398"/>
      <c r="H77" s="398"/>
      <c r="I77" s="398"/>
      <c r="J77" s="398"/>
      <c r="K77" s="398"/>
      <c r="L77" s="398"/>
      <c r="M77" s="398"/>
      <c r="N77" s="390"/>
      <c r="O77" s="398"/>
      <c r="P77" s="398"/>
      <c r="Q77" s="398"/>
      <c r="R77" s="390"/>
      <c r="S77" s="390"/>
      <c r="T77" s="398"/>
      <c r="U77" s="398"/>
      <c r="V77" s="398"/>
      <c r="W77" s="398"/>
      <c r="X77" s="398"/>
      <c r="Y77" s="390">
        <f>245000.95+324491.87</f>
        <v>569492.82000000007</v>
      </c>
      <c r="Z77" s="390" t="s">
        <v>863</v>
      </c>
      <c r="AA77" s="398"/>
      <c r="AB77" s="390">
        <f>245000.95+324491.87</f>
        <v>569492.82000000007</v>
      </c>
      <c r="AC77" s="390" t="s">
        <v>863</v>
      </c>
    </row>
    <row r="78" spans="1:32" ht="17.25" customHeight="1" x14ac:dyDescent="0.3">
      <c r="A78" s="183" t="s">
        <v>15</v>
      </c>
      <c r="B78" s="241"/>
      <c r="C78" s="390">
        <f>SUM(C67:C77)</f>
        <v>7190082.4900000012</v>
      </c>
      <c r="D78" s="398">
        <f t="shared" ref="D78:X78" si="10">SUM(D67:D76)</f>
        <v>3020235.96</v>
      </c>
      <c r="E78" s="398">
        <f t="shared" si="10"/>
        <v>3020235.96</v>
      </c>
      <c r="F78" s="398">
        <f t="shared" si="10"/>
        <v>0</v>
      </c>
      <c r="G78" s="398">
        <f t="shared" si="10"/>
        <v>0</v>
      </c>
      <c r="H78" s="398">
        <f t="shared" si="10"/>
        <v>0</v>
      </c>
      <c r="I78" s="398">
        <f t="shared" si="10"/>
        <v>0</v>
      </c>
      <c r="J78" s="398">
        <f t="shared" si="10"/>
        <v>0</v>
      </c>
      <c r="K78" s="398">
        <f>SUM(K67:K76)</f>
        <v>0</v>
      </c>
      <c r="L78" s="398">
        <f>SUM(L67:L76)</f>
        <v>0</v>
      </c>
      <c r="M78" s="398">
        <f t="shared" si="10"/>
        <v>0</v>
      </c>
      <c r="N78" s="390">
        <f t="shared" si="10"/>
        <v>0</v>
      </c>
      <c r="O78" s="398">
        <f t="shared" si="10"/>
        <v>0</v>
      </c>
      <c r="P78" s="398">
        <f t="shared" si="10"/>
        <v>0</v>
      </c>
      <c r="Q78" s="398">
        <f t="shared" si="10"/>
        <v>0</v>
      </c>
      <c r="R78" s="390">
        <f t="shared" si="10"/>
        <v>0</v>
      </c>
      <c r="S78" s="390">
        <f t="shared" si="10"/>
        <v>0</v>
      </c>
      <c r="T78" s="398">
        <f t="shared" si="10"/>
        <v>0</v>
      </c>
      <c r="U78" s="398">
        <f t="shared" si="10"/>
        <v>0</v>
      </c>
      <c r="V78" s="398">
        <f t="shared" si="10"/>
        <v>0</v>
      </c>
      <c r="W78" s="398">
        <f t="shared" si="10"/>
        <v>0</v>
      </c>
      <c r="X78" s="398">
        <f t="shared" si="10"/>
        <v>0</v>
      </c>
      <c r="Y78" s="398">
        <f>SUM(Y67:Y77)</f>
        <v>4169846.5300000012</v>
      </c>
      <c r="Z78" s="354">
        <f>(C78-Y78)*0.0214</f>
        <v>64633.049543999994</v>
      </c>
      <c r="AA78" s="398">
        <f t="shared" ref="AA78" si="11">SUM(AA67:AA76)</f>
        <v>0</v>
      </c>
      <c r="AB78" s="398">
        <f>SUM(AB67:AB77)</f>
        <v>4169846.5300000012</v>
      </c>
      <c r="AC78" s="354">
        <f>(F78-AB78)*0.0214</f>
        <v>-89234.715742000015</v>
      </c>
    </row>
    <row r="79" spans="1:32" ht="17.25" customHeight="1" x14ac:dyDescent="0.3">
      <c r="A79" s="276" t="s">
        <v>630</v>
      </c>
      <c r="B79" s="257"/>
      <c r="C79" s="238"/>
      <c r="D79" s="398"/>
      <c r="E79" s="398"/>
      <c r="F79" s="398"/>
      <c r="G79" s="398"/>
      <c r="H79" s="398"/>
      <c r="I79" s="398"/>
      <c r="J79" s="398"/>
      <c r="K79" s="398"/>
      <c r="L79" s="398"/>
      <c r="M79" s="398"/>
      <c r="N79" s="390"/>
      <c r="O79" s="398"/>
      <c r="P79" s="398"/>
      <c r="Q79" s="398"/>
      <c r="R79" s="390"/>
      <c r="S79" s="390"/>
      <c r="T79" s="398"/>
      <c r="U79" s="398"/>
      <c r="V79" s="398"/>
      <c r="W79" s="398"/>
      <c r="X79" s="398"/>
      <c r="Y79" s="390"/>
      <c r="Z79" s="390"/>
      <c r="AA79" s="398"/>
      <c r="AB79" s="390"/>
      <c r="AC79" s="390"/>
      <c r="AD79" s="67"/>
    </row>
    <row r="80" spans="1:32" ht="12.75" customHeight="1" x14ac:dyDescent="0.25">
      <c r="A80" s="282">
        <f>A77+1</f>
        <v>63</v>
      </c>
      <c r="B80" s="275" t="s">
        <v>631</v>
      </c>
      <c r="C80" s="354">
        <f>D80+L80+N80+P80+R80+U80+W80+X80+Y80</f>
        <v>161056</v>
      </c>
      <c r="D80" s="398">
        <f t="shared" ref="D80:D83" si="12">E80+F80+G80+H80+I80</f>
        <v>0</v>
      </c>
      <c r="E80" s="109"/>
      <c r="F80" s="109"/>
      <c r="G80" s="109"/>
      <c r="H80" s="109"/>
      <c r="I80" s="109"/>
      <c r="J80" s="109"/>
      <c r="K80" s="109"/>
      <c r="L80" s="109"/>
      <c r="M80" s="109"/>
      <c r="N80" s="267"/>
      <c r="O80" s="186"/>
      <c r="P80" s="109"/>
      <c r="Q80" s="109"/>
      <c r="R80" s="110"/>
      <c r="S80" s="110"/>
      <c r="T80" s="109"/>
      <c r="U80" s="109"/>
      <c r="V80" s="109"/>
      <c r="W80" s="109"/>
      <c r="X80" s="109"/>
      <c r="Y80" s="390">
        <f>108576+52480</f>
        <v>161056</v>
      </c>
      <c r="Z80" s="390" t="s">
        <v>629</v>
      </c>
      <c r="AA80" s="109"/>
      <c r="AB80" s="390">
        <f>108576+52480</f>
        <v>161056</v>
      </c>
      <c r="AC80" s="390" t="s">
        <v>629</v>
      </c>
      <c r="AD80" s="67"/>
    </row>
    <row r="81" spans="1:30" ht="12.75" customHeight="1" x14ac:dyDescent="0.25">
      <c r="A81" s="282">
        <f t="shared" ref="A81:A83" si="13">A80+1</f>
        <v>64</v>
      </c>
      <c r="B81" s="275" t="s">
        <v>632</v>
      </c>
      <c r="C81" s="354">
        <f>D81+L81+N81+P81+R81+U81+W81+X81+Y81</f>
        <v>87699.46</v>
      </c>
      <c r="D81" s="398">
        <f t="shared" si="12"/>
        <v>0</v>
      </c>
      <c r="E81" s="109"/>
      <c r="F81" s="109"/>
      <c r="G81" s="109"/>
      <c r="H81" s="109"/>
      <c r="I81" s="109"/>
      <c r="J81" s="109"/>
      <c r="K81" s="109"/>
      <c r="L81" s="109"/>
      <c r="M81" s="109"/>
      <c r="N81" s="110"/>
      <c r="O81" s="186"/>
      <c r="P81" s="109"/>
      <c r="Q81" s="203"/>
      <c r="R81" s="267"/>
      <c r="S81" s="267"/>
      <c r="T81" s="186"/>
      <c r="U81" s="109"/>
      <c r="V81" s="203"/>
      <c r="W81" s="203"/>
      <c r="X81" s="186"/>
      <c r="Y81" s="274">
        <f>87699.46</f>
        <v>87699.46</v>
      </c>
      <c r="Z81" s="108" t="s">
        <v>633</v>
      </c>
      <c r="AA81" s="186"/>
      <c r="AB81" s="274">
        <f>87699.46</f>
        <v>87699.46</v>
      </c>
      <c r="AC81" s="108" t="s">
        <v>633</v>
      </c>
      <c r="AD81" s="67"/>
    </row>
    <row r="82" spans="1:30" ht="12.75" customHeight="1" x14ac:dyDescent="0.25">
      <c r="A82" s="282">
        <f t="shared" si="13"/>
        <v>65</v>
      </c>
      <c r="B82" s="337" t="s">
        <v>634</v>
      </c>
      <c r="C82" s="354">
        <f>D82+L82+N82+P82+R82+U82+W82+X82+Y82</f>
        <v>149634.42000000001</v>
      </c>
      <c r="D82" s="398">
        <f t="shared" si="12"/>
        <v>0</v>
      </c>
      <c r="E82" s="109"/>
      <c r="F82" s="109"/>
      <c r="G82" s="109"/>
      <c r="H82" s="109"/>
      <c r="I82" s="109"/>
      <c r="J82" s="109"/>
      <c r="K82" s="109"/>
      <c r="L82" s="109"/>
      <c r="M82" s="109"/>
      <c r="N82" s="110"/>
      <c r="O82" s="186"/>
      <c r="P82" s="109"/>
      <c r="Q82" s="203"/>
      <c r="R82" s="267"/>
      <c r="S82" s="267"/>
      <c r="T82" s="186"/>
      <c r="U82" s="109"/>
      <c r="V82" s="203"/>
      <c r="W82" s="203"/>
      <c r="X82" s="186"/>
      <c r="Y82" s="274">
        <f>149634.42</f>
        <v>149634.42000000001</v>
      </c>
      <c r="Z82" s="390" t="s">
        <v>518</v>
      </c>
      <c r="AA82" s="186"/>
      <c r="AB82" s="274">
        <f>149634.42</f>
        <v>149634.42000000001</v>
      </c>
      <c r="AC82" s="390" t="s">
        <v>518</v>
      </c>
      <c r="AD82" s="67"/>
    </row>
    <row r="83" spans="1:30" ht="12.75" customHeight="1" x14ac:dyDescent="0.25">
      <c r="A83" s="282">
        <f t="shared" si="13"/>
        <v>66</v>
      </c>
      <c r="B83" s="337" t="s">
        <v>635</v>
      </c>
      <c r="C83" s="354">
        <f>D83+L83+N83+P83+R83+U83+W83+X83+Y83</f>
        <v>543810.9</v>
      </c>
      <c r="D83" s="398">
        <f t="shared" si="12"/>
        <v>0</v>
      </c>
      <c r="E83" s="109"/>
      <c r="F83" s="109"/>
      <c r="G83" s="109"/>
      <c r="H83" s="109"/>
      <c r="I83" s="109"/>
      <c r="J83" s="109"/>
      <c r="K83" s="109"/>
      <c r="L83" s="109"/>
      <c r="M83" s="109"/>
      <c r="N83" s="267"/>
      <c r="O83" s="186"/>
      <c r="P83" s="109"/>
      <c r="Q83" s="109"/>
      <c r="R83" s="110"/>
      <c r="S83" s="110"/>
      <c r="T83" s="186"/>
      <c r="U83" s="109"/>
      <c r="V83" s="109"/>
      <c r="W83" s="109"/>
      <c r="X83" s="186"/>
      <c r="Y83" s="390">
        <f>193479.97+350330.93</f>
        <v>543810.9</v>
      </c>
      <c r="Z83" s="390" t="s">
        <v>864</v>
      </c>
      <c r="AA83" s="186"/>
      <c r="AB83" s="390">
        <f>193479.97+350330.93</f>
        <v>543810.9</v>
      </c>
      <c r="AC83" s="390" t="s">
        <v>864</v>
      </c>
      <c r="AD83" s="67"/>
    </row>
    <row r="84" spans="1:30" ht="12.75" customHeight="1" x14ac:dyDescent="0.3">
      <c r="A84" s="183" t="s">
        <v>15</v>
      </c>
      <c r="B84" s="241"/>
      <c r="C84" s="354">
        <f>SUM(C80:C83)</f>
        <v>942200.78</v>
      </c>
      <c r="D84" s="354">
        <f t="shared" ref="D84:Y84" si="14">SUM(D80:D83)</f>
        <v>0</v>
      </c>
      <c r="E84" s="354">
        <f t="shared" si="14"/>
        <v>0</v>
      </c>
      <c r="F84" s="354">
        <f t="shared" si="14"/>
        <v>0</v>
      </c>
      <c r="G84" s="354">
        <f t="shared" si="14"/>
        <v>0</v>
      </c>
      <c r="H84" s="354">
        <f t="shared" si="14"/>
        <v>0</v>
      </c>
      <c r="I84" s="354">
        <f t="shared" si="14"/>
        <v>0</v>
      </c>
      <c r="J84" s="354">
        <f t="shared" si="14"/>
        <v>0</v>
      </c>
      <c r="K84" s="354">
        <f t="shared" si="14"/>
        <v>0</v>
      </c>
      <c r="L84" s="354">
        <f t="shared" si="14"/>
        <v>0</v>
      </c>
      <c r="M84" s="354">
        <f t="shared" si="14"/>
        <v>0</v>
      </c>
      <c r="N84" s="354">
        <f t="shared" si="14"/>
        <v>0</v>
      </c>
      <c r="O84" s="354">
        <f t="shared" si="14"/>
        <v>0</v>
      </c>
      <c r="P84" s="354">
        <f t="shared" si="14"/>
        <v>0</v>
      </c>
      <c r="Q84" s="354">
        <f t="shared" si="14"/>
        <v>0</v>
      </c>
      <c r="R84" s="354">
        <f t="shared" si="14"/>
        <v>0</v>
      </c>
      <c r="S84" s="354">
        <f t="shared" si="14"/>
        <v>0</v>
      </c>
      <c r="T84" s="354">
        <f t="shared" si="14"/>
        <v>0</v>
      </c>
      <c r="U84" s="354">
        <f t="shared" si="14"/>
        <v>0</v>
      </c>
      <c r="V84" s="354">
        <f t="shared" si="14"/>
        <v>0</v>
      </c>
      <c r="W84" s="354">
        <f t="shared" si="14"/>
        <v>0</v>
      </c>
      <c r="X84" s="354">
        <f t="shared" si="14"/>
        <v>0</v>
      </c>
      <c r="Y84" s="354">
        <f t="shared" si="14"/>
        <v>942200.78</v>
      </c>
      <c r="Z84" s="354">
        <f>(C84-Y84)*0.0214</f>
        <v>0</v>
      </c>
      <c r="AA84" s="354">
        <f t="shared" ref="AA84:AB84" si="15">SUM(AA80:AA83)</f>
        <v>0</v>
      </c>
      <c r="AB84" s="354">
        <f t="shared" si="15"/>
        <v>942200.78</v>
      </c>
      <c r="AC84" s="354">
        <f>(F84-AB84)*0.0214</f>
        <v>-20163.096691999999</v>
      </c>
      <c r="AD84" s="67"/>
    </row>
    <row r="85" spans="1:30" ht="17.25" customHeight="1" x14ac:dyDescent="0.3">
      <c r="A85" s="391" t="s">
        <v>66</v>
      </c>
      <c r="B85" s="235"/>
      <c r="C85" s="395">
        <f>C84+C78+C61+C65</f>
        <v>409089848.32119995</v>
      </c>
      <c r="D85" s="395">
        <f t="shared" ref="D85:Y85" si="16">D84+D78+D61+D65</f>
        <v>4981507.49</v>
      </c>
      <c r="E85" s="395">
        <f t="shared" si="16"/>
        <v>4981507.49</v>
      </c>
      <c r="F85" s="395">
        <f t="shared" si="16"/>
        <v>0</v>
      </c>
      <c r="G85" s="395">
        <f t="shared" si="16"/>
        <v>0</v>
      </c>
      <c r="H85" s="395">
        <f t="shared" si="16"/>
        <v>0</v>
      </c>
      <c r="I85" s="395">
        <f t="shared" si="16"/>
        <v>0</v>
      </c>
      <c r="J85" s="395">
        <f t="shared" si="16"/>
        <v>0</v>
      </c>
      <c r="K85" s="395">
        <f t="shared" si="16"/>
        <v>0</v>
      </c>
      <c r="L85" s="395">
        <f t="shared" si="16"/>
        <v>0</v>
      </c>
      <c r="M85" s="395">
        <f t="shared" si="16"/>
        <v>11646</v>
      </c>
      <c r="N85" s="395">
        <f t="shared" si="16"/>
        <v>73627771.210000008</v>
      </c>
      <c r="O85" s="395">
        <f t="shared" si="16"/>
        <v>798</v>
      </c>
      <c r="P85" s="395">
        <f t="shared" si="16"/>
        <v>914122.09</v>
      </c>
      <c r="Q85" s="395">
        <f t="shared" si="16"/>
        <v>58674.700000000004</v>
      </c>
      <c r="R85" s="395">
        <f t="shared" si="16"/>
        <v>295059231.95000005</v>
      </c>
      <c r="S85" s="395">
        <f t="shared" si="16"/>
        <v>7171582.3112000003</v>
      </c>
      <c r="T85" s="395">
        <f t="shared" si="16"/>
        <v>0</v>
      </c>
      <c r="U85" s="395">
        <f t="shared" si="16"/>
        <v>0</v>
      </c>
      <c r="V85" s="395">
        <f t="shared" si="16"/>
        <v>0</v>
      </c>
      <c r="W85" s="395">
        <f t="shared" si="16"/>
        <v>0</v>
      </c>
      <c r="X85" s="395">
        <f t="shared" si="16"/>
        <v>0</v>
      </c>
      <c r="Y85" s="395">
        <f t="shared" si="16"/>
        <v>27335633.270000007</v>
      </c>
      <c r="Z85" s="354">
        <f>(C85-Y85)*0.0214</f>
        <v>8169540.202095679</v>
      </c>
      <c r="AA85" s="395" t="e">
        <f>AA84+AA78+#REF!+AA61</f>
        <v>#REF!</v>
      </c>
      <c r="AB85" s="351"/>
      <c r="AC85" s="47"/>
    </row>
    <row r="86" spans="1:30" ht="12.75" customHeight="1" x14ac:dyDescent="0.3">
      <c r="A86" s="387" t="s">
        <v>67</v>
      </c>
      <c r="B86" s="243"/>
      <c r="C86" s="395"/>
      <c r="D86" s="398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  <c r="X86" s="395"/>
      <c r="Y86" s="395"/>
      <c r="Z86" s="395"/>
      <c r="AA86" s="11"/>
      <c r="AB86" s="351"/>
    </row>
    <row r="87" spans="1:30" ht="12.75" customHeight="1" x14ac:dyDescent="0.3">
      <c r="A87" s="391" t="s">
        <v>153</v>
      </c>
      <c r="B87" s="234"/>
      <c r="C87" s="385"/>
      <c r="D87" s="398"/>
      <c r="E87" s="62"/>
      <c r="F87" s="62"/>
      <c r="G87" s="62"/>
      <c r="H87" s="62"/>
      <c r="I87" s="62"/>
      <c r="J87" s="62"/>
      <c r="K87" s="62"/>
      <c r="L87" s="62"/>
      <c r="M87" s="62"/>
      <c r="N87" s="395"/>
      <c r="O87" s="62"/>
      <c r="P87" s="62"/>
      <c r="Q87" s="62"/>
      <c r="R87" s="395"/>
      <c r="S87" s="395"/>
      <c r="T87" s="62"/>
      <c r="U87" s="62"/>
      <c r="V87" s="62"/>
      <c r="W87" s="62"/>
      <c r="X87" s="62"/>
      <c r="Y87" s="395"/>
      <c r="Z87" s="395"/>
      <c r="AA87" s="11"/>
      <c r="AB87" s="351"/>
      <c r="AD87" s="67"/>
    </row>
    <row r="88" spans="1:30" s="69" customFormat="1" x14ac:dyDescent="0.25">
      <c r="A88" s="282">
        <f>A83+1</f>
        <v>67</v>
      </c>
      <c r="B88" s="336" t="s">
        <v>154</v>
      </c>
      <c r="C88" s="354">
        <f>D88+L88+N88+P88+R88+U88+W88+X88+Y88+K88</f>
        <v>6736642.5</v>
      </c>
      <c r="D88" s="398">
        <f t="shared" ref="D88:D90" si="17">E88+F88+G88+H88+I88</f>
        <v>0</v>
      </c>
      <c r="E88" s="321"/>
      <c r="F88" s="321"/>
      <c r="G88" s="321"/>
      <c r="H88" s="321"/>
      <c r="I88" s="321"/>
      <c r="J88" s="321"/>
      <c r="K88" s="321"/>
      <c r="L88" s="321"/>
      <c r="M88" s="321">
        <v>1150</v>
      </c>
      <c r="N88" s="354">
        <v>6736642.5</v>
      </c>
      <c r="O88" s="321"/>
      <c r="P88" s="321"/>
      <c r="Q88" s="321"/>
      <c r="R88" s="354"/>
      <c r="S88" s="354"/>
      <c r="T88" s="321"/>
      <c r="U88" s="321"/>
      <c r="V88" s="321"/>
      <c r="W88" s="321"/>
      <c r="X88" s="321"/>
      <c r="Y88" s="354"/>
      <c r="Z88" s="354"/>
      <c r="AA88" s="12"/>
      <c r="AB88" s="351" t="s">
        <v>298</v>
      </c>
    </row>
    <row r="89" spans="1:30" s="69" customFormat="1" x14ac:dyDescent="0.25">
      <c r="A89" s="282">
        <f>A88+1</f>
        <v>68</v>
      </c>
      <c r="B89" s="278" t="s">
        <v>646</v>
      </c>
      <c r="C89" s="354">
        <f>D89+L89+N89+P89+R89+U89+W89+X89+Y89+K89</f>
        <v>6736642.5</v>
      </c>
      <c r="D89" s="398">
        <f t="shared" si="17"/>
        <v>0</v>
      </c>
      <c r="E89" s="321"/>
      <c r="F89" s="321"/>
      <c r="G89" s="321"/>
      <c r="H89" s="321"/>
      <c r="I89" s="321"/>
      <c r="J89" s="321"/>
      <c r="K89" s="321"/>
      <c r="L89" s="321"/>
      <c r="M89" s="321">
        <v>1150</v>
      </c>
      <c r="N89" s="354">
        <v>6736642.5</v>
      </c>
      <c r="O89" s="321"/>
      <c r="P89" s="321"/>
      <c r="Q89" s="321"/>
      <c r="R89" s="354"/>
      <c r="S89" s="354"/>
      <c r="T89" s="321"/>
      <c r="U89" s="321"/>
      <c r="V89" s="321"/>
      <c r="W89" s="321"/>
      <c r="X89" s="321"/>
      <c r="Y89" s="354"/>
      <c r="Z89" s="354"/>
      <c r="AA89" s="12"/>
      <c r="AB89" s="351"/>
    </row>
    <row r="90" spans="1:30" ht="12.75" customHeight="1" x14ac:dyDescent="0.3">
      <c r="A90" s="183" t="s">
        <v>15</v>
      </c>
      <c r="B90" s="241"/>
      <c r="C90" s="390">
        <f>SUM(C88:C89)</f>
        <v>13473285</v>
      </c>
      <c r="D90" s="398">
        <f t="shared" si="17"/>
        <v>0</v>
      </c>
      <c r="E90" s="398">
        <f t="shared" ref="E90:X90" si="18">SUM(E88:E88)</f>
        <v>0</v>
      </c>
      <c r="F90" s="398">
        <f t="shared" si="18"/>
        <v>0</v>
      </c>
      <c r="G90" s="398">
        <f t="shared" si="18"/>
        <v>0</v>
      </c>
      <c r="H90" s="398">
        <f t="shared" si="18"/>
        <v>0</v>
      </c>
      <c r="I90" s="398">
        <f t="shared" si="18"/>
        <v>0</v>
      </c>
      <c r="J90" s="398">
        <f t="shared" si="18"/>
        <v>0</v>
      </c>
      <c r="K90" s="398">
        <f t="shared" si="18"/>
        <v>0</v>
      </c>
      <c r="L90" s="398">
        <f t="shared" si="18"/>
        <v>0</v>
      </c>
      <c r="M90" s="398">
        <f t="shared" si="18"/>
        <v>1150</v>
      </c>
      <c r="N90" s="390">
        <f t="shared" si="18"/>
        <v>6736642.5</v>
      </c>
      <c r="O90" s="398">
        <f t="shared" si="18"/>
        <v>0</v>
      </c>
      <c r="P90" s="398">
        <f t="shared" si="18"/>
        <v>0</v>
      </c>
      <c r="Q90" s="398">
        <f t="shared" si="18"/>
        <v>0</v>
      </c>
      <c r="R90" s="390">
        <f t="shared" si="18"/>
        <v>0</v>
      </c>
      <c r="S90" s="390">
        <f t="shared" si="18"/>
        <v>0</v>
      </c>
      <c r="T90" s="398">
        <f t="shared" si="18"/>
        <v>0</v>
      </c>
      <c r="U90" s="398">
        <f t="shared" si="18"/>
        <v>0</v>
      </c>
      <c r="V90" s="398">
        <f t="shared" si="18"/>
        <v>0</v>
      </c>
      <c r="W90" s="398">
        <f t="shared" si="18"/>
        <v>0</v>
      </c>
      <c r="X90" s="398">
        <f t="shared" si="18"/>
        <v>0</v>
      </c>
      <c r="Y90" s="390"/>
      <c r="Z90" s="354">
        <f>(C90-Y90)*0.0214</f>
        <v>288328.299</v>
      </c>
      <c r="AA90" s="390">
        <f>SUM(AA88:AA88)</f>
        <v>0</v>
      </c>
      <c r="AB90" s="351"/>
      <c r="AD90" s="67"/>
    </row>
    <row r="91" spans="1:30" ht="14.25" customHeight="1" x14ac:dyDescent="0.3">
      <c r="A91" s="391" t="s">
        <v>156</v>
      </c>
      <c r="B91" s="234"/>
      <c r="C91" s="385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395"/>
      <c r="O91" s="62"/>
      <c r="P91" s="62"/>
      <c r="Q91" s="62"/>
      <c r="R91" s="395"/>
      <c r="S91" s="395"/>
      <c r="T91" s="62"/>
      <c r="U91" s="62"/>
      <c r="V91" s="62"/>
      <c r="W91" s="62"/>
      <c r="X91" s="62"/>
      <c r="Y91" s="395"/>
      <c r="Z91" s="395"/>
      <c r="AA91" s="11"/>
      <c r="AB91" s="351"/>
      <c r="AD91" s="67"/>
    </row>
    <row r="92" spans="1:30" s="69" customFormat="1" x14ac:dyDescent="0.25">
      <c r="A92" s="282">
        <f>A89+1</f>
        <v>69</v>
      </c>
      <c r="B92" s="336" t="s">
        <v>157</v>
      </c>
      <c r="C92" s="354">
        <f>D92+L92+N92+P92+R92+U92+W92+X92+Y92+K92</f>
        <v>5395171.9500000002</v>
      </c>
      <c r="D92" s="398">
        <f t="shared" ref="D92:D95" si="19">E92+F92+G92+H92+I92</f>
        <v>0</v>
      </c>
      <c r="E92" s="321"/>
      <c r="F92" s="321"/>
      <c r="G92" s="321"/>
      <c r="H92" s="321"/>
      <c r="I92" s="321"/>
      <c r="J92" s="321"/>
      <c r="K92" s="321"/>
      <c r="L92" s="321"/>
      <c r="M92" s="35">
        <v>921</v>
      </c>
      <c r="N92" s="408">
        <v>5395171.9500000002</v>
      </c>
      <c r="O92" s="321"/>
      <c r="P92" s="321"/>
      <c r="Q92" s="321"/>
      <c r="R92" s="354"/>
      <c r="S92" s="354"/>
      <c r="T92" s="321"/>
      <c r="U92" s="321"/>
      <c r="V92" s="321"/>
      <c r="W92" s="321"/>
      <c r="X92" s="321"/>
      <c r="Y92" s="390"/>
      <c r="Z92" s="320"/>
      <c r="AA92" s="12"/>
      <c r="AB92" s="351" t="s">
        <v>306</v>
      </c>
    </row>
    <row r="93" spans="1:30" s="69" customFormat="1" x14ac:dyDescent="0.25">
      <c r="A93" s="282">
        <f>A92+1</f>
        <v>70</v>
      </c>
      <c r="B93" s="336" t="s">
        <v>158</v>
      </c>
      <c r="C93" s="354">
        <f>D93+L93+N93+P93+R93+U93+W93+X93+Y93+K93</f>
        <v>5065955.16</v>
      </c>
      <c r="D93" s="398">
        <f t="shared" si="19"/>
        <v>0</v>
      </c>
      <c r="E93" s="321"/>
      <c r="F93" s="321"/>
      <c r="G93" s="321"/>
      <c r="H93" s="321"/>
      <c r="I93" s="321"/>
      <c r="J93" s="321"/>
      <c r="K93" s="321"/>
      <c r="L93" s="321"/>
      <c r="M93" s="35">
        <v>846</v>
      </c>
      <c r="N93" s="354">
        <v>5065955.16</v>
      </c>
      <c r="O93" s="321"/>
      <c r="P93" s="321"/>
      <c r="Q93" s="321"/>
      <c r="R93" s="354"/>
      <c r="S93" s="354"/>
      <c r="T93" s="321"/>
      <c r="U93" s="321"/>
      <c r="V93" s="321"/>
      <c r="W93" s="321"/>
      <c r="X93" s="321"/>
      <c r="Y93" s="390"/>
      <c r="Z93" s="320"/>
      <c r="AA93" s="12"/>
      <c r="AB93" s="351" t="s">
        <v>306</v>
      </c>
    </row>
    <row r="94" spans="1:30" s="69" customFormat="1" x14ac:dyDescent="0.25">
      <c r="A94" s="282">
        <f>A93+1</f>
        <v>71</v>
      </c>
      <c r="B94" s="336" t="s">
        <v>159</v>
      </c>
      <c r="C94" s="354">
        <f>D94+L94+N94+P94+R94+U94+W94+X94+Y94+K94</f>
        <v>5787654.5999999996</v>
      </c>
      <c r="D94" s="398">
        <f t="shared" si="19"/>
        <v>0</v>
      </c>
      <c r="E94" s="321"/>
      <c r="F94" s="321"/>
      <c r="G94" s="321"/>
      <c r="H94" s="321"/>
      <c r="I94" s="321"/>
      <c r="J94" s="321"/>
      <c r="K94" s="321"/>
      <c r="L94" s="321"/>
      <c r="M94" s="321">
        <v>988</v>
      </c>
      <c r="N94" s="354">
        <v>5787654.5999999996</v>
      </c>
      <c r="O94" s="398"/>
      <c r="P94" s="321"/>
      <c r="Q94" s="321"/>
      <c r="R94" s="354"/>
      <c r="S94" s="354"/>
      <c r="T94" s="321"/>
      <c r="U94" s="321"/>
      <c r="V94" s="321"/>
      <c r="W94" s="321"/>
      <c r="X94" s="321"/>
      <c r="Y94" s="390"/>
      <c r="Z94" s="320"/>
      <c r="AA94" s="12"/>
      <c r="AB94" s="351" t="s">
        <v>306</v>
      </c>
    </row>
    <row r="95" spans="1:30" s="69" customFormat="1" x14ac:dyDescent="0.25">
      <c r="A95" s="282">
        <f>A94+1</f>
        <v>72</v>
      </c>
      <c r="B95" s="336" t="s">
        <v>160</v>
      </c>
      <c r="C95" s="354">
        <f>D95+L95+N95+P95+R95+U95+W95+X95+Y95+K95</f>
        <v>6525756.2999999998</v>
      </c>
      <c r="D95" s="398">
        <f t="shared" si="19"/>
        <v>0</v>
      </c>
      <c r="E95" s="321"/>
      <c r="F95" s="321"/>
      <c r="G95" s="321"/>
      <c r="H95" s="321"/>
      <c r="I95" s="321"/>
      <c r="J95" s="321"/>
      <c r="K95" s="321"/>
      <c r="L95" s="321"/>
      <c r="M95" s="321">
        <v>1280</v>
      </c>
      <c r="N95" s="354">
        <v>6525756.2999999998</v>
      </c>
      <c r="O95" s="321"/>
      <c r="P95" s="321"/>
      <c r="Q95" s="321"/>
      <c r="R95" s="354"/>
      <c r="S95" s="354"/>
      <c r="T95" s="321"/>
      <c r="U95" s="321"/>
      <c r="V95" s="321"/>
      <c r="W95" s="321"/>
      <c r="X95" s="321"/>
      <c r="Y95" s="390"/>
      <c r="Z95" s="320"/>
      <c r="AA95" s="12"/>
      <c r="AB95" s="351" t="s">
        <v>306</v>
      </c>
    </row>
    <row r="96" spans="1:30" ht="14.25" customHeight="1" x14ac:dyDescent="0.3">
      <c r="A96" s="183" t="s">
        <v>15</v>
      </c>
      <c r="B96" s="241"/>
      <c r="C96" s="354">
        <f t="shared" ref="C96:X96" si="20">SUM(C92:C95)</f>
        <v>22774538.009999998</v>
      </c>
      <c r="D96" s="321">
        <f t="shared" si="20"/>
        <v>0</v>
      </c>
      <c r="E96" s="321">
        <f t="shared" si="20"/>
        <v>0</v>
      </c>
      <c r="F96" s="321">
        <f t="shared" si="20"/>
        <v>0</v>
      </c>
      <c r="G96" s="321">
        <f t="shared" si="20"/>
        <v>0</v>
      </c>
      <c r="H96" s="321">
        <f t="shared" si="20"/>
        <v>0</v>
      </c>
      <c r="I96" s="321">
        <f t="shared" si="20"/>
        <v>0</v>
      </c>
      <c r="J96" s="321">
        <f t="shared" si="20"/>
        <v>0</v>
      </c>
      <c r="K96" s="321">
        <f t="shared" si="20"/>
        <v>0</v>
      </c>
      <c r="L96" s="321">
        <f t="shared" si="20"/>
        <v>0</v>
      </c>
      <c r="M96" s="321">
        <f t="shared" si="20"/>
        <v>4035</v>
      </c>
      <c r="N96" s="354">
        <f t="shared" si="20"/>
        <v>22774538.009999998</v>
      </c>
      <c r="O96" s="321">
        <f t="shared" si="20"/>
        <v>0</v>
      </c>
      <c r="P96" s="321">
        <f t="shared" si="20"/>
        <v>0</v>
      </c>
      <c r="Q96" s="321">
        <f t="shared" si="20"/>
        <v>0</v>
      </c>
      <c r="R96" s="354">
        <f t="shared" si="20"/>
        <v>0</v>
      </c>
      <c r="S96" s="354">
        <f t="shared" si="20"/>
        <v>0</v>
      </c>
      <c r="T96" s="321">
        <f t="shared" si="20"/>
        <v>0</v>
      </c>
      <c r="U96" s="321">
        <f t="shared" si="20"/>
        <v>0</v>
      </c>
      <c r="V96" s="321">
        <f t="shared" si="20"/>
        <v>0</v>
      </c>
      <c r="W96" s="321">
        <f t="shared" si="20"/>
        <v>0</v>
      </c>
      <c r="X96" s="321">
        <f t="shared" si="20"/>
        <v>0</v>
      </c>
      <c r="Y96" s="354"/>
      <c r="Z96" s="354">
        <f>(C96-Y96)*0.0214</f>
        <v>487375.1134139999</v>
      </c>
      <c r="AA96" s="390">
        <f>SUM(AA92:AA95)</f>
        <v>0</v>
      </c>
      <c r="AB96" s="351"/>
      <c r="AC96" s="47"/>
      <c r="AD96" s="67"/>
    </row>
    <row r="97" spans="1:30" ht="14.25" customHeight="1" x14ac:dyDescent="0.3">
      <c r="A97" s="391" t="s">
        <v>161</v>
      </c>
      <c r="B97" s="234"/>
      <c r="C97" s="385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395"/>
      <c r="O97" s="62"/>
      <c r="P97" s="62"/>
      <c r="Q97" s="62"/>
      <c r="R97" s="395"/>
      <c r="S97" s="395"/>
      <c r="T97" s="62"/>
      <c r="U97" s="62"/>
      <c r="V97" s="62"/>
      <c r="W97" s="62"/>
      <c r="X97" s="62"/>
      <c r="Y97" s="395"/>
      <c r="Z97" s="395"/>
      <c r="AA97" s="11"/>
      <c r="AB97" s="351"/>
      <c r="AD97" s="67"/>
    </row>
    <row r="98" spans="1:30" s="69" customFormat="1" x14ac:dyDescent="0.25">
      <c r="A98" s="282">
        <f>A95+1</f>
        <v>73</v>
      </c>
      <c r="B98" s="336" t="s">
        <v>162</v>
      </c>
      <c r="C98" s="354">
        <f>D98+L98+N98+P98+R98+U98+W98+X98+Y98+K98</f>
        <v>4996831.3499999996</v>
      </c>
      <c r="D98" s="398">
        <f t="shared" ref="D98" si="21">E98+F98+G98+H98+I98</f>
        <v>0</v>
      </c>
      <c r="E98" s="321"/>
      <c r="F98" s="321"/>
      <c r="G98" s="321"/>
      <c r="H98" s="321"/>
      <c r="I98" s="321"/>
      <c r="J98" s="321"/>
      <c r="K98" s="321"/>
      <c r="L98" s="321"/>
      <c r="M98" s="321">
        <v>853</v>
      </c>
      <c r="N98" s="354">
        <v>4996831.3499999996</v>
      </c>
      <c r="O98" s="321"/>
      <c r="P98" s="321"/>
      <c r="Q98" s="321"/>
      <c r="R98" s="354"/>
      <c r="S98" s="354"/>
      <c r="T98" s="321"/>
      <c r="U98" s="321"/>
      <c r="V98" s="321"/>
      <c r="W98" s="321"/>
      <c r="X98" s="321"/>
      <c r="Y98" s="354"/>
      <c r="Z98" s="354"/>
      <c r="AA98" s="12"/>
      <c r="AB98" s="351" t="s">
        <v>298</v>
      </c>
    </row>
    <row r="99" spans="1:30" ht="14.25" customHeight="1" x14ac:dyDescent="0.3">
      <c r="A99" s="183" t="s">
        <v>15</v>
      </c>
      <c r="B99" s="241"/>
      <c r="C99" s="354">
        <f t="shared" ref="C99:T99" si="22">SUM(C98:C98)</f>
        <v>4996831.3499999996</v>
      </c>
      <c r="D99" s="321">
        <f t="shared" si="22"/>
        <v>0</v>
      </c>
      <c r="E99" s="321">
        <f t="shared" si="22"/>
        <v>0</v>
      </c>
      <c r="F99" s="321">
        <f t="shared" si="22"/>
        <v>0</v>
      </c>
      <c r="G99" s="321">
        <f t="shared" si="22"/>
        <v>0</v>
      </c>
      <c r="H99" s="321">
        <f t="shared" si="22"/>
        <v>0</v>
      </c>
      <c r="I99" s="321">
        <f t="shared" si="22"/>
        <v>0</v>
      </c>
      <c r="J99" s="321">
        <f t="shared" si="22"/>
        <v>0</v>
      </c>
      <c r="K99" s="321">
        <f t="shared" si="22"/>
        <v>0</v>
      </c>
      <c r="L99" s="321">
        <f t="shared" si="22"/>
        <v>0</v>
      </c>
      <c r="M99" s="321">
        <f t="shared" si="22"/>
        <v>853</v>
      </c>
      <c r="N99" s="354">
        <f t="shared" si="22"/>
        <v>4996831.3499999996</v>
      </c>
      <c r="O99" s="321">
        <f t="shared" si="22"/>
        <v>0</v>
      </c>
      <c r="P99" s="321">
        <f t="shared" si="22"/>
        <v>0</v>
      </c>
      <c r="Q99" s="321">
        <f t="shared" si="22"/>
        <v>0</v>
      </c>
      <c r="R99" s="354">
        <f t="shared" si="22"/>
        <v>0</v>
      </c>
      <c r="S99" s="354">
        <f t="shared" si="22"/>
        <v>0</v>
      </c>
      <c r="T99" s="354">
        <f t="shared" si="22"/>
        <v>0</v>
      </c>
      <c r="U99" s="321">
        <f>SUM(U98:U98)</f>
        <v>0</v>
      </c>
      <c r="V99" s="321">
        <f>SUM(V98:V98)</f>
        <v>0</v>
      </c>
      <c r="W99" s="321">
        <f>SUM(W98:W98)</f>
        <v>0</v>
      </c>
      <c r="X99" s="321">
        <f>SUM(X98:X98)</f>
        <v>0</v>
      </c>
      <c r="Y99" s="354"/>
      <c r="Z99" s="354">
        <f>(C99-Y99)*0.0214</f>
        <v>106932.19088999998</v>
      </c>
      <c r="AA99" s="390">
        <f>SUM(AA98:AA98)</f>
        <v>0</v>
      </c>
      <c r="AB99" s="351"/>
      <c r="AC99" s="47"/>
      <c r="AD99" s="67"/>
    </row>
    <row r="100" spans="1:30" ht="14.25" customHeight="1" x14ac:dyDescent="0.3">
      <c r="A100" s="391" t="s">
        <v>163</v>
      </c>
      <c r="B100" s="234"/>
      <c r="C100" s="385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54"/>
      <c r="O100" s="321"/>
      <c r="P100" s="321"/>
      <c r="Q100" s="321"/>
      <c r="R100" s="354"/>
      <c r="S100" s="354"/>
      <c r="T100" s="321"/>
      <c r="U100" s="321"/>
      <c r="V100" s="321"/>
      <c r="W100" s="321"/>
      <c r="X100" s="321"/>
      <c r="Y100" s="354"/>
      <c r="Z100" s="354"/>
      <c r="AA100" s="11"/>
      <c r="AB100" s="351"/>
      <c r="AC100" s="47"/>
      <c r="AD100" s="67"/>
    </row>
    <row r="101" spans="1:30" s="69" customFormat="1" x14ac:dyDescent="0.25">
      <c r="A101" s="282">
        <f>A98+1</f>
        <v>74</v>
      </c>
      <c r="B101" s="336" t="s">
        <v>164</v>
      </c>
      <c r="C101" s="354">
        <f>D101+L101+N101+P101+R101+U101+W101+X101+Y101+K101</f>
        <v>3265699.3</v>
      </c>
      <c r="D101" s="398">
        <f t="shared" ref="D101" si="23">E101+F101+G101+H101+I101</f>
        <v>0</v>
      </c>
      <c r="E101" s="321"/>
      <c r="F101" s="321"/>
      <c r="G101" s="321"/>
      <c r="H101" s="321"/>
      <c r="I101" s="321"/>
      <c r="J101" s="321"/>
      <c r="K101" s="321"/>
      <c r="L101" s="321"/>
      <c r="M101" s="321"/>
      <c r="N101" s="354">
        <v>3265699.3</v>
      </c>
      <c r="O101" s="321"/>
      <c r="P101" s="321"/>
      <c r="Q101" s="321"/>
      <c r="R101" s="354"/>
      <c r="S101" s="354"/>
      <c r="T101" s="321"/>
      <c r="U101" s="321"/>
      <c r="V101" s="321"/>
      <c r="W101" s="321"/>
      <c r="X101" s="321"/>
      <c r="Y101" s="390"/>
      <c r="Z101" s="390"/>
      <c r="AA101" s="12"/>
      <c r="AB101" s="351" t="s">
        <v>298</v>
      </c>
    </row>
    <row r="102" spans="1:30" s="69" customFormat="1" ht="15" customHeight="1" x14ac:dyDescent="0.25">
      <c r="A102" s="183" t="s">
        <v>15</v>
      </c>
      <c r="B102" s="241"/>
      <c r="C102" s="354">
        <f t="shared" ref="C102:X102" si="24">SUM(C101)</f>
        <v>3265699.3</v>
      </c>
      <c r="D102" s="321">
        <f t="shared" si="24"/>
        <v>0</v>
      </c>
      <c r="E102" s="321">
        <f t="shared" si="24"/>
        <v>0</v>
      </c>
      <c r="F102" s="321">
        <f t="shared" si="24"/>
        <v>0</v>
      </c>
      <c r="G102" s="321">
        <f t="shared" si="24"/>
        <v>0</v>
      </c>
      <c r="H102" s="321">
        <f t="shared" si="24"/>
        <v>0</v>
      </c>
      <c r="I102" s="321">
        <f t="shared" si="24"/>
        <v>0</v>
      </c>
      <c r="J102" s="321">
        <f t="shared" si="24"/>
        <v>0</v>
      </c>
      <c r="K102" s="321">
        <f t="shared" si="24"/>
        <v>0</v>
      </c>
      <c r="L102" s="321">
        <f t="shared" si="24"/>
        <v>0</v>
      </c>
      <c r="M102" s="321">
        <f t="shared" si="24"/>
        <v>0</v>
      </c>
      <c r="N102" s="354">
        <f t="shared" si="24"/>
        <v>3265699.3</v>
      </c>
      <c r="O102" s="321">
        <f t="shared" si="24"/>
        <v>0</v>
      </c>
      <c r="P102" s="321">
        <f t="shared" si="24"/>
        <v>0</v>
      </c>
      <c r="Q102" s="321">
        <f t="shared" si="24"/>
        <v>0</v>
      </c>
      <c r="R102" s="354">
        <f t="shared" si="24"/>
        <v>0</v>
      </c>
      <c r="S102" s="354">
        <f t="shared" si="24"/>
        <v>0</v>
      </c>
      <c r="T102" s="321">
        <f t="shared" si="24"/>
        <v>0</v>
      </c>
      <c r="U102" s="321">
        <f t="shared" si="24"/>
        <v>0</v>
      </c>
      <c r="V102" s="321">
        <f t="shared" si="24"/>
        <v>0</v>
      </c>
      <c r="W102" s="321">
        <f t="shared" si="24"/>
        <v>0</v>
      </c>
      <c r="X102" s="321">
        <f t="shared" si="24"/>
        <v>0</v>
      </c>
      <c r="Y102" s="354"/>
      <c r="Z102" s="354">
        <f>(C102-Y102)*0.0214</f>
        <v>69885.965019999989</v>
      </c>
      <c r="AA102" s="390">
        <f t="shared" ref="AA102" si="25">SUM(AA101)</f>
        <v>0</v>
      </c>
      <c r="AB102" s="351"/>
    </row>
    <row r="103" spans="1:30" s="69" customFormat="1" ht="14.25" customHeight="1" x14ac:dyDescent="0.25">
      <c r="A103" s="391" t="s">
        <v>165</v>
      </c>
      <c r="B103" s="234"/>
      <c r="C103" s="385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  <c r="N103" s="354"/>
      <c r="O103" s="321"/>
      <c r="P103" s="321"/>
      <c r="Q103" s="321"/>
      <c r="R103" s="354"/>
      <c r="S103" s="354"/>
      <c r="T103" s="321"/>
      <c r="U103" s="321"/>
      <c r="V103" s="321"/>
      <c r="W103" s="321"/>
      <c r="X103" s="321"/>
      <c r="Y103" s="354"/>
      <c r="Z103" s="354"/>
      <c r="AA103" s="12"/>
      <c r="AB103" s="351"/>
    </row>
    <row r="104" spans="1:30" s="69" customFormat="1" x14ac:dyDescent="0.25">
      <c r="A104" s="282">
        <f>A101+1</f>
        <v>75</v>
      </c>
      <c r="B104" s="336" t="s">
        <v>166</v>
      </c>
      <c r="C104" s="354">
        <f>D104+L104+N104+P104+R104+U104+W104+X104+Y104+K104</f>
        <v>6443745</v>
      </c>
      <c r="D104" s="398">
        <f t="shared" ref="D104" si="26">E104+F104+G104+H104+I104</f>
        <v>0</v>
      </c>
      <c r="E104" s="321"/>
      <c r="F104" s="321"/>
      <c r="G104" s="321"/>
      <c r="H104" s="321"/>
      <c r="I104" s="321"/>
      <c r="J104" s="321"/>
      <c r="K104" s="321"/>
      <c r="L104" s="321"/>
      <c r="M104" s="321"/>
      <c r="N104" s="354">
        <v>6443745</v>
      </c>
      <c r="O104" s="321"/>
      <c r="P104" s="321"/>
      <c r="Q104" s="321"/>
      <c r="R104" s="354"/>
      <c r="S104" s="354"/>
      <c r="T104" s="321"/>
      <c r="U104" s="321"/>
      <c r="V104" s="321"/>
      <c r="W104" s="321"/>
      <c r="X104" s="321"/>
      <c r="Y104" s="354"/>
      <c r="Z104" s="354"/>
      <c r="AA104" s="12"/>
      <c r="AB104" s="351" t="s">
        <v>298</v>
      </c>
    </row>
    <row r="105" spans="1:30" s="69" customFormat="1" ht="15" customHeight="1" x14ac:dyDescent="0.25">
      <c r="A105" s="183" t="s">
        <v>15</v>
      </c>
      <c r="B105" s="241"/>
      <c r="C105" s="354">
        <f t="shared" ref="C105:X105" si="27">SUM(C104)</f>
        <v>6443745</v>
      </c>
      <c r="D105" s="321">
        <f t="shared" si="27"/>
        <v>0</v>
      </c>
      <c r="E105" s="321">
        <f t="shared" si="27"/>
        <v>0</v>
      </c>
      <c r="F105" s="321">
        <f t="shared" si="27"/>
        <v>0</v>
      </c>
      <c r="G105" s="321">
        <f t="shared" si="27"/>
        <v>0</v>
      </c>
      <c r="H105" s="321">
        <f t="shared" si="27"/>
        <v>0</v>
      </c>
      <c r="I105" s="321">
        <f t="shared" si="27"/>
        <v>0</v>
      </c>
      <c r="J105" s="321">
        <f t="shared" si="27"/>
        <v>0</v>
      </c>
      <c r="K105" s="321">
        <f t="shared" si="27"/>
        <v>0</v>
      </c>
      <c r="L105" s="321">
        <f t="shared" si="27"/>
        <v>0</v>
      </c>
      <c r="M105" s="321">
        <f t="shared" si="27"/>
        <v>0</v>
      </c>
      <c r="N105" s="354">
        <f t="shared" si="27"/>
        <v>6443745</v>
      </c>
      <c r="O105" s="321">
        <f t="shared" si="27"/>
        <v>0</v>
      </c>
      <c r="P105" s="321">
        <f t="shared" si="27"/>
        <v>0</v>
      </c>
      <c r="Q105" s="321">
        <f t="shared" si="27"/>
        <v>0</v>
      </c>
      <c r="R105" s="354">
        <f t="shared" si="27"/>
        <v>0</v>
      </c>
      <c r="S105" s="354">
        <f t="shared" si="27"/>
        <v>0</v>
      </c>
      <c r="T105" s="321">
        <f t="shared" si="27"/>
        <v>0</v>
      </c>
      <c r="U105" s="321">
        <f t="shared" si="27"/>
        <v>0</v>
      </c>
      <c r="V105" s="321">
        <f t="shared" si="27"/>
        <v>0</v>
      </c>
      <c r="W105" s="321">
        <f t="shared" si="27"/>
        <v>0</v>
      </c>
      <c r="X105" s="321">
        <f t="shared" si="27"/>
        <v>0</v>
      </c>
      <c r="Y105" s="354"/>
      <c r="Z105" s="354">
        <f>(C105-Y105)*0.0214</f>
        <v>137896.14299999998</v>
      </c>
      <c r="AA105" s="390">
        <f t="shared" ref="AA105" si="28">SUM(AA104)</f>
        <v>0</v>
      </c>
      <c r="AB105" s="351"/>
    </row>
    <row r="106" spans="1:30" s="69" customFormat="1" ht="14.25" customHeight="1" x14ac:dyDescent="0.25">
      <c r="A106" s="287" t="s">
        <v>167</v>
      </c>
      <c r="B106" s="393"/>
      <c r="C106" s="396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54"/>
      <c r="O106" s="321"/>
      <c r="P106" s="321"/>
      <c r="Q106" s="321"/>
      <c r="R106" s="354"/>
      <c r="S106" s="354"/>
      <c r="T106" s="321"/>
      <c r="U106" s="321"/>
      <c r="V106" s="321"/>
      <c r="W106" s="321"/>
      <c r="X106" s="321"/>
      <c r="Y106" s="354"/>
      <c r="Z106" s="354"/>
      <c r="AA106" s="12"/>
      <c r="AB106" s="351"/>
    </row>
    <row r="107" spans="1:30" s="69" customFormat="1" x14ac:dyDescent="0.25">
      <c r="A107" s="282">
        <f>A104+1</f>
        <v>76</v>
      </c>
      <c r="B107" s="336" t="s">
        <v>168</v>
      </c>
      <c r="C107" s="354">
        <f>D107+L107+N107+P107+R107+U107+W107+X107+Y107+K107</f>
        <v>7521607.7999999998</v>
      </c>
      <c r="D107" s="398">
        <f t="shared" ref="D107:D108" si="29">E107+F107+G107+H107+I107</f>
        <v>0</v>
      </c>
      <c r="E107" s="321"/>
      <c r="F107" s="321"/>
      <c r="G107" s="321"/>
      <c r="H107" s="321"/>
      <c r="I107" s="321"/>
      <c r="J107" s="321"/>
      <c r="K107" s="321"/>
      <c r="L107" s="321"/>
      <c r="M107" s="321">
        <v>2028</v>
      </c>
      <c r="N107" s="354">
        <v>7521607.7999999998</v>
      </c>
      <c r="O107" s="321"/>
      <c r="P107" s="321"/>
      <c r="Q107" s="321"/>
      <c r="R107" s="354"/>
      <c r="S107" s="354"/>
      <c r="T107" s="321"/>
      <c r="U107" s="321"/>
      <c r="V107" s="321"/>
      <c r="W107" s="321"/>
      <c r="X107" s="321"/>
      <c r="Y107" s="354"/>
      <c r="Z107" s="354"/>
      <c r="AA107" s="12"/>
      <c r="AB107" s="351" t="s">
        <v>298</v>
      </c>
    </row>
    <row r="108" spans="1:30" s="69" customFormat="1" x14ac:dyDescent="0.25">
      <c r="A108" s="282">
        <f>A107+1</f>
        <v>77</v>
      </c>
      <c r="B108" s="336" t="s">
        <v>169</v>
      </c>
      <c r="C108" s="354">
        <f>D108+L108+N108+P108+R108+U108+W108+X108+Y108+K108</f>
        <v>5992682.8499999996</v>
      </c>
      <c r="D108" s="398">
        <f t="shared" si="29"/>
        <v>0</v>
      </c>
      <c r="E108" s="321"/>
      <c r="F108" s="321"/>
      <c r="G108" s="321"/>
      <c r="H108" s="321"/>
      <c r="I108" s="321"/>
      <c r="J108" s="321"/>
      <c r="K108" s="321"/>
      <c r="L108" s="321"/>
      <c r="M108" s="321">
        <v>1023</v>
      </c>
      <c r="N108" s="354">
        <v>5992682.8499999996</v>
      </c>
      <c r="O108" s="321"/>
      <c r="P108" s="321"/>
      <c r="Q108" s="321"/>
      <c r="R108" s="354"/>
      <c r="S108" s="354"/>
      <c r="T108" s="321"/>
      <c r="U108" s="321"/>
      <c r="V108" s="321"/>
      <c r="W108" s="321"/>
      <c r="X108" s="321"/>
      <c r="Y108" s="354"/>
      <c r="Z108" s="354"/>
      <c r="AA108" s="12"/>
      <c r="AB108" s="351" t="s">
        <v>298</v>
      </c>
    </row>
    <row r="109" spans="1:30" s="69" customFormat="1" ht="15" customHeight="1" x14ac:dyDescent="0.25">
      <c r="A109" s="183" t="s">
        <v>15</v>
      </c>
      <c r="B109" s="241"/>
      <c r="C109" s="354">
        <f t="shared" ref="C109:X109" si="30">SUM(C107,C108)</f>
        <v>13514290.649999999</v>
      </c>
      <c r="D109" s="321">
        <f t="shared" si="30"/>
        <v>0</v>
      </c>
      <c r="E109" s="321">
        <f t="shared" si="30"/>
        <v>0</v>
      </c>
      <c r="F109" s="321">
        <f t="shared" si="30"/>
        <v>0</v>
      </c>
      <c r="G109" s="321">
        <f t="shared" si="30"/>
        <v>0</v>
      </c>
      <c r="H109" s="321">
        <f t="shared" si="30"/>
        <v>0</v>
      </c>
      <c r="I109" s="321">
        <f t="shared" si="30"/>
        <v>0</v>
      </c>
      <c r="J109" s="321">
        <f t="shared" si="30"/>
        <v>0</v>
      </c>
      <c r="K109" s="321">
        <f t="shared" si="30"/>
        <v>0</v>
      </c>
      <c r="L109" s="321">
        <f t="shared" si="30"/>
        <v>0</v>
      </c>
      <c r="M109" s="321">
        <f t="shared" si="30"/>
        <v>3051</v>
      </c>
      <c r="N109" s="354">
        <f t="shared" si="30"/>
        <v>13514290.649999999</v>
      </c>
      <c r="O109" s="321">
        <f t="shared" si="30"/>
        <v>0</v>
      </c>
      <c r="P109" s="321">
        <f t="shared" si="30"/>
        <v>0</v>
      </c>
      <c r="Q109" s="321">
        <f t="shared" si="30"/>
        <v>0</v>
      </c>
      <c r="R109" s="354">
        <f t="shared" si="30"/>
        <v>0</v>
      </c>
      <c r="S109" s="354">
        <f t="shared" si="30"/>
        <v>0</v>
      </c>
      <c r="T109" s="321">
        <f t="shared" si="30"/>
        <v>0</v>
      </c>
      <c r="U109" s="321">
        <f t="shared" si="30"/>
        <v>0</v>
      </c>
      <c r="V109" s="321">
        <f t="shared" si="30"/>
        <v>0</v>
      </c>
      <c r="W109" s="321">
        <f t="shared" si="30"/>
        <v>0</v>
      </c>
      <c r="X109" s="321">
        <f t="shared" si="30"/>
        <v>0</v>
      </c>
      <c r="Y109" s="354"/>
      <c r="Z109" s="354">
        <f>(C109-Y109)*0.0214</f>
        <v>289205.81990999996</v>
      </c>
      <c r="AA109" s="12"/>
      <c r="AB109" s="351"/>
    </row>
    <row r="110" spans="1:30" ht="14.25" customHeight="1" x14ac:dyDescent="0.3">
      <c r="A110" s="287" t="s">
        <v>170</v>
      </c>
      <c r="B110" s="393"/>
      <c r="C110" s="396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395"/>
      <c r="O110" s="62"/>
      <c r="P110" s="62"/>
      <c r="Q110" s="62"/>
      <c r="R110" s="395"/>
      <c r="S110" s="395"/>
      <c r="T110" s="62"/>
      <c r="U110" s="62"/>
      <c r="V110" s="62"/>
      <c r="W110" s="62"/>
      <c r="X110" s="62"/>
      <c r="Y110" s="395"/>
      <c r="Z110" s="231"/>
      <c r="AA110" s="11"/>
      <c r="AB110" s="351"/>
      <c r="AD110" s="67"/>
    </row>
    <row r="111" spans="1:30" s="69" customFormat="1" x14ac:dyDescent="0.25">
      <c r="A111" s="282">
        <f>A108+1</f>
        <v>78</v>
      </c>
      <c r="B111" s="329" t="s">
        <v>171</v>
      </c>
      <c r="C111" s="354">
        <f>D111+L111+N111+P111+R111+U111+W111+X111+Y111+K111</f>
        <v>4393462.5</v>
      </c>
      <c r="D111" s="398">
        <f t="shared" ref="D111" si="31">E111+F111+G111+H111+I111</f>
        <v>0</v>
      </c>
      <c r="E111" s="321"/>
      <c r="F111" s="321"/>
      <c r="G111" s="321"/>
      <c r="H111" s="321"/>
      <c r="I111" s="321"/>
      <c r="J111" s="321"/>
      <c r="K111" s="321"/>
      <c r="L111" s="321"/>
      <c r="M111" s="321">
        <v>850</v>
      </c>
      <c r="N111" s="354">
        <v>4393462.5</v>
      </c>
      <c r="O111" s="321"/>
      <c r="P111" s="321"/>
      <c r="Q111" s="321"/>
      <c r="R111" s="354"/>
      <c r="S111" s="354"/>
      <c r="T111" s="321"/>
      <c r="U111" s="321"/>
      <c r="V111" s="321"/>
      <c r="W111" s="321"/>
      <c r="X111" s="321"/>
      <c r="Y111" s="354"/>
      <c r="Z111" s="319"/>
      <c r="AA111" s="12"/>
      <c r="AB111" s="351" t="s">
        <v>298</v>
      </c>
    </row>
    <row r="112" spans="1:30" ht="14.25" customHeight="1" x14ac:dyDescent="0.3">
      <c r="A112" s="183" t="s">
        <v>15</v>
      </c>
      <c r="B112" s="241"/>
      <c r="C112" s="354">
        <f t="shared" ref="C112:P112" si="32">SUM(C111:C111)</f>
        <v>4393462.5</v>
      </c>
      <c r="D112" s="321">
        <f t="shared" si="32"/>
        <v>0</v>
      </c>
      <c r="E112" s="321">
        <f t="shared" si="32"/>
        <v>0</v>
      </c>
      <c r="F112" s="321">
        <f t="shared" si="32"/>
        <v>0</v>
      </c>
      <c r="G112" s="321">
        <f t="shared" si="32"/>
        <v>0</v>
      </c>
      <c r="H112" s="321">
        <f t="shared" si="32"/>
        <v>0</v>
      </c>
      <c r="I112" s="321">
        <f t="shared" si="32"/>
        <v>0</v>
      </c>
      <c r="J112" s="321">
        <f t="shared" si="32"/>
        <v>0</v>
      </c>
      <c r="K112" s="321">
        <f t="shared" si="32"/>
        <v>0</v>
      </c>
      <c r="L112" s="321">
        <f t="shared" si="32"/>
        <v>0</v>
      </c>
      <c r="M112" s="321">
        <f t="shared" si="32"/>
        <v>850</v>
      </c>
      <c r="N112" s="354">
        <f t="shared" si="32"/>
        <v>4393462.5</v>
      </c>
      <c r="O112" s="321">
        <f t="shared" si="32"/>
        <v>0</v>
      </c>
      <c r="P112" s="321">
        <f t="shared" si="32"/>
        <v>0</v>
      </c>
      <c r="Q112" s="321"/>
      <c r="R112" s="354">
        <f t="shared" ref="R112:X112" si="33">SUM(R111:R111)</f>
        <v>0</v>
      </c>
      <c r="S112" s="354">
        <f t="shared" si="33"/>
        <v>0</v>
      </c>
      <c r="T112" s="321">
        <f t="shared" si="33"/>
        <v>0</v>
      </c>
      <c r="U112" s="321">
        <f t="shared" si="33"/>
        <v>0</v>
      </c>
      <c r="V112" s="321">
        <f t="shared" si="33"/>
        <v>0</v>
      </c>
      <c r="W112" s="321">
        <f t="shared" si="33"/>
        <v>0</v>
      </c>
      <c r="X112" s="321">
        <f t="shared" si="33"/>
        <v>0</v>
      </c>
      <c r="Y112" s="354"/>
      <c r="Z112" s="354">
        <f>(C112-Y112)*0.0214</f>
        <v>94020.097499999989</v>
      </c>
      <c r="AA112" s="390">
        <f>SUM(AA111:AA111)</f>
        <v>0</v>
      </c>
      <c r="AB112" s="351"/>
      <c r="AC112" s="47"/>
      <c r="AD112" s="67"/>
    </row>
    <row r="113" spans="1:30" ht="14.25" customHeight="1" x14ac:dyDescent="0.3">
      <c r="A113" s="287" t="s">
        <v>172</v>
      </c>
      <c r="B113" s="393"/>
      <c r="C113" s="396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395"/>
      <c r="O113" s="62"/>
      <c r="P113" s="62"/>
      <c r="Q113" s="62"/>
      <c r="R113" s="395"/>
      <c r="S113" s="395"/>
      <c r="T113" s="62"/>
      <c r="U113" s="62"/>
      <c r="V113" s="62"/>
      <c r="W113" s="62"/>
      <c r="X113" s="62"/>
      <c r="Y113" s="395"/>
      <c r="Z113" s="231"/>
      <c r="AA113" s="11"/>
      <c r="AB113" s="351"/>
      <c r="AD113" s="67"/>
    </row>
    <row r="114" spans="1:30" s="69" customFormat="1" x14ac:dyDescent="0.25">
      <c r="A114" s="282">
        <f>A111+1</f>
        <v>79</v>
      </c>
      <c r="B114" s="336" t="s">
        <v>639</v>
      </c>
      <c r="C114" s="354">
        <f>D114+L114+N114+P114+R114+U114+W114+X114+Y114+K114</f>
        <v>2343180</v>
      </c>
      <c r="D114" s="398">
        <f t="shared" ref="D114:D115" si="34">E114+F114+G114+H114+I114</f>
        <v>0</v>
      </c>
      <c r="E114" s="321"/>
      <c r="F114" s="321"/>
      <c r="G114" s="321"/>
      <c r="H114" s="321"/>
      <c r="I114" s="321"/>
      <c r="J114" s="321"/>
      <c r="K114" s="321"/>
      <c r="L114" s="321"/>
      <c r="M114" s="321"/>
      <c r="N114" s="354">
        <v>2343180</v>
      </c>
      <c r="O114" s="321"/>
      <c r="P114" s="321"/>
      <c r="Q114" s="321"/>
      <c r="R114" s="354"/>
      <c r="S114" s="354"/>
      <c r="T114" s="321"/>
      <c r="U114" s="321"/>
      <c r="V114" s="321"/>
      <c r="W114" s="321"/>
      <c r="X114" s="321"/>
      <c r="Y114" s="354"/>
      <c r="Z114" s="319"/>
      <c r="AA114" s="12"/>
      <c r="AB114" s="351" t="s">
        <v>298</v>
      </c>
    </row>
    <row r="115" spans="1:30" s="69" customFormat="1" x14ac:dyDescent="0.25">
      <c r="A115" s="282">
        <f>A114+1</f>
        <v>80</v>
      </c>
      <c r="B115" s="336" t="s">
        <v>636</v>
      </c>
      <c r="C115" s="354">
        <f>D115+L115+N115+P115+R115+U115+W115+X115+Y115+K115</f>
        <v>550305</v>
      </c>
      <c r="D115" s="398">
        <f t="shared" si="34"/>
        <v>550305</v>
      </c>
      <c r="E115" s="321"/>
      <c r="F115" s="321"/>
      <c r="G115" s="321"/>
      <c r="H115" s="321"/>
      <c r="I115" s="321">
        <v>550305</v>
      </c>
      <c r="J115" s="321"/>
      <c r="K115" s="321"/>
      <c r="L115" s="321"/>
      <c r="M115" s="321"/>
      <c r="N115" s="354"/>
      <c r="O115" s="321"/>
      <c r="P115" s="321"/>
      <c r="Q115" s="321"/>
      <c r="R115" s="354"/>
      <c r="S115" s="354"/>
      <c r="T115" s="321"/>
      <c r="U115" s="321"/>
      <c r="V115" s="321"/>
      <c r="W115" s="321"/>
      <c r="X115" s="321"/>
      <c r="Y115" s="354"/>
      <c r="Z115" s="319"/>
      <c r="AA115" s="12"/>
      <c r="AB115" s="351"/>
    </row>
    <row r="116" spans="1:30" s="69" customFormat="1" x14ac:dyDescent="0.25">
      <c r="A116" s="282">
        <f t="shared" ref="A116:A117" si="35">A115+1</f>
        <v>81</v>
      </c>
      <c r="B116" s="336" t="s">
        <v>638</v>
      </c>
      <c r="C116" s="354">
        <f>D116+L116+N116+P116+R116+U116+W116+X116+Y116+K116</f>
        <v>3588165</v>
      </c>
      <c r="D116" s="354">
        <f t="shared" ref="D116:D117" si="36">SUM(D112:D115)</f>
        <v>550305</v>
      </c>
      <c r="E116" s="321"/>
      <c r="F116" s="321"/>
      <c r="G116" s="321"/>
      <c r="H116" s="321"/>
      <c r="I116" s="321"/>
      <c r="J116" s="321"/>
      <c r="K116" s="321"/>
      <c r="L116" s="321"/>
      <c r="M116" s="321"/>
      <c r="N116" s="354">
        <v>3037860</v>
      </c>
      <c r="O116" s="321"/>
      <c r="P116" s="321"/>
      <c r="Q116" s="321"/>
      <c r="R116" s="354"/>
      <c r="S116" s="354"/>
      <c r="T116" s="321"/>
      <c r="U116" s="321"/>
      <c r="V116" s="321"/>
      <c r="W116" s="321"/>
      <c r="X116" s="321"/>
      <c r="Y116" s="390"/>
      <c r="Z116" s="390"/>
      <c r="AA116" s="12"/>
      <c r="AB116" s="351" t="s">
        <v>301</v>
      </c>
    </row>
    <row r="117" spans="1:30" s="69" customFormat="1" x14ac:dyDescent="0.25">
      <c r="A117" s="282">
        <f t="shared" si="35"/>
        <v>82</v>
      </c>
      <c r="B117" s="336" t="s">
        <v>637</v>
      </c>
      <c r="C117" s="354">
        <f>D117+L117+N117+P117+R117+U117+W117+X117+Y117+K117</f>
        <v>4138470</v>
      </c>
      <c r="D117" s="354">
        <f t="shared" si="36"/>
        <v>1100610</v>
      </c>
      <c r="E117" s="321"/>
      <c r="F117" s="321"/>
      <c r="G117" s="321"/>
      <c r="H117" s="321"/>
      <c r="I117" s="321"/>
      <c r="J117" s="321"/>
      <c r="K117" s="321"/>
      <c r="L117" s="321"/>
      <c r="M117" s="321"/>
      <c r="N117" s="354">
        <v>3037860</v>
      </c>
      <c r="O117" s="321"/>
      <c r="P117" s="321"/>
      <c r="Q117" s="321"/>
      <c r="R117" s="354"/>
      <c r="S117" s="354"/>
      <c r="T117" s="321"/>
      <c r="U117" s="321"/>
      <c r="V117" s="321"/>
      <c r="W117" s="321"/>
      <c r="X117" s="321"/>
      <c r="Y117" s="390"/>
      <c r="Z117" s="390"/>
      <c r="AA117" s="12"/>
      <c r="AB117" s="351" t="s">
        <v>301</v>
      </c>
    </row>
    <row r="118" spans="1:30" ht="14.25" customHeight="1" x14ac:dyDescent="0.3">
      <c r="A118" s="183" t="s">
        <v>15</v>
      </c>
      <c r="B118" s="241"/>
      <c r="C118" s="354">
        <f>SUM(C114:C117)</f>
        <v>10620120</v>
      </c>
      <c r="D118" s="321">
        <f t="shared" ref="D118:X118" si="37">SUM(D114)</f>
        <v>0</v>
      </c>
      <c r="E118" s="321">
        <f t="shared" si="37"/>
        <v>0</v>
      </c>
      <c r="F118" s="321">
        <f t="shared" si="37"/>
        <v>0</v>
      </c>
      <c r="G118" s="321">
        <f t="shared" si="37"/>
        <v>0</v>
      </c>
      <c r="H118" s="321">
        <f t="shared" si="37"/>
        <v>0</v>
      </c>
      <c r="I118" s="321">
        <f t="shared" si="37"/>
        <v>0</v>
      </c>
      <c r="J118" s="321">
        <f t="shared" si="37"/>
        <v>0</v>
      </c>
      <c r="K118" s="321">
        <f t="shared" ref="K118" si="38">SUM(K114)</f>
        <v>0</v>
      </c>
      <c r="L118" s="321">
        <f t="shared" si="37"/>
        <v>0</v>
      </c>
      <c r="M118" s="321">
        <f t="shared" si="37"/>
        <v>0</v>
      </c>
      <c r="N118" s="354">
        <f t="shared" si="37"/>
        <v>2343180</v>
      </c>
      <c r="O118" s="321">
        <f t="shared" si="37"/>
        <v>0</v>
      </c>
      <c r="P118" s="321">
        <f t="shared" si="37"/>
        <v>0</v>
      </c>
      <c r="Q118" s="321">
        <f t="shared" si="37"/>
        <v>0</v>
      </c>
      <c r="R118" s="354">
        <f t="shared" si="37"/>
        <v>0</v>
      </c>
      <c r="S118" s="354">
        <f t="shared" si="37"/>
        <v>0</v>
      </c>
      <c r="T118" s="321">
        <f t="shared" si="37"/>
        <v>0</v>
      </c>
      <c r="U118" s="321">
        <f t="shared" si="37"/>
        <v>0</v>
      </c>
      <c r="V118" s="321">
        <f t="shared" si="37"/>
        <v>0</v>
      </c>
      <c r="W118" s="321">
        <f t="shared" si="37"/>
        <v>0</v>
      </c>
      <c r="X118" s="321">
        <f t="shared" si="37"/>
        <v>0</v>
      </c>
      <c r="Y118" s="354"/>
      <c r="Z118" s="354">
        <f>(C118-Y118)*0.0214</f>
        <v>227270.568</v>
      </c>
      <c r="AA118" s="390">
        <f t="shared" ref="AA118" si="39">SUM(AA114)</f>
        <v>0</v>
      </c>
      <c r="AB118" s="351"/>
      <c r="AC118" s="47"/>
      <c r="AD118" s="67"/>
    </row>
    <row r="119" spans="1:30" ht="14.25" customHeight="1" x14ac:dyDescent="0.3">
      <c r="A119" s="287" t="s">
        <v>174</v>
      </c>
      <c r="B119" s="393"/>
      <c r="C119" s="396"/>
      <c r="D119" s="321"/>
      <c r="E119" s="321"/>
      <c r="F119" s="321"/>
      <c r="G119" s="321"/>
      <c r="H119" s="321"/>
      <c r="I119" s="321"/>
      <c r="J119" s="321"/>
      <c r="K119" s="321"/>
      <c r="L119" s="321"/>
      <c r="M119" s="321"/>
      <c r="N119" s="354"/>
      <c r="O119" s="321"/>
      <c r="P119" s="321"/>
      <c r="Q119" s="321"/>
      <c r="R119" s="354"/>
      <c r="S119" s="354"/>
      <c r="T119" s="321"/>
      <c r="U119" s="321"/>
      <c r="V119" s="321"/>
      <c r="W119" s="321"/>
      <c r="X119" s="321"/>
      <c r="Y119" s="354"/>
      <c r="Z119" s="354"/>
      <c r="AA119" s="11"/>
      <c r="AB119" s="351"/>
      <c r="AC119" s="47"/>
      <c r="AD119" s="67"/>
    </row>
    <row r="120" spans="1:30" s="69" customFormat="1" x14ac:dyDescent="0.25">
      <c r="A120" s="282">
        <f>A117+1</f>
        <v>83</v>
      </c>
      <c r="B120" s="336" t="s">
        <v>175</v>
      </c>
      <c r="C120" s="354">
        <f>D120+L120+N120+P120+R120+U120+W120+X120+Y120+K120</f>
        <v>4024411.65</v>
      </c>
      <c r="D120" s="398">
        <f t="shared" ref="D120:D121" si="40">E120+F120+G120+H120+I120</f>
        <v>0</v>
      </c>
      <c r="E120" s="321"/>
      <c r="F120" s="321"/>
      <c r="G120" s="321"/>
      <c r="H120" s="321"/>
      <c r="I120" s="321"/>
      <c r="J120" s="321"/>
      <c r="K120" s="321"/>
      <c r="L120" s="321"/>
      <c r="M120" s="321"/>
      <c r="N120" s="354">
        <v>4024411.65</v>
      </c>
      <c r="O120" s="321"/>
      <c r="P120" s="321"/>
      <c r="Q120" s="321"/>
      <c r="R120" s="354"/>
      <c r="S120" s="354"/>
      <c r="T120" s="321"/>
      <c r="U120" s="321"/>
      <c r="V120" s="321"/>
      <c r="W120" s="321"/>
      <c r="X120" s="321"/>
      <c r="Y120" s="354"/>
      <c r="Z120" s="319"/>
      <c r="AA120" s="12"/>
      <c r="AB120" s="351" t="s">
        <v>298</v>
      </c>
    </row>
    <row r="121" spans="1:30" s="69" customFormat="1" x14ac:dyDescent="0.25">
      <c r="A121" s="282">
        <f>A120+1</f>
        <v>84</v>
      </c>
      <c r="B121" s="336" t="s">
        <v>176</v>
      </c>
      <c r="C121" s="354">
        <f>D121+L121+N121+P121+R121+U121+W121+X121+Y121+K121</f>
        <v>4487189.7</v>
      </c>
      <c r="D121" s="398">
        <f t="shared" si="40"/>
        <v>0</v>
      </c>
      <c r="E121" s="321"/>
      <c r="F121" s="321"/>
      <c r="G121" s="321"/>
      <c r="H121" s="321"/>
      <c r="I121" s="321"/>
      <c r="J121" s="321"/>
      <c r="K121" s="321"/>
      <c r="L121" s="321"/>
      <c r="M121" s="321"/>
      <c r="N121" s="354">
        <v>4487189.7</v>
      </c>
      <c r="O121" s="321"/>
      <c r="P121" s="321"/>
      <c r="Q121" s="321"/>
      <c r="R121" s="354"/>
      <c r="S121" s="354"/>
      <c r="T121" s="321"/>
      <c r="U121" s="321"/>
      <c r="V121" s="321"/>
      <c r="W121" s="321"/>
      <c r="X121" s="321"/>
      <c r="Y121" s="390"/>
      <c r="Z121" s="390"/>
      <c r="AA121" s="12"/>
      <c r="AB121" s="351" t="s">
        <v>298</v>
      </c>
    </row>
    <row r="122" spans="1:30" ht="14.25" customHeight="1" x14ac:dyDescent="0.3">
      <c r="A122" s="183" t="s">
        <v>15</v>
      </c>
      <c r="B122" s="241"/>
      <c r="C122" s="354">
        <f t="shared" ref="C122:X122" si="41">SUM(C120:C121)</f>
        <v>8511601.3499999996</v>
      </c>
      <c r="D122" s="321">
        <f t="shared" si="41"/>
        <v>0</v>
      </c>
      <c r="E122" s="321">
        <f t="shared" si="41"/>
        <v>0</v>
      </c>
      <c r="F122" s="321">
        <f t="shared" si="41"/>
        <v>0</v>
      </c>
      <c r="G122" s="321">
        <f t="shared" si="41"/>
        <v>0</v>
      </c>
      <c r="H122" s="321">
        <f t="shared" si="41"/>
        <v>0</v>
      </c>
      <c r="I122" s="321">
        <f t="shared" si="41"/>
        <v>0</v>
      </c>
      <c r="J122" s="321">
        <f t="shared" si="41"/>
        <v>0</v>
      </c>
      <c r="K122" s="321">
        <f t="shared" si="41"/>
        <v>0</v>
      </c>
      <c r="L122" s="321">
        <f t="shared" si="41"/>
        <v>0</v>
      </c>
      <c r="M122" s="321">
        <f t="shared" si="41"/>
        <v>0</v>
      </c>
      <c r="N122" s="354">
        <f t="shared" si="41"/>
        <v>8511601.3499999996</v>
      </c>
      <c r="O122" s="321">
        <f t="shared" si="41"/>
        <v>0</v>
      </c>
      <c r="P122" s="321">
        <f t="shared" si="41"/>
        <v>0</v>
      </c>
      <c r="Q122" s="321">
        <f t="shared" si="41"/>
        <v>0</v>
      </c>
      <c r="R122" s="354">
        <f t="shared" si="41"/>
        <v>0</v>
      </c>
      <c r="S122" s="354">
        <f t="shared" si="41"/>
        <v>0</v>
      </c>
      <c r="T122" s="321">
        <f t="shared" si="41"/>
        <v>0</v>
      </c>
      <c r="U122" s="321">
        <f t="shared" si="41"/>
        <v>0</v>
      </c>
      <c r="V122" s="321">
        <f t="shared" si="41"/>
        <v>0</v>
      </c>
      <c r="W122" s="321">
        <f t="shared" si="41"/>
        <v>0</v>
      </c>
      <c r="X122" s="321">
        <f t="shared" si="41"/>
        <v>0</v>
      </c>
      <c r="Y122" s="354"/>
      <c r="Z122" s="354">
        <f>(C122-Y122)*0.0214</f>
        <v>182148.26888999998</v>
      </c>
      <c r="AA122" s="390">
        <f>SUM(AA120:AA121)</f>
        <v>0</v>
      </c>
      <c r="AB122" s="351"/>
      <c r="AC122" s="47"/>
      <c r="AD122" s="67"/>
    </row>
    <row r="123" spans="1:30" ht="12.75" customHeight="1" x14ac:dyDescent="0.3">
      <c r="A123" s="287" t="s">
        <v>136</v>
      </c>
      <c r="B123" s="393"/>
      <c r="C123" s="396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395"/>
      <c r="O123" s="62"/>
      <c r="P123" s="62"/>
      <c r="Q123" s="62"/>
      <c r="R123" s="395"/>
      <c r="S123" s="395"/>
      <c r="T123" s="62"/>
      <c r="U123" s="62"/>
      <c r="V123" s="62"/>
      <c r="W123" s="62"/>
      <c r="X123" s="62"/>
      <c r="Y123" s="67"/>
      <c r="Z123" s="386" t="s">
        <v>616</v>
      </c>
      <c r="AA123" s="11"/>
      <c r="AB123" s="351"/>
    </row>
    <row r="124" spans="1:30" ht="12.75" customHeight="1" x14ac:dyDescent="0.3">
      <c r="A124" s="282">
        <f>A121+1</f>
        <v>85</v>
      </c>
      <c r="B124" s="277" t="s">
        <v>642</v>
      </c>
      <c r="C124" s="354">
        <f>D124+L124+N124+P124+R124+U124+W124+X124+Y124+K124</f>
        <v>180610.76</v>
      </c>
      <c r="D124" s="398">
        <f t="shared" ref="D124:D127" si="42">E124+F124+G124+H124+I124</f>
        <v>0</v>
      </c>
      <c r="E124" s="62"/>
      <c r="F124" s="62"/>
      <c r="G124" s="62"/>
      <c r="H124" s="62"/>
      <c r="I124" s="62"/>
      <c r="J124" s="62"/>
      <c r="K124" s="62"/>
      <c r="L124" s="62"/>
      <c r="M124" s="62"/>
      <c r="N124" s="395"/>
      <c r="O124" s="62"/>
      <c r="P124" s="62"/>
      <c r="Q124" s="62"/>
      <c r="R124" s="395"/>
      <c r="S124" s="395"/>
      <c r="T124" s="62"/>
      <c r="U124" s="62"/>
      <c r="V124" s="62"/>
      <c r="W124" s="62"/>
      <c r="X124" s="62"/>
      <c r="Y124" s="354">
        <f>180610.76</f>
        <v>180610.76</v>
      </c>
      <c r="Z124" s="386" t="s">
        <v>644</v>
      </c>
      <c r="AA124" s="11"/>
      <c r="AB124" s="351"/>
    </row>
    <row r="125" spans="1:30" ht="12.75" customHeight="1" x14ac:dyDescent="0.3">
      <c r="A125" s="282">
        <f>A124+1</f>
        <v>86</v>
      </c>
      <c r="B125" s="277" t="s">
        <v>643</v>
      </c>
      <c r="C125" s="354">
        <f>D125+L125+N125+P125+R125+U125+W125+X125+Y125+K125</f>
        <v>597170.76</v>
      </c>
      <c r="D125" s="398">
        <f t="shared" si="42"/>
        <v>0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395"/>
      <c r="O125" s="62"/>
      <c r="P125" s="62"/>
      <c r="Q125" s="62"/>
      <c r="R125" s="395"/>
      <c r="S125" s="395"/>
      <c r="T125" s="62"/>
      <c r="U125" s="62"/>
      <c r="V125" s="62"/>
      <c r="W125" s="62"/>
      <c r="X125" s="62"/>
      <c r="Y125" s="354">
        <f>180610.76+416560</f>
        <v>597170.76</v>
      </c>
      <c r="Z125" s="231"/>
      <c r="AA125" s="11"/>
      <c r="AB125" s="351"/>
    </row>
    <row r="126" spans="1:30" ht="12.75" customHeight="1" x14ac:dyDescent="0.3">
      <c r="A126" s="282">
        <f t="shared" ref="A126:A127" si="43">A125+1</f>
        <v>87</v>
      </c>
      <c r="B126" s="277" t="s">
        <v>640</v>
      </c>
      <c r="C126" s="354">
        <f>D126+L126+N126+P126+R126+U126+W126+X126+Y126+K126</f>
        <v>1862819.85</v>
      </c>
      <c r="D126" s="398">
        <f t="shared" si="42"/>
        <v>1344951.3</v>
      </c>
      <c r="E126" s="321">
        <v>1344951.3</v>
      </c>
      <c r="F126" s="321"/>
      <c r="G126" s="321"/>
      <c r="H126" s="321"/>
      <c r="I126" s="321"/>
      <c r="J126" s="321"/>
      <c r="K126" s="321"/>
      <c r="L126" s="321"/>
      <c r="M126" s="321"/>
      <c r="N126" s="354"/>
      <c r="O126" s="321"/>
      <c r="P126" s="321"/>
      <c r="Q126" s="321"/>
      <c r="R126" s="354"/>
      <c r="S126" s="354"/>
      <c r="T126" s="321"/>
      <c r="U126" s="321"/>
      <c r="V126" s="321"/>
      <c r="W126" s="321"/>
      <c r="X126" s="321"/>
      <c r="Y126" s="354">
        <f>99263.55+418605</f>
        <v>517868.55</v>
      </c>
      <c r="Z126" s="386" t="s">
        <v>645</v>
      </c>
      <c r="AA126" s="11"/>
      <c r="AB126" s="351"/>
      <c r="AD126" s="47"/>
    </row>
    <row r="127" spans="1:30" s="69" customFormat="1" ht="16.5" customHeight="1" x14ac:dyDescent="0.25">
      <c r="A127" s="282">
        <f t="shared" si="43"/>
        <v>88</v>
      </c>
      <c r="B127" s="336" t="s">
        <v>641</v>
      </c>
      <c r="C127" s="354">
        <f>D127+L127+N127+P127+R127+U127+W127+X127+Y127+K127</f>
        <v>5475978.9000000004</v>
      </c>
      <c r="D127" s="398">
        <f t="shared" si="42"/>
        <v>5475978.9000000004</v>
      </c>
      <c r="E127" s="321">
        <v>5475978.9000000004</v>
      </c>
      <c r="F127" s="321"/>
      <c r="G127" s="321"/>
      <c r="H127" s="321"/>
      <c r="I127" s="321"/>
      <c r="J127" s="321"/>
      <c r="K127" s="321"/>
      <c r="L127" s="321"/>
      <c r="M127" s="321"/>
      <c r="N127" s="354"/>
      <c r="O127" s="321"/>
      <c r="P127" s="321"/>
      <c r="Q127" s="321"/>
      <c r="R127" s="354"/>
      <c r="S127" s="354"/>
      <c r="T127" s="321"/>
      <c r="U127" s="321"/>
      <c r="V127" s="321"/>
      <c r="W127" s="321"/>
      <c r="X127" s="321"/>
      <c r="Y127" s="390"/>
      <c r="Z127" s="390"/>
      <c r="AA127" s="12" t="s">
        <v>370</v>
      </c>
      <c r="AB127" s="351" t="s">
        <v>307</v>
      </c>
    </row>
    <row r="128" spans="1:30" ht="12.75" customHeight="1" x14ac:dyDescent="0.3">
      <c r="A128" s="183" t="s">
        <v>15</v>
      </c>
      <c r="B128" s="241"/>
      <c r="C128" s="354">
        <f>SUM(C124:C127)</f>
        <v>8116580.2700000005</v>
      </c>
      <c r="D128" s="354">
        <f t="shared" ref="D128:Y128" si="44">SUM(D124:D127)</f>
        <v>6820930.2000000002</v>
      </c>
      <c r="E128" s="354">
        <f t="shared" si="44"/>
        <v>6820930.2000000002</v>
      </c>
      <c r="F128" s="354">
        <f t="shared" si="44"/>
        <v>0</v>
      </c>
      <c r="G128" s="354">
        <f t="shared" si="44"/>
        <v>0</v>
      </c>
      <c r="H128" s="354">
        <f t="shared" si="44"/>
        <v>0</v>
      </c>
      <c r="I128" s="354">
        <f t="shared" si="44"/>
        <v>0</v>
      </c>
      <c r="J128" s="354">
        <f t="shared" si="44"/>
        <v>0</v>
      </c>
      <c r="K128" s="354">
        <f t="shared" si="44"/>
        <v>0</v>
      </c>
      <c r="L128" s="354">
        <f t="shared" si="44"/>
        <v>0</v>
      </c>
      <c r="M128" s="354">
        <f t="shared" si="44"/>
        <v>0</v>
      </c>
      <c r="N128" s="354">
        <f t="shared" si="44"/>
        <v>0</v>
      </c>
      <c r="O128" s="354">
        <f t="shared" si="44"/>
        <v>0</v>
      </c>
      <c r="P128" s="354">
        <f t="shared" si="44"/>
        <v>0</v>
      </c>
      <c r="Q128" s="354">
        <f t="shared" si="44"/>
        <v>0</v>
      </c>
      <c r="R128" s="354">
        <f t="shared" si="44"/>
        <v>0</v>
      </c>
      <c r="S128" s="354">
        <f t="shared" si="44"/>
        <v>0</v>
      </c>
      <c r="T128" s="354">
        <f t="shared" si="44"/>
        <v>0</v>
      </c>
      <c r="U128" s="354">
        <f t="shared" si="44"/>
        <v>0</v>
      </c>
      <c r="V128" s="354">
        <f t="shared" si="44"/>
        <v>0</v>
      </c>
      <c r="W128" s="354">
        <f t="shared" si="44"/>
        <v>0</v>
      </c>
      <c r="X128" s="354">
        <f t="shared" si="44"/>
        <v>0</v>
      </c>
      <c r="Y128" s="354">
        <f t="shared" si="44"/>
        <v>1295650.07</v>
      </c>
      <c r="Z128" s="354">
        <f>(C128-Y128)*0.0214</f>
        <v>145967.90628</v>
      </c>
      <c r="AA128" s="390" t="e">
        <f>SUM(AA127,#REF!)</f>
        <v>#REF!</v>
      </c>
      <c r="AB128" s="351"/>
      <c r="AC128" s="47"/>
    </row>
    <row r="129" spans="1:32" ht="14.25" customHeight="1" x14ac:dyDescent="0.3">
      <c r="A129" s="391" t="s">
        <v>177</v>
      </c>
      <c r="B129" s="234"/>
      <c r="C129" s="385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395"/>
      <c r="O129" s="62"/>
      <c r="P129" s="62"/>
      <c r="Q129" s="62"/>
      <c r="R129" s="395"/>
      <c r="S129" s="395"/>
      <c r="T129" s="62"/>
      <c r="U129" s="62"/>
      <c r="V129" s="62"/>
      <c r="W129" s="62"/>
      <c r="X129" s="62"/>
      <c r="Y129" s="395"/>
      <c r="Z129" s="395"/>
      <c r="AA129" s="11"/>
      <c r="AB129" s="351"/>
      <c r="AD129" s="67"/>
    </row>
    <row r="130" spans="1:32" s="69" customFormat="1" x14ac:dyDescent="0.25">
      <c r="A130" s="282">
        <f>A127+1</f>
        <v>89</v>
      </c>
      <c r="B130" s="336" t="s">
        <v>178</v>
      </c>
      <c r="C130" s="354">
        <f>D130+L130+N130+P130+R130+U130+W130+X130+Y130+K130</f>
        <v>4217724</v>
      </c>
      <c r="D130" s="398">
        <f t="shared" ref="D130" si="45">E130+F130+G130+H130+I130</f>
        <v>0</v>
      </c>
      <c r="E130" s="321"/>
      <c r="F130" s="321"/>
      <c r="G130" s="321"/>
      <c r="H130" s="321"/>
      <c r="I130" s="321"/>
      <c r="J130" s="321"/>
      <c r="K130" s="321"/>
      <c r="L130" s="321"/>
      <c r="M130" s="321">
        <v>720</v>
      </c>
      <c r="N130" s="354">
        <v>4217724</v>
      </c>
      <c r="O130" s="321"/>
      <c r="P130" s="321"/>
      <c r="Q130" s="321"/>
      <c r="R130" s="354"/>
      <c r="S130" s="354"/>
      <c r="T130" s="321"/>
      <c r="U130" s="321"/>
      <c r="V130" s="321"/>
      <c r="W130" s="321"/>
      <c r="X130" s="321"/>
      <c r="Y130" s="390"/>
      <c r="Z130" s="390"/>
      <c r="AA130" s="12"/>
      <c r="AB130" s="351" t="s">
        <v>298</v>
      </c>
    </row>
    <row r="131" spans="1:32" ht="14.25" customHeight="1" x14ac:dyDescent="0.3">
      <c r="A131" s="183" t="s">
        <v>15</v>
      </c>
      <c r="B131" s="241"/>
      <c r="C131" s="354">
        <f t="shared" ref="C131:X131" si="46">SUM(C130)</f>
        <v>4217724</v>
      </c>
      <c r="D131" s="321">
        <f t="shared" si="46"/>
        <v>0</v>
      </c>
      <c r="E131" s="321">
        <f t="shared" si="46"/>
        <v>0</v>
      </c>
      <c r="F131" s="321">
        <f t="shared" si="46"/>
        <v>0</v>
      </c>
      <c r="G131" s="321">
        <f t="shared" si="46"/>
        <v>0</v>
      </c>
      <c r="H131" s="321">
        <f t="shared" si="46"/>
        <v>0</v>
      </c>
      <c r="I131" s="321">
        <f t="shared" si="46"/>
        <v>0</v>
      </c>
      <c r="J131" s="321">
        <f t="shared" si="46"/>
        <v>0</v>
      </c>
      <c r="K131" s="321">
        <f t="shared" si="46"/>
        <v>0</v>
      </c>
      <c r="L131" s="321">
        <f t="shared" si="46"/>
        <v>0</v>
      </c>
      <c r="M131" s="321">
        <f t="shared" si="46"/>
        <v>720</v>
      </c>
      <c r="N131" s="354">
        <f t="shared" si="46"/>
        <v>4217724</v>
      </c>
      <c r="O131" s="321">
        <f t="shared" si="46"/>
        <v>0</v>
      </c>
      <c r="P131" s="321">
        <f t="shared" si="46"/>
        <v>0</v>
      </c>
      <c r="Q131" s="321">
        <f t="shared" si="46"/>
        <v>0</v>
      </c>
      <c r="R131" s="354">
        <f t="shared" si="46"/>
        <v>0</v>
      </c>
      <c r="S131" s="354">
        <f t="shared" si="46"/>
        <v>0</v>
      </c>
      <c r="T131" s="321">
        <f t="shared" si="46"/>
        <v>0</v>
      </c>
      <c r="U131" s="321">
        <f t="shared" si="46"/>
        <v>0</v>
      </c>
      <c r="V131" s="321">
        <f t="shared" si="46"/>
        <v>0</v>
      </c>
      <c r="W131" s="321">
        <f t="shared" si="46"/>
        <v>0</v>
      </c>
      <c r="X131" s="321">
        <f t="shared" si="46"/>
        <v>0</v>
      </c>
      <c r="Y131" s="354"/>
      <c r="Z131" s="354">
        <f>(C131-Y131)*0.0214</f>
        <v>90259.29359999999</v>
      </c>
      <c r="AA131" s="390">
        <f t="shared" ref="AA131" si="47">SUM(AA130)</f>
        <v>0</v>
      </c>
      <c r="AB131" s="351"/>
      <c r="AC131" s="47"/>
      <c r="AD131" s="67"/>
    </row>
    <row r="132" spans="1:32" ht="14.25" customHeight="1" x14ac:dyDescent="0.3">
      <c r="A132" s="391" t="s">
        <v>68</v>
      </c>
      <c r="B132" s="235"/>
      <c r="C132" s="395">
        <f t="shared" ref="C132:Y132" si="48">C131+C128+C122+C118+C112+C109+C105+C102+C99+C96+C90</f>
        <v>100327877.42999999</v>
      </c>
      <c r="D132" s="395">
        <f t="shared" si="48"/>
        <v>6820930.2000000002</v>
      </c>
      <c r="E132" s="395">
        <f t="shared" si="48"/>
        <v>6820930.2000000002</v>
      </c>
      <c r="F132" s="395">
        <f t="shared" si="48"/>
        <v>0</v>
      </c>
      <c r="G132" s="395">
        <f t="shared" si="48"/>
        <v>0</v>
      </c>
      <c r="H132" s="395">
        <f t="shared" si="48"/>
        <v>0</v>
      </c>
      <c r="I132" s="395">
        <f t="shared" si="48"/>
        <v>0</v>
      </c>
      <c r="J132" s="395">
        <f t="shared" si="48"/>
        <v>0</v>
      </c>
      <c r="K132" s="395">
        <f t="shared" si="48"/>
        <v>0</v>
      </c>
      <c r="L132" s="395">
        <f t="shared" si="48"/>
        <v>0</v>
      </c>
      <c r="M132" s="395">
        <f t="shared" si="48"/>
        <v>10659</v>
      </c>
      <c r="N132" s="395">
        <f t="shared" si="48"/>
        <v>77197714.659999996</v>
      </c>
      <c r="O132" s="395">
        <f t="shared" si="48"/>
        <v>0</v>
      </c>
      <c r="P132" s="395">
        <f t="shared" si="48"/>
        <v>0</v>
      </c>
      <c r="Q132" s="395">
        <f t="shared" si="48"/>
        <v>0</v>
      </c>
      <c r="R132" s="395">
        <f t="shared" si="48"/>
        <v>0</v>
      </c>
      <c r="S132" s="395">
        <f t="shared" si="48"/>
        <v>0</v>
      </c>
      <c r="T132" s="395">
        <f t="shared" si="48"/>
        <v>0</v>
      </c>
      <c r="U132" s="395">
        <f t="shared" si="48"/>
        <v>0</v>
      </c>
      <c r="V132" s="395">
        <f t="shared" si="48"/>
        <v>0</v>
      </c>
      <c r="W132" s="395">
        <f t="shared" si="48"/>
        <v>0</v>
      </c>
      <c r="X132" s="395">
        <f t="shared" si="48"/>
        <v>0</v>
      </c>
      <c r="Y132" s="395">
        <f t="shared" si="48"/>
        <v>1295650.07</v>
      </c>
      <c r="Z132" s="354">
        <f>(C132-Y132)*0.0214</f>
        <v>2119289.6655039997</v>
      </c>
      <c r="AA132" s="243" t="e">
        <f>AA131+AA128+#REF!+AA122+#REF!+#REF!+AA118+AA112+AA109+AA105+AA102+AA99+AA96+#REF!+AA90</f>
        <v>#REF!</v>
      </c>
      <c r="AB132" s="351"/>
      <c r="AC132" s="47"/>
    </row>
    <row r="133" spans="1:32" ht="12.75" customHeight="1" x14ac:dyDescent="0.3">
      <c r="A133" s="387" t="s">
        <v>14</v>
      </c>
      <c r="B133" s="243"/>
      <c r="C133" s="395"/>
      <c r="D133" s="395"/>
      <c r="E133" s="395"/>
      <c r="F133" s="395"/>
      <c r="G133" s="395"/>
      <c r="H133" s="395"/>
      <c r="I133" s="395"/>
      <c r="J133" s="395"/>
      <c r="K133" s="395"/>
      <c r="L133" s="395"/>
      <c r="M133" s="395"/>
      <c r="N133" s="395"/>
      <c r="O133" s="395"/>
      <c r="P133" s="395"/>
      <c r="Q133" s="395"/>
      <c r="R133" s="395"/>
      <c r="S133" s="395"/>
      <c r="T133" s="395"/>
      <c r="U133" s="395"/>
      <c r="V133" s="395"/>
      <c r="W133" s="395"/>
      <c r="X133" s="395"/>
      <c r="Y133" s="395"/>
      <c r="Z133" s="395"/>
      <c r="AA133" s="395"/>
      <c r="AB133" s="395"/>
    </row>
    <row r="134" spans="1:32" ht="15" customHeight="1" x14ac:dyDescent="0.3">
      <c r="A134" s="391" t="s">
        <v>180</v>
      </c>
      <c r="B134" s="235"/>
      <c r="C134" s="354"/>
      <c r="D134" s="321"/>
      <c r="E134" s="321"/>
      <c r="F134" s="321"/>
      <c r="G134" s="321"/>
      <c r="H134" s="321"/>
      <c r="I134" s="321"/>
      <c r="J134" s="321"/>
      <c r="K134" s="321"/>
      <c r="L134" s="321"/>
      <c r="M134" s="321"/>
      <c r="N134" s="354"/>
      <c r="O134" s="321"/>
      <c r="P134" s="321"/>
      <c r="Q134" s="321"/>
      <c r="R134" s="354"/>
      <c r="S134" s="354"/>
      <c r="T134" s="321"/>
      <c r="U134" s="321"/>
      <c r="V134" s="321"/>
      <c r="W134" s="321"/>
      <c r="X134" s="321"/>
      <c r="Y134" s="354"/>
      <c r="Z134" s="354"/>
      <c r="AA134" s="11"/>
      <c r="AB134" s="351"/>
      <c r="AC134" s="47"/>
      <c r="AF134" s="48"/>
    </row>
    <row r="135" spans="1:32" ht="17.25" customHeight="1" x14ac:dyDescent="0.3">
      <c r="A135" s="282">
        <f>A130+1</f>
        <v>90</v>
      </c>
      <c r="B135" s="336" t="s">
        <v>179</v>
      </c>
      <c r="C135" s="354">
        <f>D135+L135+N135+P135+R135+U135+W135+X135+Y135+K135</f>
        <v>10824811.42</v>
      </c>
      <c r="D135" s="398">
        <f t="shared" ref="D135" si="49">E135+F135+G135+H135+I135</f>
        <v>0</v>
      </c>
      <c r="E135" s="321"/>
      <c r="F135" s="321"/>
      <c r="G135" s="321"/>
      <c r="H135" s="321"/>
      <c r="I135" s="321"/>
      <c r="J135" s="398">
        <v>5</v>
      </c>
      <c r="K135" s="321">
        <v>10506465.119999999</v>
      </c>
      <c r="L135" s="321">
        <v>318346.3</v>
      </c>
      <c r="M135" s="321"/>
      <c r="N135" s="354"/>
      <c r="O135" s="398"/>
      <c r="P135" s="321"/>
      <c r="Q135" s="321"/>
      <c r="R135" s="354"/>
      <c r="S135" s="354"/>
      <c r="T135" s="321"/>
      <c r="U135" s="321"/>
      <c r="V135" s="321">
        <v>0</v>
      </c>
      <c r="W135" s="321">
        <v>0</v>
      </c>
      <c r="X135" s="398">
        <v>0</v>
      </c>
      <c r="Y135" s="354"/>
      <c r="Z135" s="354"/>
      <c r="AA135" s="11"/>
      <c r="AB135" s="351" t="s">
        <v>300</v>
      </c>
      <c r="AD135" s="67"/>
    </row>
    <row r="136" spans="1:32" s="5" customFormat="1" ht="13.5" customHeight="1" x14ac:dyDescent="0.3">
      <c r="A136" s="183" t="s">
        <v>15</v>
      </c>
      <c r="B136" s="241"/>
      <c r="C136" s="395">
        <f t="shared" ref="C136:X136" si="50">SUM(C135:C135)</f>
        <v>10824811.42</v>
      </c>
      <c r="D136" s="62">
        <f t="shared" si="50"/>
        <v>0</v>
      </c>
      <c r="E136" s="62">
        <f t="shared" si="50"/>
        <v>0</v>
      </c>
      <c r="F136" s="62">
        <f t="shared" si="50"/>
        <v>0</v>
      </c>
      <c r="G136" s="62">
        <f t="shared" si="50"/>
        <v>0</v>
      </c>
      <c r="H136" s="62">
        <f t="shared" si="50"/>
        <v>0</v>
      </c>
      <c r="I136" s="62">
        <f t="shared" si="50"/>
        <v>0</v>
      </c>
      <c r="J136" s="62">
        <f t="shared" si="50"/>
        <v>5</v>
      </c>
      <c r="K136" s="62">
        <f t="shared" si="50"/>
        <v>10506465.119999999</v>
      </c>
      <c r="L136" s="62">
        <f t="shared" si="50"/>
        <v>318346.3</v>
      </c>
      <c r="M136" s="62">
        <f t="shared" si="50"/>
        <v>0</v>
      </c>
      <c r="N136" s="395">
        <f t="shared" si="50"/>
        <v>0</v>
      </c>
      <c r="O136" s="62">
        <f t="shared" si="50"/>
        <v>0</v>
      </c>
      <c r="P136" s="62">
        <f t="shared" si="50"/>
        <v>0</v>
      </c>
      <c r="Q136" s="62">
        <f t="shared" si="50"/>
        <v>0</v>
      </c>
      <c r="R136" s="395">
        <f t="shared" si="50"/>
        <v>0</v>
      </c>
      <c r="S136" s="395">
        <f t="shared" si="50"/>
        <v>0</v>
      </c>
      <c r="T136" s="62">
        <f t="shared" si="50"/>
        <v>0</v>
      </c>
      <c r="U136" s="62">
        <f t="shared" si="50"/>
        <v>0</v>
      </c>
      <c r="V136" s="62">
        <f t="shared" si="50"/>
        <v>0</v>
      </c>
      <c r="W136" s="62">
        <f t="shared" si="50"/>
        <v>0</v>
      </c>
      <c r="X136" s="62">
        <f t="shared" si="50"/>
        <v>0</v>
      </c>
      <c r="Y136" s="395"/>
      <c r="Z136" s="354">
        <f>(C136-Y136)*0.0214</f>
        <v>231650.96438799999</v>
      </c>
      <c r="AA136" s="243">
        <f>SUM(AA135:AA135)</f>
        <v>0</v>
      </c>
      <c r="AB136" s="351"/>
      <c r="AC136" s="48"/>
    </row>
    <row r="137" spans="1:32" ht="12.75" customHeight="1" x14ac:dyDescent="0.3">
      <c r="A137" s="391" t="s">
        <v>16</v>
      </c>
      <c r="B137" s="234"/>
      <c r="C137" s="385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43"/>
      <c r="O137" s="233"/>
      <c r="P137" s="233"/>
      <c r="Q137" s="233"/>
      <c r="R137" s="243"/>
      <c r="S137" s="243"/>
      <c r="T137" s="233"/>
      <c r="U137" s="233"/>
      <c r="V137" s="233"/>
      <c r="W137" s="233"/>
      <c r="X137" s="233"/>
      <c r="Y137" s="243"/>
      <c r="Z137" s="243"/>
      <c r="AA137" s="11"/>
      <c r="AB137" s="351"/>
    </row>
    <row r="138" spans="1:32" ht="12.75" customHeight="1" x14ac:dyDescent="0.3">
      <c r="A138" s="282">
        <f>A135+1</f>
        <v>91</v>
      </c>
      <c r="B138" s="336" t="s">
        <v>651</v>
      </c>
      <c r="C138" s="354">
        <f>D138+L138+N138+P138+R138+U138+W138+X138+Y138+K138</f>
        <v>85363.91</v>
      </c>
      <c r="D138" s="398">
        <f t="shared" ref="D138:D142" si="51">E138+F138+G138+H138+I138</f>
        <v>0</v>
      </c>
      <c r="E138" s="233"/>
      <c r="F138" s="233"/>
      <c r="G138" s="233"/>
      <c r="H138" s="233"/>
      <c r="I138" s="233"/>
      <c r="J138" s="233"/>
      <c r="K138" s="233"/>
      <c r="L138" s="233"/>
      <c r="M138" s="233"/>
      <c r="N138" s="243"/>
      <c r="O138" s="233"/>
      <c r="P138" s="233"/>
      <c r="Q138" s="233"/>
      <c r="R138" s="243"/>
      <c r="S138" s="243"/>
      <c r="T138" s="233"/>
      <c r="U138" s="233"/>
      <c r="V138" s="233"/>
      <c r="W138" s="233"/>
      <c r="X138" s="233"/>
      <c r="Y138" s="390">
        <v>85363.91</v>
      </c>
      <c r="Z138" s="390" t="s">
        <v>652</v>
      </c>
      <c r="AA138" s="11"/>
      <c r="AB138" s="351"/>
    </row>
    <row r="139" spans="1:32" ht="12.75" customHeight="1" x14ac:dyDescent="0.3">
      <c r="A139" s="282">
        <f>A138+1</f>
        <v>92</v>
      </c>
      <c r="B139" s="336" t="s">
        <v>650</v>
      </c>
      <c r="C139" s="354">
        <f>D139+L139+N139+P139+R139+U139+W139+X139+Y139+K139</f>
        <v>354607.07</v>
      </c>
      <c r="D139" s="398">
        <f t="shared" si="51"/>
        <v>0</v>
      </c>
      <c r="E139" s="233"/>
      <c r="F139" s="233"/>
      <c r="G139" s="233"/>
      <c r="H139" s="233"/>
      <c r="I139" s="233"/>
      <c r="J139" s="233"/>
      <c r="K139" s="233"/>
      <c r="L139" s="233"/>
      <c r="M139" s="233"/>
      <c r="N139" s="243"/>
      <c r="O139" s="233"/>
      <c r="P139" s="233"/>
      <c r="Q139" s="233"/>
      <c r="R139" s="243"/>
      <c r="S139" s="243"/>
      <c r="T139" s="233"/>
      <c r="U139" s="233"/>
      <c r="V139" s="233"/>
      <c r="W139" s="233"/>
      <c r="X139" s="233"/>
      <c r="Y139" s="390">
        <f>86129.43+268477.64</f>
        <v>354607.07</v>
      </c>
      <c r="Z139" s="390" t="s">
        <v>653</v>
      </c>
      <c r="AA139" s="11"/>
      <c r="AB139" s="351"/>
    </row>
    <row r="140" spans="1:32" ht="15.75" customHeight="1" x14ac:dyDescent="0.3">
      <c r="A140" s="282">
        <f t="shared" ref="A140:A142" si="52">A139+1</f>
        <v>93</v>
      </c>
      <c r="B140" s="336" t="s">
        <v>17</v>
      </c>
      <c r="C140" s="354">
        <f>D140+L140+N140+P140+R140+U140+W140+X140+Y140+K140</f>
        <v>82796.710000000006</v>
      </c>
      <c r="D140" s="398">
        <f t="shared" si="51"/>
        <v>0</v>
      </c>
      <c r="E140" s="321"/>
      <c r="F140" s="321"/>
      <c r="G140" s="321"/>
      <c r="H140" s="321"/>
      <c r="I140" s="321"/>
      <c r="J140" s="321"/>
      <c r="K140" s="321"/>
      <c r="L140" s="321"/>
      <c r="M140" s="321"/>
      <c r="N140" s="354"/>
      <c r="O140" s="321"/>
      <c r="P140" s="321"/>
      <c r="Q140" s="321"/>
      <c r="R140" s="354"/>
      <c r="S140" s="354"/>
      <c r="T140" s="321"/>
      <c r="U140" s="321"/>
      <c r="V140" s="321"/>
      <c r="W140" s="321"/>
      <c r="X140" s="321"/>
      <c r="Y140" s="390">
        <v>82796.710000000006</v>
      </c>
      <c r="Z140" s="390" t="s">
        <v>649</v>
      </c>
      <c r="AA140" s="11" t="s">
        <v>145</v>
      </c>
      <c r="AB140" s="351"/>
      <c r="AC140" s="47"/>
    </row>
    <row r="141" spans="1:32" ht="15.75" customHeight="1" x14ac:dyDescent="0.3">
      <c r="A141" s="282">
        <f t="shared" si="52"/>
        <v>94</v>
      </c>
      <c r="B141" s="336" t="s">
        <v>647</v>
      </c>
      <c r="C141" s="354">
        <f t="shared" ref="C141:C142" si="53">D141+L141+N141+P141+R141+U141+W141+X141+Y141+K141</f>
        <v>778158.15</v>
      </c>
      <c r="D141" s="398">
        <f t="shared" si="51"/>
        <v>778158.15</v>
      </c>
      <c r="E141" s="321">
        <v>778158.15</v>
      </c>
      <c r="F141" s="321"/>
      <c r="G141" s="321"/>
      <c r="H141" s="321"/>
      <c r="I141" s="321"/>
      <c r="J141" s="321"/>
      <c r="K141" s="321"/>
      <c r="L141" s="321"/>
      <c r="M141" s="321"/>
      <c r="N141" s="354"/>
      <c r="O141" s="321"/>
      <c r="P141" s="321"/>
      <c r="Q141" s="321"/>
      <c r="R141" s="354"/>
      <c r="S141" s="354"/>
      <c r="T141" s="321"/>
      <c r="U141" s="321"/>
      <c r="V141" s="321"/>
      <c r="W141" s="321"/>
      <c r="X141" s="321"/>
      <c r="Y141" s="390"/>
      <c r="Z141" s="390"/>
      <c r="AA141" s="11"/>
      <c r="AB141" s="351"/>
      <c r="AC141" s="47"/>
    </row>
    <row r="142" spans="1:32" ht="15.75" customHeight="1" x14ac:dyDescent="0.3">
      <c r="A142" s="282">
        <f t="shared" si="52"/>
        <v>95</v>
      </c>
      <c r="B142" s="336" t="s">
        <v>648</v>
      </c>
      <c r="C142" s="354">
        <f t="shared" si="53"/>
        <v>1662048.15</v>
      </c>
      <c r="D142" s="398">
        <f t="shared" si="51"/>
        <v>1662048.15</v>
      </c>
      <c r="E142" s="321">
        <v>1662048.15</v>
      </c>
      <c r="F142" s="321"/>
      <c r="G142" s="321"/>
      <c r="H142" s="321"/>
      <c r="I142" s="321"/>
      <c r="J142" s="321"/>
      <c r="K142" s="321"/>
      <c r="L142" s="321"/>
      <c r="M142" s="321"/>
      <c r="N142" s="354"/>
      <c r="O142" s="321"/>
      <c r="P142" s="321"/>
      <c r="Q142" s="321"/>
      <c r="R142" s="354"/>
      <c r="S142" s="354"/>
      <c r="T142" s="321"/>
      <c r="U142" s="321"/>
      <c r="V142" s="321"/>
      <c r="W142" s="321"/>
      <c r="X142" s="321"/>
      <c r="Y142" s="390"/>
      <c r="Z142" s="390"/>
      <c r="AA142" s="11" t="s">
        <v>146</v>
      </c>
      <c r="AB142" s="351"/>
      <c r="AC142" s="47"/>
    </row>
    <row r="143" spans="1:32" ht="15.75" customHeight="1" x14ac:dyDescent="0.3">
      <c r="A143" s="183" t="s">
        <v>15</v>
      </c>
      <c r="B143" s="241"/>
      <c r="C143" s="354">
        <f>SUM(C138:C142)</f>
        <v>2962973.99</v>
      </c>
      <c r="D143" s="354">
        <f t="shared" ref="D143:Y143" si="54">SUM(D138:D142)</f>
        <v>2440206.2999999998</v>
      </c>
      <c r="E143" s="354">
        <f t="shared" si="54"/>
        <v>2440206.2999999998</v>
      </c>
      <c r="F143" s="354">
        <f t="shared" si="54"/>
        <v>0</v>
      </c>
      <c r="G143" s="354">
        <f t="shared" si="54"/>
        <v>0</v>
      </c>
      <c r="H143" s="354">
        <f t="shared" si="54"/>
        <v>0</v>
      </c>
      <c r="I143" s="354">
        <f t="shared" si="54"/>
        <v>0</v>
      </c>
      <c r="J143" s="354">
        <f t="shared" si="54"/>
        <v>0</v>
      </c>
      <c r="K143" s="354">
        <f t="shared" si="54"/>
        <v>0</v>
      </c>
      <c r="L143" s="354">
        <f t="shared" si="54"/>
        <v>0</v>
      </c>
      <c r="M143" s="354">
        <f t="shared" si="54"/>
        <v>0</v>
      </c>
      <c r="N143" s="354">
        <f t="shared" si="54"/>
        <v>0</v>
      </c>
      <c r="O143" s="354">
        <f t="shared" si="54"/>
        <v>0</v>
      </c>
      <c r="P143" s="354">
        <f t="shared" si="54"/>
        <v>0</v>
      </c>
      <c r="Q143" s="354">
        <f t="shared" si="54"/>
        <v>0</v>
      </c>
      <c r="R143" s="354">
        <f t="shared" si="54"/>
        <v>0</v>
      </c>
      <c r="S143" s="354">
        <f t="shared" si="54"/>
        <v>0</v>
      </c>
      <c r="T143" s="354">
        <f t="shared" si="54"/>
        <v>0</v>
      </c>
      <c r="U143" s="354">
        <f t="shared" si="54"/>
        <v>0</v>
      </c>
      <c r="V143" s="354">
        <f t="shared" si="54"/>
        <v>0</v>
      </c>
      <c r="W143" s="354">
        <f t="shared" si="54"/>
        <v>0</v>
      </c>
      <c r="X143" s="354">
        <f t="shared" si="54"/>
        <v>0</v>
      </c>
      <c r="Y143" s="354">
        <f t="shared" si="54"/>
        <v>522767.69</v>
      </c>
      <c r="Z143" s="354">
        <f>(C143-Y143)*0.0214</f>
        <v>52220.414820000005</v>
      </c>
      <c r="AA143" s="390">
        <f t="shared" ref="AA143" si="55">SUM(AA140:AA142)</f>
        <v>0</v>
      </c>
      <c r="AB143" s="351"/>
      <c r="AC143" s="47"/>
      <c r="AF143" s="48"/>
    </row>
    <row r="144" spans="1:32" ht="15.75" customHeight="1" x14ac:dyDescent="0.3">
      <c r="A144" s="391" t="s">
        <v>18</v>
      </c>
      <c r="B144" s="234"/>
      <c r="C144" s="385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43"/>
      <c r="O144" s="233"/>
      <c r="P144" s="233"/>
      <c r="Q144" s="233"/>
      <c r="R144" s="243"/>
      <c r="S144" s="243"/>
      <c r="T144" s="233"/>
      <c r="U144" s="233"/>
      <c r="V144" s="233"/>
      <c r="W144" s="233"/>
      <c r="X144" s="233"/>
      <c r="Y144" s="243"/>
      <c r="Z144" s="243"/>
      <c r="AA144" s="11"/>
      <c r="AB144" s="351"/>
    </row>
    <row r="145" spans="1:29" ht="15.75" customHeight="1" x14ac:dyDescent="0.3">
      <c r="A145" s="282">
        <f>A142+1</f>
        <v>96</v>
      </c>
      <c r="B145" s="336" t="s">
        <v>19</v>
      </c>
      <c r="C145" s="354">
        <f>D145+L145+N145+P145+R145+U145+W145+X145+Y145+K145</f>
        <v>179882.3</v>
      </c>
      <c r="D145" s="398">
        <f t="shared" ref="D145:D149" si="56">E145+F145+G145+H145+I145</f>
        <v>0</v>
      </c>
      <c r="E145" s="321"/>
      <c r="F145" s="321"/>
      <c r="G145" s="321"/>
      <c r="H145" s="321"/>
      <c r="I145" s="321"/>
      <c r="J145" s="321"/>
      <c r="K145" s="321"/>
      <c r="L145" s="321"/>
      <c r="M145" s="321"/>
      <c r="N145" s="354"/>
      <c r="O145" s="321"/>
      <c r="P145" s="321"/>
      <c r="Q145" s="321"/>
      <c r="R145" s="354"/>
      <c r="S145" s="354"/>
      <c r="T145" s="321"/>
      <c r="U145" s="321"/>
      <c r="V145" s="321"/>
      <c r="W145" s="321"/>
      <c r="X145" s="321"/>
      <c r="Y145" s="354">
        <v>179882.3</v>
      </c>
      <c r="Z145" s="354" t="s">
        <v>616</v>
      </c>
      <c r="AA145" s="11"/>
      <c r="AB145" s="351"/>
    </row>
    <row r="146" spans="1:29" ht="15.75" customHeight="1" x14ac:dyDescent="0.3">
      <c r="A146" s="282">
        <f>A145+1</f>
        <v>97</v>
      </c>
      <c r="B146" s="336" t="s">
        <v>20</v>
      </c>
      <c r="C146" s="354">
        <f>D146+L146+N146+P146+R146+U146+W146+X146+Y146+K146</f>
        <v>176968.49</v>
      </c>
      <c r="D146" s="398">
        <f t="shared" si="56"/>
        <v>0</v>
      </c>
      <c r="E146" s="321"/>
      <c r="F146" s="321"/>
      <c r="G146" s="321"/>
      <c r="H146" s="321"/>
      <c r="I146" s="321"/>
      <c r="J146" s="321"/>
      <c r="K146" s="321"/>
      <c r="L146" s="321"/>
      <c r="M146" s="321"/>
      <c r="N146" s="354"/>
      <c r="O146" s="321"/>
      <c r="P146" s="321"/>
      <c r="Q146" s="321"/>
      <c r="R146" s="354"/>
      <c r="S146" s="354"/>
      <c r="T146" s="321"/>
      <c r="U146" s="321"/>
      <c r="V146" s="321"/>
      <c r="W146" s="321"/>
      <c r="X146" s="321"/>
      <c r="Y146" s="354">
        <v>176968.49</v>
      </c>
      <c r="Z146" s="354" t="s">
        <v>616</v>
      </c>
      <c r="AA146" s="11"/>
      <c r="AB146" s="351"/>
    </row>
    <row r="147" spans="1:29" ht="15.75" customHeight="1" x14ac:dyDescent="0.3">
      <c r="A147" s="282">
        <f t="shared" ref="A147:A149" si="57">A146+1</f>
        <v>98</v>
      </c>
      <c r="B147" s="336" t="s">
        <v>21</v>
      </c>
      <c r="C147" s="354">
        <f>D147+L147+N147+P147+R147+U147+W147+X147+Y147+K147</f>
        <v>560094.54</v>
      </c>
      <c r="D147" s="398">
        <f t="shared" si="56"/>
        <v>0</v>
      </c>
      <c r="E147" s="321"/>
      <c r="F147" s="321"/>
      <c r="G147" s="321"/>
      <c r="H147" s="321"/>
      <c r="I147" s="321"/>
      <c r="J147" s="321"/>
      <c r="K147" s="321"/>
      <c r="L147" s="321"/>
      <c r="M147" s="321"/>
      <c r="N147" s="354"/>
      <c r="O147" s="321"/>
      <c r="P147" s="321"/>
      <c r="Q147" s="321"/>
      <c r="R147" s="354"/>
      <c r="S147" s="354"/>
      <c r="T147" s="321"/>
      <c r="U147" s="321"/>
      <c r="V147" s="321"/>
      <c r="W147" s="321"/>
      <c r="X147" s="321"/>
      <c r="Y147" s="354">
        <f>380560.54+179534</f>
        <v>560094.54</v>
      </c>
      <c r="Z147" s="354" t="s">
        <v>654</v>
      </c>
      <c r="AA147" s="11"/>
      <c r="AB147" s="351"/>
    </row>
    <row r="148" spans="1:29" ht="15.75" customHeight="1" x14ac:dyDescent="0.3">
      <c r="A148" s="282">
        <f t="shared" si="57"/>
        <v>99</v>
      </c>
      <c r="B148" s="336" t="s">
        <v>22</v>
      </c>
      <c r="C148" s="354">
        <f>D148+L148+N148+P148+R148+U148+W148+X148+Y148+K148</f>
        <v>582449.09000000008</v>
      </c>
      <c r="D148" s="398">
        <f t="shared" si="56"/>
        <v>0</v>
      </c>
      <c r="E148" s="321"/>
      <c r="F148" s="321"/>
      <c r="G148" s="321"/>
      <c r="H148" s="321"/>
      <c r="I148" s="321"/>
      <c r="J148" s="321"/>
      <c r="K148" s="321"/>
      <c r="L148" s="321"/>
      <c r="M148" s="321"/>
      <c r="N148" s="354"/>
      <c r="O148" s="321"/>
      <c r="P148" s="321"/>
      <c r="Q148" s="321"/>
      <c r="R148" s="354"/>
      <c r="S148" s="354"/>
      <c r="T148" s="321"/>
      <c r="U148" s="321"/>
      <c r="V148" s="321"/>
      <c r="W148" s="321"/>
      <c r="X148" s="321"/>
      <c r="Y148" s="354">
        <f>242219.25+340229.84</f>
        <v>582449.09000000008</v>
      </c>
      <c r="Z148" s="354" t="s">
        <v>654</v>
      </c>
      <c r="AA148" s="11"/>
      <c r="AB148" s="351"/>
    </row>
    <row r="149" spans="1:29" ht="15.75" customHeight="1" x14ac:dyDescent="0.3">
      <c r="A149" s="282">
        <f t="shared" si="57"/>
        <v>100</v>
      </c>
      <c r="B149" s="336" t="s">
        <v>137</v>
      </c>
      <c r="C149" s="354">
        <f>D149+L149+N149+P149+R149+U149+W149+X149+Y149+K149</f>
        <v>406965.89</v>
      </c>
      <c r="D149" s="398">
        <f t="shared" si="56"/>
        <v>0</v>
      </c>
      <c r="E149" s="321"/>
      <c r="F149" s="321"/>
      <c r="G149" s="321"/>
      <c r="H149" s="321"/>
      <c r="I149" s="321"/>
      <c r="J149" s="321"/>
      <c r="K149" s="321"/>
      <c r="L149" s="321"/>
      <c r="M149" s="321"/>
      <c r="N149" s="354"/>
      <c r="O149" s="321"/>
      <c r="P149" s="321"/>
      <c r="Q149" s="321"/>
      <c r="R149" s="354"/>
      <c r="S149" s="354"/>
      <c r="T149" s="321"/>
      <c r="U149" s="321"/>
      <c r="V149" s="321"/>
      <c r="W149" s="321"/>
      <c r="X149" s="321"/>
      <c r="Y149" s="354">
        <v>406965.89</v>
      </c>
      <c r="Z149" s="354" t="s">
        <v>199</v>
      </c>
      <c r="AA149" s="11"/>
      <c r="AB149" s="351"/>
    </row>
    <row r="150" spans="1:29" ht="15.75" customHeight="1" x14ac:dyDescent="0.3">
      <c r="A150" s="183" t="s">
        <v>15</v>
      </c>
      <c r="B150" s="241"/>
      <c r="C150" s="354">
        <f t="shared" ref="C150:Y150" si="58">SUM(C145:C149)</f>
        <v>1906360.31</v>
      </c>
      <c r="D150" s="321">
        <f t="shared" si="58"/>
        <v>0</v>
      </c>
      <c r="E150" s="321">
        <f t="shared" si="58"/>
        <v>0</v>
      </c>
      <c r="F150" s="321">
        <f t="shared" si="58"/>
        <v>0</v>
      </c>
      <c r="G150" s="321">
        <f t="shared" si="58"/>
        <v>0</v>
      </c>
      <c r="H150" s="321">
        <f t="shared" si="58"/>
        <v>0</v>
      </c>
      <c r="I150" s="321">
        <f t="shared" si="58"/>
        <v>0</v>
      </c>
      <c r="J150" s="321">
        <f t="shared" si="58"/>
        <v>0</v>
      </c>
      <c r="K150" s="321">
        <f t="shared" si="58"/>
        <v>0</v>
      </c>
      <c r="L150" s="321">
        <f t="shared" si="58"/>
        <v>0</v>
      </c>
      <c r="M150" s="321">
        <f t="shared" si="58"/>
        <v>0</v>
      </c>
      <c r="N150" s="354">
        <f t="shared" si="58"/>
        <v>0</v>
      </c>
      <c r="O150" s="321">
        <f t="shared" si="58"/>
        <v>0</v>
      </c>
      <c r="P150" s="321">
        <f t="shared" si="58"/>
        <v>0</v>
      </c>
      <c r="Q150" s="321">
        <f t="shared" si="58"/>
        <v>0</v>
      </c>
      <c r="R150" s="354">
        <f t="shared" si="58"/>
        <v>0</v>
      </c>
      <c r="S150" s="354">
        <f t="shared" si="58"/>
        <v>0</v>
      </c>
      <c r="T150" s="321">
        <f t="shared" si="58"/>
        <v>0</v>
      </c>
      <c r="U150" s="321">
        <f t="shared" si="58"/>
        <v>0</v>
      </c>
      <c r="V150" s="321">
        <f t="shared" si="58"/>
        <v>0</v>
      </c>
      <c r="W150" s="321">
        <f t="shared" si="58"/>
        <v>0</v>
      </c>
      <c r="X150" s="321">
        <f t="shared" si="58"/>
        <v>0</v>
      </c>
      <c r="Y150" s="354">
        <f t="shared" si="58"/>
        <v>1906360.31</v>
      </c>
      <c r="Z150" s="354">
        <f>(C150-Y150)*0.0214</f>
        <v>0</v>
      </c>
      <c r="AA150" s="390">
        <f>SUM(AA145:AA149)</f>
        <v>0</v>
      </c>
      <c r="AB150" s="351"/>
      <c r="AC150" s="47"/>
    </row>
    <row r="151" spans="1:29" ht="15.75" customHeight="1" x14ac:dyDescent="0.3">
      <c r="A151" s="391" t="s">
        <v>23</v>
      </c>
      <c r="B151" s="234"/>
      <c r="C151" s="385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43"/>
      <c r="O151" s="233"/>
      <c r="P151" s="233"/>
      <c r="Q151" s="233"/>
      <c r="R151" s="243"/>
      <c r="S151" s="243"/>
      <c r="T151" s="233"/>
      <c r="U151" s="233"/>
      <c r="V151" s="233"/>
      <c r="W151" s="233"/>
      <c r="X151" s="233"/>
      <c r="Y151" s="243"/>
      <c r="Z151" s="243"/>
      <c r="AA151" s="11"/>
      <c r="AB151" s="351"/>
      <c r="AC151" s="47"/>
    </row>
    <row r="152" spans="1:29" s="69" customFormat="1" ht="18" customHeight="1" x14ac:dyDescent="0.25">
      <c r="A152" s="282">
        <f>A149+1</f>
        <v>101</v>
      </c>
      <c r="B152" s="337" t="s">
        <v>655</v>
      </c>
      <c r="C152" s="354">
        <f t="shared" ref="C152:C177" si="59">D152+L152+N152+P152+R152+U152+W152+X152+Y152+K152</f>
        <v>605223.15</v>
      </c>
      <c r="D152" s="398">
        <f t="shared" ref="D152:D177" si="60">E152+F152+G152+H152+I152</f>
        <v>605223.15</v>
      </c>
      <c r="E152" s="321">
        <v>605223.15</v>
      </c>
      <c r="F152" s="321"/>
      <c r="G152" s="361"/>
      <c r="H152" s="321"/>
      <c r="I152" s="361"/>
      <c r="J152" s="361"/>
      <c r="K152" s="361"/>
      <c r="L152" s="361"/>
      <c r="M152" s="361"/>
      <c r="N152" s="352"/>
      <c r="O152" s="361"/>
      <c r="P152" s="361"/>
      <c r="Q152" s="361"/>
      <c r="R152" s="352"/>
      <c r="S152" s="352"/>
      <c r="T152" s="361"/>
      <c r="U152" s="361"/>
      <c r="V152" s="361"/>
      <c r="W152" s="361"/>
      <c r="X152" s="361"/>
      <c r="Y152" s="390"/>
      <c r="Z152" s="390"/>
      <c r="AA152" s="12" t="s">
        <v>371</v>
      </c>
      <c r="AB152" s="351" t="s">
        <v>446</v>
      </c>
    </row>
    <row r="153" spans="1:29" s="69" customFormat="1" ht="17.25" customHeight="1" x14ac:dyDescent="0.25">
      <c r="A153" s="282">
        <f>A152+1</f>
        <v>102</v>
      </c>
      <c r="B153" s="337" t="s">
        <v>656</v>
      </c>
      <c r="C153" s="354">
        <f t="shared" si="59"/>
        <v>91661.99</v>
      </c>
      <c r="D153" s="398">
        <f t="shared" si="60"/>
        <v>0</v>
      </c>
      <c r="E153" s="321"/>
      <c r="F153" s="321"/>
      <c r="G153" s="321"/>
      <c r="H153" s="361"/>
      <c r="I153" s="361"/>
      <c r="J153" s="109"/>
      <c r="K153" s="109"/>
      <c r="L153" s="109"/>
      <c r="M153" s="361"/>
      <c r="N153" s="352"/>
      <c r="O153" s="109"/>
      <c r="P153" s="361"/>
      <c r="Q153" s="361"/>
      <c r="R153" s="352"/>
      <c r="S153" s="352"/>
      <c r="T153" s="361"/>
      <c r="U153" s="361"/>
      <c r="V153" s="361"/>
      <c r="W153" s="361"/>
      <c r="X153" s="361"/>
      <c r="Y153" s="390">
        <v>91661.99</v>
      </c>
      <c r="Z153" s="390" t="s">
        <v>652</v>
      </c>
      <c r="AA153" s="12" t="s">
        <v>372</v>
      </c>
      <c r="AB153" s="351" t="s">
        <v>447</v>
      </c>
    </row>
    <row r="154" spans="1:29" s="69" customFormat="1" ht="17.25" customHeight="1" x14ac:dyDescent="0.25">
      <c r="A154" s="282">
        <f t="shared" ref="A154:A156" si="61">A153+1</f>
        <v>103</v>
      </c>
      <c r="B154" s="337" t="s">
        <v>660</v>
      </c>
      <c r="C154" s="354">
        <f t="shared" si="59"/>
        <v>605223.15</v>
      </c>
      <c r="D154" s="398">
        <f t="shared" si="60"/>
        <v>605223.15</v>
      </c>
      <c r="E154" s="321">
        <v>605223.15</v>
      </c>
      <c r="F154" s="321"/>
      <c r="G154" s="321"/>
      <c r="H154" s="361"/>
      <c r="I154" s="361"/>
      <c r="J154" s="109"/>
      <c r="K154" s="109"/>
      <c r="L154" s="109"/>
      <c r="M154" s="361"/>
      <c r="N154" s="352"/>
      <c r="O154" s="109"/>
      <c r="P154" s="361"/>
      <c r="Q154" s="361"/>
      <c r="R154" s="352"/>
      <c r="S154" s="352"/>
      <c r="T154" s="361"/>
      <c r="U154" s="361"/>
      <c r="V154" s="361"/>
      <c r="W154" s="361"/>
      <c r="X154" s="361"/>
      <c r="Y154" s="390"/>
      <c r="Z154" s="390"/>
      <c r="AA154" s="12"/>
      <c r="AB154" s="351"/>
    </row>
    <row r="155" spans="1:29" s="69" customFormat="1" ht="17.25" customHeight="1" x14ac:dyDescent="0.25">
      <c r="A155" s="282">
        <f t="shared" si="61"/>
        <v>104</v>
      </c>
      <c r="B155" s="337" t="s">
        <v>661</v>
      </c>
      <c r="C155" s="354">
        <f t="shared" si="59"/>
        <v>605223.15</v>
      </c>
      <c r="D155" s="398">
        <f t="shared" si="60"/>
        <v>605223.15</v>
      </c>
      <c r="E155" s="321">
        <v>605223.15</v>
      </c>
      <c r="F155" s="321"/>
      <c r="G155" s="321"/>
      <c r="H155" s="361"/>
      <c r="I155" s="361"/>
      <c r="J155" s="109"/>
      <c r="K155" s="109"/>
      <c r="L155" s="109"/>
      <c r="M155" s="361"/>
      <c r="N155" s="352"/>
      <c r="O155" s="109"/>
      <c r="P155" s="361"/>
      <c r="Q155" s="361"/>
      <c r="R155" s="352"/>
      <c r="S155" s="352"/>
      <c r="T155" s="361"/>
      <c r="U155" s="361"/>
      <c r="V155" s="361"/>
      <c r="W155" s="361"/>
      <c r="X155" s="361"/>
      <c r="Y155" s="390"/>
      <c r="Z155" s="390"/>
      <c r="AA155" s="12"/>
      <c r="AB155" s="351"/>
    </row>
    <row r="156" spans="1:29" s="69" customFormat="1" ht="16.5" customHeight="1" x14ac:dyDescent="0.25">
      <c r="A156" s="282">
        <f t="shared" si="61"/>
        <v>105</v>
      </c>
      <c r="B156" s="337" t="s">
        <v>657</v>
      </c>
      <c r="C156" s="354">
        <f t="shared" si="59"/>
        <v>470718.15</v>
      </c>
      <c r="D156" s="398">
        <f t="shared" si="60"/>
        <v>470718.15</v>
      </c>
      <c r="E156" s="321">
        <v>470718.15</v>
      </c>
      <c r="F156" s="321"/>
      <c r="G156" s="321"/>
      <c r="H156" s="361"/>
      <c r="I156" s="361"/>
      <c r="J156" s="109"/>
      <c r="K156" s="109"/>
      <c r="L156" s="109"/>
      <c r="M156" s="361"/>
      <c r="N156" s="352"/>
      <c r="O156" s="109"/>
      <c r="P156" s="361"/>
      <c r="Q156" s="361"/>
      <c r="R156" s="352"/>
      <c r="S156" s="352"/>
      <c r="T156" s="361"/>
      <c r="U156" s="361"/>
      <c r="V156" s="361"/>
      <c r="W156" s="361"/>
      <c r="X156" s="361"/>
      <c r="Y156" s="390"/>
      <c r="Z156" s="390"/>
      <c r="AA156" s="12" t="s">
        <v>373</v>
      </c>
      <c r="AB156" s="351" t="s">
        <v>498</v>
      </c>
    </row>
    <row r="157" spans="1:29" s="69" customFormat="1" ht="21" customHeight="1" x14ac:dyDescent="0.25">
      <c r="A157" s="73">
        <f t="shared" ref="A157:A177" si="62">A156+1</f>
        <v>106</v>
      </c>
      <c r="B157" s="337" t="s">
        <v>659</v>
      </c>
      <c r="C157" s="354">
        <f t="shared" si="59"/>
        <v>3214887.92</v>
      </c>
      <c r="D157" s="398">
        <f t="shared" si="60"/>
        <v>3214887.92</v>
      </c>
      <c r="E157" s="321">
        <v>634273.86</v>
      </c>
      <c r="F157" s="321">
        <v>1841691.06</v>
      </c>
      <c r="G157" s="361">
        <v>330652.59000000003</v>
      </c>
      <c r="H157" s="321"/>
      <c r="I157" s="361">
        <v>408270.41</v>
      </c>
      <c r="J157" s="361"/>
      <c r="K157" s="7"/>
      <c r="L157" s="7"/>
      <c r="M157" s="361"/>
      <c r="N157" s="352"/>
      <c r="O157" s="109"/>
      <c r="P157" s="7"/>
      <c r="Q157" s="361"/>
      <c r="R157" s="352"/>
      <c r="S157" s="352"/>
      <c r="T157" s="109"/>
      <c r="U157" s="109"/>
      <c r="V157" s="361"/>
      <c r="W157" s="361"/>
      <c r="X157" s="361"/>
      <c r="Y157" s="390"/>
      <c r="Z157" s="390"/>
      <c r="AA157" s="57"/>
      <c r="AB157" s="351" t="s">
        <v>298</v>
      </c>
    </row>
    <row r="158" spans="1:29" s="69" customFormat="1" ht="21" customHeight="1" x14ac:dyDescent="0.25">
      <c r="A158" s="73">
        <f t="shared" si="62"/>
        <v>107</v>
      </c>
      <c r="B158" s="337" t="s">
        <v>664</v>
      </c>
      <c r="C158" s="354">
        <f t="shared" si="59"/>
        <v>634273.86</v>
      </c>
      <c r="D158" s="398">
        <f t="shared" si="60"/>
        <v>634273.86</v>
      </c>
      <c r="E158" s="321">
        <v>634273.86</v>
      </c>
      <c r="F158" s="321"/>
      <c r="G158" s="361"/>
      <c r="H158" s="321"/>
      <c r="I158" s="361"/>
      <c r="J158" s="361"/>
      <c r="K158" s="7"/>
      <c r="L158" s="7"/>
      <c r="M158" s="361"/>
      <c r="N158" s="352"/>
      <c r="O158" s="109"/>
      <c r="P158" s="7"/>
      <c r="Q158" s="361"/>
      <c r="R158" s="352"/>
      <c r="S158" s="352"/>
      <c r="T158" s="109"/>
      <c r="U158" s="109"/>
      <c r="V158" s="361"/>
      <c r="W158" s="361"/>
      <c r="X158" s="361"/>
      <c r="Y158" s="390"/>
      <c r="Z158" s="390"/>
      <c r="AA158" s="57"/>
      <c r="AB158" s="351"/>
    </row>
    <row r="159" spans="1:29" ht="15.75" customHeight="1" x14ac:dyDescent="0.25">
      <c r="A159" s="73">
        <f t="shared" si="62"/>
        <v>108</v>
      </c>
      <c r="B159" s="337" t="s">
        <v>662</v>
      </c>
      <c r="C159" s="354">
        <f t="shared" si="59"/>
        <v>634273.86</v>
      </c>
      <c r="D159" s="398">
        <f t="shared" si="60"/>
        <v>634273.86</v>
      </c>
      <c r="E159" s="321">
        <v>634273.86</v>
      </c>
      <c r="F159" s="321"/>
      <c r="G159" s="321"/>
      <c r="H159" s="321"/>
      <c r="I159" s="321"/>
      <c r="J159" s="321"/>
      <c r="K159" s="321"/>
      <c r="L159" s="321"/>
      <c r="M159" s="185"/>
      <c r="N159" s="354"/>
      <c r="O159" s="185"/>
      <c r="P159" s="185"/>
      <c r="Q159" s="185"/>
      <c r="R159" s="354"/>
      <c r="S159" s="354"/>
      <c r="T159" s="321"/>
      <c r="U159" s="321"/>
      <c r="V159" s="321"/>
      <c r="W159" s="321"/>
      <c r="X159" s="321"/>
      <c r="Y159" s="354"/>
      <c r="Z159" s="354"/>
      <c r="AA159" s="11" t="s">
        <v>146</v>
      </c>
      <c r="AB159" s="351"/>
      <c r="AC159" s="47"/>
    </row>
    <row r="160" spans="1:29" ht="15.75" customHeight="1" x14ac:dyDescent="0.25">
      <c r="A160" s="73">
        <f t="shared" si="62"/>
        <v>109</v>
      </c>
      <c r="B160" s="337" t="s">
        <v>663</v>
      </c>
      <c r="C160" s="354">
        <f t="shared" si="59"/>
        <v>634273.86</v>
      </c>
      <c r="D160" s="398">
        <f t="shared" si="60"/>
        <v>634273.86</v>
      </c>
      <c r="E160" s="321">
        <v>634273.86</v>
      </c>
      <c r="F160" s="321"/>
      <c r="G160" s="321"/>
      <c r="H160" s="321"/>
      <c r="I160" s="321"/>
      <c r="J160" s="321"/>
      <c r="K160" s="321"/>
      <c r="L160" s="321"/>
      <c r="M160" s="185"/>
      <c r="N160" s="354"/>
      <c r="O160" s="185"/>
      <c r="P160" s="185"/>
      <c r="Q160" s="185"/>
      <c r="R160" s="354"/>
      <c r="S160" s="354"/>
      <c r="T160" s="321"/>
      <c r="U160" s="321"/>
      <c r="V160" s="321"/>
      <c r="W160" s="321"/>
      <c r="X160" s="321"/>
      <c r="Y160" s="354"/>
      <c r="Z160" s="354"/>
      <c r="AA160" s="11" t="s">
        <v>146</v>
      </c>
      <c r="AB160" s="351"/>
      <c r="AC160" s="47"/>
    </row>
    <row r="161" spans="1:29" ht="15.75" customHeight="1" x14ac:dyDescent="0.25">
      <c r="A161" s="73">
        <f t="shared" si="62"/>
        <v>110</v>
      </c>
      <c r="B161" s="336" t="s">
        <v>658</v>
      </c>
      <c r="C161" s="354">
        <f t="shared" si="59"/>
        <v>268336.46999999997</v>
      </c>
      <c r="D161" s="398">
        <f t="shared" si="60"/>
        <v>0</v>
      </c>
      <c r="E161" s="321"/>
      <c r="F161" s="321"/>
      <c r="G161" s="321"/>
      <c r="H161" s="321"/>
      <c r="I161" s="321"/>
      <c r="J161" s="321"/>
      <c r="K161" s="321"/>
      <c r="L161" s="321"/>
      <c r="M161" s="185"/>
      <c r="N161" s="274"/>
      <c r="O161" s="185"/>
      <c r="P161" s="185"/>
      <c r="Q161" s="185"/>
      <c r="R161" s="354"/>
      <c r="S161" s="354"/>
      <c r="T161" s="321"/>
      <c r="U161" s="321"/>
      <c r="V161" s="321"/>
      <c r="W161" s="321"/>
      <c r="X161" s="321"/>
      <c r="Y161" s="354">
        <f>101741.31+52769.15+113826.01</f>
        <v>268336.46999999997</v>
      </c>
      <c r="Z161" s="354" t="s">
        <v>665</v>
      </c>
      <c r="AA161" s="11" t="s">
        <v>146</v>
      </c>
      <c r="AB161" s="351"/>
      <c r="AC161" s="47"/>
    </row>
    <row r="162" spans="1:29" ht="15.75" customHeight="1" x14ac:dyDescent="0.25">
      <c r="A162" s="73">
        <f t="shared" si="62"/>
        <v>111</v>
      </c>
      <c r="B162" s="336" t="s">
        <v>138</v>
      </c>
      <c r="C162" s="354">
        <f t="shared" si="59"/>
        <v>252313.59</v>
      </c>
      <c r="D162" s="398">
        <f t="shared" si="60"/>
        <v>0</v>
      </c>
      <c r="E162" s="321"/>
      <c r="F162" s="321"/>
      <c r="G162" s="321"/>
      <c r="H162" s="321"/>
      <c r="I162" s="321"/>
      <c r="J162" s="321"/>
      <c r="K162" s="321"/>
      <c r="L162" s="321"/>
      <c r="M162" s="185"/>
      <c r="N162" s="274"/>
      <c r="O162" s="185"/>
      <c r="P162" s="185"/>
      <c r="Q162" s="185"/>
      <c r="R162" s="354"/>
      <c r="S162" s="354"/>
      <c r="T162" s="321"/>
      <c r="U162" s="321"/>
      <c r="V162" s="321"/>
      <c r="W162" s="321"/>
      <c r="X162" s="321"/>
      <c r="Y162" s="354">
        <f>115296.1+137017.49</f>
        <v>252313.59</v>
      </c>
      <c r="Z162" s="354" t="s">
        <v>666</v>
      </c>
      <c r="AA162" s="11"/>
      <c r="AB162" s="351"/>
      <c r="AC162" s="47"/>
    </row>
    <row r="163" spans="1:29" ht="15.75" customHeight="1" x14ac:dyDescent="0.25">
      <c r="A163" s="73">
        <f t="shared" si="62"/>
        <v>112</v>
      </c>
      <c r="B163" s="336" t="s">
        <v>139</v>
      </c>
      <c r="C163" s="354">
        <f t="shared" si="59"/>
        <v>59845.39</v>
      </c>
      <c r="D163" s="398">
        <f t="shared" si="60"/>
        <v>0</v>
      </c>
      <c r="E163" s="321"/>
      <c r="F163" s="321"/>
      <c r="G163" s="321"/>
      <c r="H163" s="321"/>
      <c r="I163" s="321"/>
      <c r="J163" s="321"/>
      <c r="K163" s="321"/>
      <c r="L163" s="321"/>
      <c r="M163" s="185"/>
      <c r="N163" s="274"/>
      <c r="O163" s="185"/>
      <c r="P163" s="185"/>
      <c r="Q163" s="185"/>
      <c r="R163" s="354"/>
      <c r="S163" s="354"/>
      <c r="T163" s="321"/>
      <c r="U163" s="321"/>
      <c r="V163" s="321"/>
      <c r="W163" s="321"/>
      <c r="X163" s="321"/>
      <c r="Y163" s="354">
        <v>59845.39</v>
      </c>
      <c r="Z163" s="354" t="s">
        <v>652</v>
      </c>
      <c r="AA163" s="11"/>
      <c r="AB163" s="351"/>
      <c r="AC163" s="47"/>
    </row>
    <row r="164" spans="1:29" ht="15.75" customHeight="1" x14ac:dyDescent="0.25">
      <c r="A164" s="73">
        <f t="shared" si="62"/>
        <v>113</v>
      </c>
      <c r="B164" s="336" t="s">
        <v>667</v>
      </c>
      <c r="C164" s="354">
        <f t="shared" si="59"/>
        <v>4121473.0300000003</v>
      </c>
      <c r="D164" s="398">
        <f t="shared" si="60"/>
        <v>4121473.0300000003</v>
      </c>
      <c r="E164" s="321">
        <v>739728.15</v>
      </c>
      <c r="F164" s="321">
        <v>2490971.08</v>
      </c>
      <c r="G164" s="321">
        <v>576719.64</v>
      </c>
      <c r="H164" s="321"/>
      <c r="I164" s="321">
        <v>314054.15999999997</v>
      </c>
      <c r="J164" s="321"/>
      <c r="K164" s="321"/>
      <c r="L164" s="321"/>
      <c r="M164" s="185"/>
      <c r="N164" s="274"/>
      <c r="O164" s="185"/>
      <c r="P164" s="185"/>
      <c r="Q164" s="185"/>
      <c r="R164" s="354"/>
      <c r="S164" s="354"/>
      <c r="T164" s="321"/>
      <c r="U164" s="321"/>
      <c r="V164" s="321"/>
      <c r="W164" s="321"/>
      <c r="X164" s="321"/>
      <c r="Y164" s="354"/>
      <c r="Z164" s="354"/>
      <c r="AA164" s="11"/>
      <c r="AB164" s="351"/>
      <c r="AC164" s="47"/>
    </row>
    <row r="165" spans="1:29" ht="15.75" customHeight="1" x14ac:dyDescent="0.25">
      <c r="A165" s="73">
        <f t="shared" si="62"/>
        <v>114</v>
      </c>
      <c r="B165" s="336" t="s">
        <v>668</v>
      </c>
      <c r="C165" s="354">
        <f t="shared" si="59"/>
        <v>114045.6</v>
      </c>
      <c r="D165" s="398">
        <f t="shared" si="60"/>
        <v>0</v>
      </c>
      <c r="E165" s="321"/>
      <c r="F165" s="321"/>
      <c r="G165" s="321"/>
      <c r="H165" s="321"/>
      <c r="I165" s="321"/>
      <c r="J165" s="321"/>
      <c r="K165" s="321"/>
      <c r="L165" s="321"/>
      <c r="M165" s="185"/>
      <c r="N165" s="274"/>
      <c r="O165" s="185"/>
      <c r="P165" s="185"/>
      <c r="Q165" s="185"/>
      <c r="R165" s="354"/>
      <c r="S165" s="354"/>
      <c r="T165" s="321"/>
      <c r="U165" s="321"/>
      <c r="V165" s="321"/>
      <c r="W165" s="321"/>
      <c r="X165" s="321"/>
      <c r="Y165" s="354">
        <v>114045.6</v>
      </c>
      <c r="Z165" s="354" t="s">
        <v>652</v>
      </c>
      <c r="AA165" s="11"/>
      <c r="AB165" s="351"/>
      <c r="AC165" s="47"/>
    </row>
    <row r="166" spans="1:29" ht="15.75" customHeight="1" x14ac:dyDescent="0.25">
      <c r="A166" s="73">
        <f t="shared" si="62"/>
        <v>115</v>
      </c>
      <c r="B166" s="336" t="s">
        <v>140</v>
      </c>
      <c r="C166" s="354">
        <f t="shared" si="59"/>
        <v>1162423.05</v>
      </c>
      <c r="D166" s="398">
        <f t="shared" si="60"/>
        <v>0</v>
      </c>
      <c r="E166" s="321"/>
      <c r="F166" s="321"/>
      <c r="G166" s="321"/>
      <c r="H166" s="321"/>
      <c r="I166" s="321"/>
      <c r="J166" s="321"/>
      <c r="K166" s="321"/>
      <c r="L166" s="321"/>
      <c r="M166" s="185"/>
      <c r="N166" s="274"/>
      <c r="O166" s="185"/>
      <c r="P166" s="185"/>
      <c r="Q166" s="185"/>
      <c r="R166" s="354"/>
      <c r="S166" s="354"/>
      <c r="T166" s="321">
        <v>91</v>
      </c>
      <c r="U166" s="321">
        <v>1015218.75</v>
      </c>
      <c r="V166" s="321"/>
      <c r="W166" s="321"/>
      <c r="X166" s="321"/>
      <c r="Y166" s="354">
        <v>147204.29999999999</v>
      </c>
      <c r="Z166" s="354" t="s">
        <v>384</v>
      </c>
      <c r="AA166" s="11"/>
      <c r="AB166" s="351"/>
      <c r="AC166" s="47"/>
    </row>
    <row r="167" spans="1:29" ht="15.75" customHeight="1" x14ac:dyDescent="0.25">
      <c r="A167" s="73">
        <f t="shared" si="62"/>
        <v>116</v>
      </c>
      <c r="B167" s="336" t="s">
        <v>669</v>
      </c>
      <c r="C167" s="354">
        <f t="shared" si="59"/>
        <v>470718.15</v>
      </c>
      <c r="D167" s="398">
        <f t="shared" si="60"/>
        <v>470718.15</v>
      </c>
      <c r="E167" s="321">
        <v>470718.15</v>
      </c>
      <c r="F167" s="321"/>
      <c r="G167" s="321"/>
      <c r="H167" s="321"/>
      <c r="I167" s="321"/>
      <c r="J167" s="321"/>
      <c r="K167" s="321"/>
      <c r="L167" s="321"/>
      <c r="M167" s="185"/>
      <c r="N167" s="274"/>
      <c r="O167" s="185"/>
      <c r="P167" s="185"/>
      <c r="Q167" s="185"/>
      <c r="R167" s="354"/>
      <c r="S167" s="354"/>
      <c r="T167" s="321"/>
      <c r="U167" s="321"/>
      <c r="V167" s="321"/>
      <c r="W167" s="321"/>
      <c r="X167" s="321"/>
      <c r="Y167" s="354"/>
      <c r="Z167" s="354"/>
      <c r="AA167" s="11"/>
      <c r="AB167" s="351"/>
      <c r="AC167" s="47"/>
    </row>
    <row r="168" spans="1:29" ht="15.75" customHeight="1" x14ac:dyDescent="0.25">
      <c r="A168" s="73">
        <f t="shared" si="62"/>
        <v>117</v>
      </c>
      <c r="B168" s="336" t="s">
        <v>670</v>
      </c>
      <c r="C168" s="354">
        <f t="shared" si="59"/>
        <v>605223.15</v>
      </c>
      <c r="D168" s="398">
        <f t="shared" si="60"/>
        <v>605223.15</v>
      </c>
      <c r="E168" s="321">
        <v>605223.15</v>
      </c>
      <c r="F168" s="321"/>
      <c r="G168" s="321"/>
      <c r="H168" s="321"/>
      <c r="I168" s="321"/>
      <c r="J168" s="321"/>
      <c r="K168" s="321"/>
      <c r="L168" s="321"/>
      <c r="M168" s="185"/>
      <c r="N168" s="274"/>
      <c r="O168" s="185"/>
      <c r="P168" s="185"/>
      <c r="Q168" s="185"/>
      <c r="R168" s="354"/>
      <c r="S168" s="354"/>
      <c r="T168" s="321"/>
      <c r="U168" s="321"/>
      <c r="V168" s="321"/>
      <c r="W168" s="321"/>
      <c r="X168" s="321"/>
      <c r="Y168" s="354"/>
      <c r="Z168" s="354"/>
      <c r="AA168" s="11"/>
      <c r="AB168" s="351"/>
      <c r="AC168" s="47"/>
    </row>
    <row r="169" spans="1:29" ht="15.75" customHeight="1" x14ac:dyDescent="0.25">
      <c r="A169" s="73">
        <f t="shared" si="62"/>
        <v>118</v>
      </c>
      <c r="B169" s="336" t="s">
        <v>671</v>
      </c>
      <c r="C169" s="354">
        <f t="shared" si="59"/>
        <v>1685862.15</v>
      </c>
      <c r="D169" s="398">
        <f t="shared" si="60"/>
        <v>470718.15</v>
      </c>
      <c r="E169" s="321">
        <v>470718.15</v>
      </c>
      <c r="F169" s="321"/>
      <c r="G169" s="321"/>
      <c r="H169" s="321"/>
      <c r="I169" s="321"/>
      <c r="J169" s="321"/>
      <c r="K169" s="321"/>
      <c r="L169" s="321"/>
      <c r="M169" s="185">
        <v>160</v>
      </c>
      <c r="N169" s="274">
        <v>1215144</v>
      </c>
      <c r="O169" s="185"/>
      <c r="P169" s="185"/>
      <c r="Q169" s="185"/>
      <c r="R169" s="354"/>
      <c r="S169" s="354"/>
      <c r="T169" s="321"/>
      <c r="U169" s="321"/>
      <c r="V169" s="321"/>
      <c r="W169" s="321"/>
      <c r="X169" s="321"/>
      <c r="Y169" s="354"/>
      <c r="Z169" s="354"/>
      <c r="AA169" s="11"/>
      <c r="AB169" s="351"/>
      <c r="AC169" s="47"/>
    </row>
    <row r="170" spans="1:29" ht="15.75" customHeight="1" x14ac:dyDescent="0.25">
      <c r="A170" s="73">
        <f t="shared" si="62"/>
        <v>119</v>
      </c>
      <c r="B170" s="336" t="s">
        <v>672</v>
      </c>
      <c r="C170" s="354">
        <f t="shared" si="59"/>
        <v>480424.73640000005</v>
      </c>
      <c r="D170" s="398">
        <f t="shared" si="60"/>
        <v>480424.73640000005</v>
      </c>
      <c r="E170" s="321">
        <v>480424.73640000005</v>
      </c>
      <c r="F170" s="321"/>
      <c r="G170" s="321"/>
      <c r="H170" s="321"/>
      <c r="I170" s="321"/>
      <c r="J170" s="321"/>
      <c r="K170" s="321"/>
      <c r="L170" s="321"/>
      <c r="M170" s="185"/>
      <c r="N170" s="274"/>
      <c r="O170" s="185"/>
      <c r="P170" s="185"/>
      <c r="Q170" s="185"/>
      <c r="R170" s="354"/>
      <c r="S170" s="354"/>
      <c r="T170" s="321"/>
      <c r="U170" s="321"/>
      <c r="V170" s="321"/>
      <c r="W170" s="321"/>
      <c r="X170" s="321"/>
      <c r="Y170" s="354"/>
      <c r="Z170" s="354"/>
      <c r="AA170" s="11"/>
      <c r="AB170" s="351"/>
      <c r="AC170" s="47"/>
    </row>
    <row r="171" spans="1:29" ht="15.75" customHeight="1" x14ac:dyDescent="0.25">
      <c r="A171" s="73">
        <f t="shared" si="62"/>
        <v>120</v>
      </c>
      <c r="B171" s="336" t="s">
        <v>673</v>
      </c>
      <c r="C171" s="354">
        <f t="shared" si="59"/>
        <v>1862817.5</v>
      </c>
      <c r="D171" s="398">
        <f t="shared" si="60"/>
        <v>470718.15</v>
      </c>
      <c r="E171" s="321">
        <v>470718.15</v>
      </c>
      <c r="F171" s="321"/>
      <c r="G171" s="321"/>
      <c r="H171" s="321"/>
      <c r="I171" s="321"/>
      <c r="J171" s="321"/>
      <c r="K171" s="321"/>
      <c r="L171" s="321"/>
      <c r="M171" s="185">
        <v>183.3</v>
      </c>
      <c r="N171" s="274">
        <v>1392099.35</v>
      </c>
      <c r="O171" s="185"/>
      <c r="P171" s="185"/>
      <c r="Q171" s="185"/>
      <c r="R171" s="354"/>
      <c r="S171" s="354"/>
      <c r="T171" s="321"/>
      <c r="U171" s="321"/>
      <c r="V171" s="321"/>
      <c r="W171" s="321"/>
      <c r="X171" s="321"/>
      <c r="Y171" s="354"/>
      <c r="Z171" s="354"/>
      <c r="AA171" s="11"/>
      <c r="AB171" s="351"/>
      <c r="AC171" s="47"/>
    </row>
    <row r="172" spans="1:29" ht="15.75" customHeight="1" x14ac:dyDescent="0.25">
      <c r="A172" s="73">
        <f t="shared" si="62"/>
        <v>121</v>
      </c>
      <c r="B172" s="336" t="s">
        <v>674</v>
      </c>
      <c r="C172" s="354">
        <f t="shared" si="59"/>
        <v>5866116.9000000004</v>
      </c>
      <c r="D172" s="398">
        <f t="shared" si="60"/>
        <v>739728.15</v>
      </c>
      <c r="E172" s="321">
        <v>739728.15</v>
      </c>
      <c r="F172" s="321"/>
      <c r="G172" s="321"/>
      <c r="H172" s="321"/>
      <c r="I172" s="321"/>
      <c r="J172" s="321"/>
      <c r="K172" s="321"/>
      <c r="L172" s="321"/>
      <c r="M172" s="185">
        <v>675</v>
      </c>
      <c r="N172" s="274">
        <v>5126388.75</v>
      </c>
      <c r="O172" s="185"/>
      <c r="P172" s="185"/>
      <c r="Q172" s="185"/>
      <c r="R172" s="354"/>
      <c r="S172" s="354"/>
      <c r="T172" s="321"/>
      <c r="U172" s="321"/>
      <c r="V172" s="321"/>
      <c r="W172" s="321"/>
      <c r="X172" s="321"/>
      <c r="Y172" s="354"/>
      <c r="Z172" s="354"/>
      <c r="AA172" s="11"/>
      <c r="AB172" s="351"/>
      <c r="AC172" s="47"/>
    </row>
    <row r="173" spans="1:29" ht="15.75" customHeight="1" x14ac:dyDescent="0.25">
      <c r="A173" s="73">
        <f t="shared" si="62"/>
        <v>122</v>
      </c>
      <c r="B173" s="336" t="s">
        <v>675</v>
      </c>
      <c r="C173" s="354">
        <f t="shared" si="59"/>
        <v>2126502</v>
      </c>
      <c r="D173" s="398">
        <f t="shared" si="60"/>
        <v>0</v>
      </c>
      <c r="E173" s="321"/>
      <c r="F173" s="321"/>
      <c r="G173" s="321"/>
      <c r="H173" s="321"/>
      <c r="I173" s="321"/>
      <c r="J173" s="321"/>
      <c r="K173" s="321"/>
      <c r="L173" s="321"/>
      <c r="M173" s="185">
        <v>280</v>
      </c>
      <c r="N173" s="274">
        <v>2126502</v>
      </c>
      <c r="O173" s="185"/>
      <c r="P173" s="185"/>
      <c r="Q173" s="185"/>
      <c r="R173" s="354"/>
      <c r="S173" s="354"/>
      <c r="T173" s="321"/>
      <c r="U173" s="321"/>
      <c r="V173" s="321"/>
      <c r="W173" s="321"/>
      <c r="X173" s="321"/>
      <c r="Y173" s="354"/>
      <c r="Z173" s="354"/>
      <c r="AA173" s="11"/>
      <c r="AB173" s="351"/>
      <c r="AC173" s="47"/>
    </row>
    <row r="174" spans="1:29" ht="15.75" customHeight="1" x14ac:dyDescent="0.25">
      <c r="A174" s="73">
        <f t="shared" si="62"/>
        <v>123</v>
      </c>
      <c r="B174" s="336" t="s">
        <v>676</v>
      </c>
      <c r="C174" s="354">
        <f t="shared" si="59"/>
        <v>892500</v>
      </c>
      <c r="D174" s="398">
        <f t="shared" si="60"/>
        <v>0</v>
      </c>
      <c r="E174" s="321"/>
      <c r="F174" s="321"/>
      <c r="G174" s="321"/>
      <c r="H174" s="321"/>
      <c r="I174" s="321"/>
      <c r="J174" s="321"/>
      <c r="K174" s="321"/>
      <c r="L174" s="321"/>
      <c r="M174" s="185"/>
      <c r="N174" s="274"/>
      <c r="O174" s="185"/>
      <c r="P174" s="185"/>
      <c r="Q174" s="185"/>
      <c r="R174" s="354"/>
      <c r="S174" s="354"/>
      <c r="T174" s="321">
        <v>80</v>
      </c>
      <c r="U174" s="321">
        <v>892500</v>
      </c>
      <c r="V174" s="321"/>
      <c r="W174" s="321"/>
      <c r="X174" s="321"/>
      <c r="Y174" s="354"/>
      <c r="Z174" s="354"/>
      <c r="AA174" s="11"/>
      <c r="AB174" s="351"/>
      <c r="AC174" s="47"/>
    </row>
    <row r="175" spans="1:29" ht="15.75" customHeight="1" x14ac:dyDescent="0.25">
      <c r="A175" s="73">
        <f t="shared" si="62"/>
        <v>124</v>
      </c>
      <c r="B175" s="336" t="s">
        <v>677</v>
      </c>
      <c r="C175" s="354">
        <f t="shared" si="59"/>
        <v>1407843.15</v>
      </c>
      <c r="D175" s="398">
        <f t="shared" si="60"/>
        <v>470718.15</v>
      </c>
      <c r="E175" s="321">
        <v>470718.15</v>
      </c>
      <c r="F175" s="321"/>
      <c r="G175" s="321"/>
      <c r="H175" s="321"/>
      <c r="I175" s="321"/>
      <c r="J175" s="321"/>
      <c r="K175" s="321"/>
      <c r="L175" s="321"/>
      <c r="M175" s="185"/>
      <c r="N175" s="274"/>
      <c r="O175" s="185"/>
      <c r="P175" s="185"/>
      <c r="Q175" s="185"/>
      <c r="R175" s="354"/>
      <c r="S175" s="354"/>
      <c r="T175" s="321">
        <v>84</v>
      </c>
      <c r="U175" s="321">
        <v>937125</v>
      </c>
      <c r="V175" s="321"/>
      <c r="W175" s="321"/>
      <c r="X175" s="321"/>
      <c r="Y175" s="354"/>
      <c r="Z175" s="354"/>
      <c r="AA175" s="11"/>
      <c r="AB175" s="351"/>
      <c r="AC175" s="47"/>
    </row>
    <row r="176" spans="1:29" ht="15.75" customHeight="1" x14ac:dyDescent="0.25">
      <c r="A176" s="73">
        <f t="shared" si="62"/>
        <v>125</v>
      </c>
      <c r="B176" s="336" t="s">
        <v>678</v>
      </c>
      <c r="C176" s="354">
        <f t="shared" si="59"/>
        <v>470718.15</v>
      </c>
      <c r="D176" s="398">
        <f t="shared" si="60"/>
        <v>470718.15</v>
      </c>
      <c r="E176" s="321">
        <v>470718.15</v>
      </c>
      <c r="F176" s="321"/>
      <c r="G176" s="321"/>
      <c r="H176" s="321"/>
      <c r="I176" s="321"/>
      <c r="J176" s="321"/>
      <c r="K176" s="321"/>
      <c r="L176" s="321"/>
      <c r="M176" s="185"/>
      <c r="N176" s="274"/>
      <c r="O176" s="185"/>
      <c r="P176" s="185"/>
      <c r="Q176" s="185"/>
      <c r="R176" s="354"/>
      <c r="S176" s="354"/>
      <c r="T176" s="321"/>
      <c r="U176" s="321"/>
      <c r="V176" s="321"/>
      <c r="W176" s="321"/>
      <c r="X176" s="321"/>
      <c r="Y176" s="354"/>
      <c r="Z176" s="354"/>
      <c r="AA176" s="11" t="s">
        <v>151</v>
      </c>
      <c r="AB176" s="351"/>
      <c r="AC176" s="47"/>
    </row>
    <row r="177" spans="1:32" ht="15.75" customHeight="1" x14ac:dyDescent="0.25">
      <c r="A177" s="73">
        <f t="shared" si="62"/>
        <v>126</v>
      </c>
      <c r="B177" s="278" t="s">
        <v>679</v>
      </c>
      <c r="C177" s="354">
        <f t="shared" si="59"/>
        <v>1898662.5</v>
      </c>
      <c r="D177" s="398">
        <f t="shared" si="60"/>
        <v>0</v>
      </c>
      <c r="E177" s="321"/>
      <c r="F177" s="321"/>
      <c r="G177" s="321"/>
      <c r="H177" s="321"/>
      <c r="I177" s="321"/>
      <c r="J177" s="321"/>
      <c r="K177" s="321"/>
      <c r="L177" s="321"/>
      <c r="M177" s="185">
        <v>250</v>
      </c>
      <c r="N177" s="274">
        <v>1898662.5</v>
      </c>
      <c r="O177" s="185"/>
      <c r="P177" s="185"/>
      <c r="Q177" s="185"/>
      <c r="R177" s="354"/>
      <c r="S177" s="354"/>
      <c r="T177" s="321"/>
      <c r="U177" s="321"/>
      <c r="V177" s="321"/>
      <c r="W177" s="321"/>
      <c r="X177" s="321"/>
      <c r="Y177" s="354"/>
      <c r="Z177" s="354"/>
      <c r="AA177" s="11"/>
      <c r="AB177" s="351"/>
      <c r="AC177" s="47"/>
    </row>
    <row r="178" spans="1:32" ht="15.75" customHeight="1" x14ac:dyDescent="0.3">
      <c r="A178" s="183" t="s">
        <v>15</v>
      </c>
      <c r="B178" s="241"/>
      <c r="C178" s="354">
        <f>SUM(C152:C177)</f>
        <v>31241584.606399998</v>
      </c>
      <c r="D178" s="354">
        <f t="shared" ref="D178:Y178" si="63">SUM(D152:D177)</f>
        <v>15704536.916400004</v>
      </c>
      <c r="E178" s="354">
        <f t="shared" si="63"/>
        <v>9742177.9764000028</v>
      </c>
      <c r="F178" s="354">
        <f t="shared" si="63"/>
        <v>4332662.1400000006</v>
      </c>
      <c r="G178" s="354">
        <f t="shared" si="63"/>
        <v>907372.23</v>
      </c>
      <c r="H178" s="354">
        <f t="shared" si="63"/>
        <v>0</v>
      </c>
      <c r="I178" s="354">
        <f t="shared" si="63"/>
        <v>722324.57</v>
      </c>
      <c r="J178" s="354">
        <f t="shared" si="63"/>
        <v>0</v>
      </c>
      <c r="K178" s="354">
        <f t="shared" si="63"/>
        <v>0</v>
      </c>
      <c r="L178" s="354">
        <f t="shared" si="63"/>
        <v>0</v>
      </c>
      <c r="M178" s="354">
        <f t="shared" si="63"/>
        <v>1548.3</v>
      </c>
      <c r="N178" s="354">
        <f t="shared" si="63"/>
        <v>11758796.6</v>
      </c>
      <c r="O178" s="354">
        <f t="shared" si="63"/>
        <v>0</v>
      </c>
      <c r="P178" s="354">
        <f t="shared" si="63"/>
        <v>0</v>
      </c>
      <c r="Q178" s="354">
        <f t="shared" si="63"/>
        <v>0</v>
      </c>
      <c r="R178" s="354">
        <f t="shared" si="63"/>
        <v>0</v>
      </c>
      <c r="S178" s="354">
        <f t="shared" si="63"/>
        <v>0</v>
      </c>
      <c r="T178" s="354">
        <f t="shared" si="63"/>
        <v>255</v>
      </c>
      <c r="U178" s="354">
        <f t="shared" si="63"/>
        <v>2844843.75</v>
      </c>
      <c r="V178" s="354">
        <f t="shared" si="63"/>
        <v>0</v>
      </c>
      <c r="W178" s="354">
        <f t="shared" si="63"/>
        <v>0</v>
      </c>
      <c r="X178" s="354">
        <f t="shared" si="63"/>
        <v>0</v>
      </c>
      <c r="Y178" s="354">
        <f t="shared" si="63"/>
        <v>933407.33999999985</v>
      </c>
      <c r="Z178" s="354">
        <f>(C178-Y178)*0.0214</f>
        <v>648594.99350095994</v>
      </c>
      <c r="AA178" s="390">
        <f>SUM(AA152:AA176)</f>
        <v>0</v>
      </c>
      <c r="AB178" s="351"/>
      <c r="AC178" s="47"/>
      <c r="AF178" s="48"/>
    </row>
    <row r="179" spans="1:32" ht="12.75" customHeight="1" x14ac:dyDescent="0.3">
      <c r="A179" s="391" t="s">
        <v>680</v>
      </c>
      <c r="B179" s="234"/>
      <c r="C179" s="385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243"/>
      <c r="O179" s="233"/>
      <c r="P179" s="233"/>
      <c r="Q179" s="233"/>
      <c r="R179" s="243"/>
      <c r="S179" s="243"/>
      <c r="T179" s="233"/>
      <c r="U179" s="233"/>
      <c r="V179" s="233"/>
      <c r="W179" s="233"/>
      <c r="X179" s="233"/>
      <c r="Y179" s="243"/>
      <c r="Z179" s="243"/>
      <c r="AA179" s="11"/>
      <c r="AB179" s="351"/>
      <c r="AD179" s="67"/>
    </row>
    <row r="180" spans="1:32" ht="13.5" customHeight="1" x14ac:dyDescent="0.3">
      <c r="A180" s="282">
        <f>A177+1</f>
        <v>127</v>
      </c>
      <c r="B180" s="336" t="s">
        <v>681</v>
      </c>
      <c r="C180" s="354">
        <f>D180+L180+N180+P180+R180+U180+W180+X180+Y180+K180</f>
        <v>433662.6</v>
      </c>
      <c r="D180" s="398">
        <f t="shared" ref="D180" si="64">E180+F180+G180+H180+I180</f>
        <v>433662.6</v>
      </c>
      <c r="E180" s="321">
        <v>0</v>
      </c>
      <c r="F180" s="321">
        <v>216831.3</v>
      </c>
      <c r="G180" s="321">
        <v>0</v>
      </c>
      <c r="H180" s="321">
        <v>0</v>
      </c>
      <c r="I180" s="321">
        <v>216831.3</v>
      </c>
      <c r="J180" s="398">
        <v>0</v>
      </c>
      <c r="K180" s="321">
        <v>0</v>
      </c>
      <c r="L180" s="321">
        <v>0</v>
      </c>
      <c r="M180" s="321"/>
      <c r="N180" s="354"/>
      <c r="O180" s="398"/>
      <c r="P180" s="321"/>
      <c r="Q180" s="321"/>
      <c r="R180" s="354"/>
      <c r="S180" s="354"/>
      <c r="T180" s="321">
        <v>0</v>
      </c>
      <c r="U180" s="321">
        <v>0</v>
      </c>
      <c r="V180" s="321">
        <v>0</v>
      </c>
      <c r="W180" s="321">
        <v>0</v>
      </c>
      <c r="X180" s="398">
        <v>0</v>
      </c>
      <c r="Y180" s="390"/>
      <c r="Z180" s="390"/>
      <c r="AA180" s="11" t="s">
        <v>374</v>
      </c>
      <c r="AB180" s="351" t="s">
        <v>298</v>
      </c>
      <c r="AD180" s="67"/>
    </row>
    <row r="181" spans="1:32" s="5" customFormat="1" ht="14.25" customHeight="1" x14ac:dyDescent="0.3">
      <c r="A181" s="387" t="s">
        <v>15</v>
      </c>
      <c r="B181" s="242"/>
      <c r="C181" s="395">
        <f t="shared" ref="C181:Y181" si="65">SUM(C180:C180)</f>
        <v>433662.6</v>
      </c>
      <c r="D181" s="62">
        <f t="shared" si="65"/>
        <v>433662.6</v>
      </c>
      <c r="E181" s="62">
        <f t="shared" si="65"/>
        <v>0</v>
      </c>
      <c r="F181" s="62">
        <f t="shared" si="65"/>
        <v>216831.3</v>
      </c>
      <c r="G181" s="62">
        <f t="shared" si="65"/>
        <v>0</v>
      </c>
      <c r="H181" s="62">
        <f t="shared" si="65"/>
        <v>0</v>
      </c>
      <c r="I181" s="62">
        <f t="shared" si="65"/>
        <v>216831.3</v>
      </c>
      <c r="J181" s="62">
        <f t="shared" si="65"/>
        <v>0</v>
      </c>
      <c r="K181" s="62">
        <f t="shared" ref="K181" si="66">SUM(K180:K180)</f>
        <v>0</v>
      </c>
      <c r="L181" s="62">
        <f t="shared" si="65"/>
        <v>0</v>
      </c>
      <c r="M181" s="62">
        <f t="shared" si="65"/>
        <v>0</v>
      </c>
      <c r="N181" s="395">
        <f t="shared" si="65"/>
        <v>0</v>
      </c>
      <c r="O181" s="62">
        <f t="shared" si="65"/>
        <v>0</v>
      </c>
      <c r="P181" s="62">
        <f t="shared" si="65"/>
        <v>0</v>
      </c>
      <c r="Q181" s="62">
        <f t="shared" si="65"/>
        <v>0</v>
      </c>
      <c r="R181" s="395">
        <f t="shared" si="65"/>
        <v>0</v>
      </c>
      <c r="S181" s="395">
        <f t="shared" si="65"/>
        <v>0</v>
      </c>
      <c r="T181" s="62">
        <f t="shared" si="65"/>
        <v>0</v>
      </c>
      <c r="U181" s="62">
        <f t="shared" si="65"/>
        <v>0</v>
      </c>
      <c r="V181" s="62">
        <f t="shared" si="65"/>
        <v>0</v>
      </c>
      <c r="W181" s="62">
        <f t="shared" si="65"/>
        <v>0</v>
      </c>
      <c r="X181" s="62">
        <f t="shared" si="65"/>
        <v>0</v>
      </c>
      <c r="Y181" s="395">
        <f t="shared" si="65"/>
        <v>0</v>
      </c>
      <c r="Z181" s="354">
        <f>(C181-Y181)*0.0214</f>
        <v>9280.3796399999992</v>
      </c>
      <c r="AA181" s="101"/>
      <c r="AB181" s="351"/>
      <c r="AC181" s="48"/>
    </row>
    <row r="182" spans="1:32" ht="15.75" customHeight="1" x14ac:dyDescent="0.3">
      <c r="A182" s="391" t="s">
        <v>24</v>
      </c>
      <c r="B182" s="235"/>
      <c r="C182" s="395">
        <f>C181+C178+C150+C143+C136</f>
        <v>47369392.926400006</v>
      </c>
      <c r="D182" s="395">
        <f t="shared" ref="D182:Y182" si="67">D181+D178+D150+D143+D136</f>
        <v>18578405.816400003</v>
      </c>
      <c r="E182" s="395">
        <f t="shared" si="67"/>
        <v>12182384.276400004</v>
      </c>
      <c r="F182" s="395">
        <f t="shared" si="67"/>
        <v>4549493.4400000004</v>
      </c>
      <c r="G182" s="395">
        <f t="shared" si="67"/>
        <v>907372.23</v>
      </c>
      <c r="H182" s="395">
        <f t="shared" si="67"/>
        <v>0</v>
      </c>
      <c r="I182" s="395">
        <f t="shared" si="67"/>
        <v>939155.86999999988</v>
      </c>
      <c r="J182" s="395">
        <f t="shared" si="67"/>
        <v>5</v>
      </c>
      <c r="K182" s="395">
        <f t="shared" si="67"/>
        <v>10506465.119999999</v>
      </c>
      <c r="L182" s="395">
        <f t="shared" si="67"/>
        <v>318346.3</v>
      </c>
      <c r="M182" s="395">
        <f t="shared" si="67"/>
        <v>1548.3</v>
      </c>
      <c r="N182" s="395">
        <f t="shared" si="67"/>
        <v>11758796.6</v>
      </c>
      <c r="O182" s="395">
        <f t="shared" si="67"/>
        <v>0</v>
      </c>
      <c r="P182" s="395">
        <f t="shared" si="67"/>
        <v>0</v>
      </c>
      <c r="Q182" s="395">
        <f t="shared" si="67"/>
        <v>0</v>
      </c>
      <c r="R182" s="395">
        <f t="shared" si="67"/>
        <v>0</v>
      </c>
      <c r="S182" s="395">
        <f t="shared" si="67"/>
        <v>0</v>
      </c>
      <c r="T182" s="395">
        <f t="shared" si="67"/>
        <v>255</v>
      </c>
      <c r="U182" s="395">
        <f t="shared" si="67"/>
        <v>2844843.75</v>
      </c>
      <c r="V182" s="395">
        <f t="shared" si="67"/>
        <v>0</v>
      </c>
      <c r="W182" s="395">
        <f t="shared" si="67"/>
        <v>0</v>
      </c>
      <c r="X182" s="395">
        <f t="shared" si="67"/>
        <v>0</v>
      </c>
      <c r="Y182" s="395">
        <f t="shared" si="67"/>
        <v>3362535.34</v>
      </c>
      <c r="Z182" s="354">
        <f>(C182-Y182)*0.0214</f>
        <v>941746.75234896003</v>
      </c>
      <c r="AA182" s="243" t="e">
        <f>#REF!+AA181+#REF!+#REF!+AA178+AA150+#REF!+AA143+AA136+#REF!</f>
        <v>#REF!</v>
      </c>
      <c r="AB182" s="351">
        <f>C182+(C182-Y182)*0.0214</f>
        <v>48311139.678748965</v>
      </c>
      <c r="AC182" s="47"/>
    </row>
    <row r="183" spans="1:32" ht="12.75" customHeight="1" x14ac:dyDescent="0.3">
      <c r="A183" s="387" t="s">
        <v>69</v>
      </c>
      <c r="B183" s="243"/>
      <c r="C183" s="395"/>
      <c r="D183" s="395"/>
      <c r="E183" s="395"/>
      <c r="F183" s="395"/>
      <c r="G183" s="395"/>
      <c r="H183" s="395"/>
      <c r="I183" s="395"/>
      <c r="J183" s="395"/>
      <c r="K183" s="395"/>
      <c r="L183" s="395"/>
      <c r="M183" s="395"/>
      <c r="N183" s="395"/>
      <c r="O183" s="395"/>
      <c r="P183" s="395"/>
      <c r="Q183" s="395"/>
      <c r="R183" s="395"/>
      <c r="S183" s="395"/>
      <c r="T183" s="395"/>
      <c r="U183" s="395"/>
      <c r="V183" s="395"/>
      <c r="W183" s="395"/>
      <c r="X183" s="395"/>
      <c r="Y183" s="395"/>
      <c r="Z183" s="395"/>
      <c r="AA183" s="11"/>
      <c r="AB183" s="351"/>
      <c r="AC183" s="24"/>
    </row>
    <row r="184" spans="1:32" ht="12.75" customHeight="1" x14ac:dyDescent="0.3">
      <c r="A184" s="391" t="s">
        <v>682</v>
      </c>
      <c r="B184" s="234"/>
      <c r="C184" s="385"/>
      <c r="D184" s="395"/>
      <c r="E184" s="395"/>
      <c r="F184" s="395"/>
      <c r="G184" s="395"/>
      <c r="H184" s="395"/>
      <c r="I184" s="395"/>
      <c r="J184" s="395"/>
      <c r="K184" s="395"/>
      <c r="L184" s="395"/>
      <c r="M184" s="395"/>
      <c r="N184" s="395"/>
      <c r="O184" s="395"/>
      <c r="P184" s="395"/>
      <c r="Q184" s="395"/>
      <c r="R184" s="395"/>
      <c r="S184" s="395"/>
      <c r="T184" s="395"/>
      <c r="U184" s="395"/>
      <c r="V184" s="395"/>
      <c r="W184" s="395"/>
      <c r="X184" s="395"/>
      <c r="Y184" s="395"/>
      <c r="Z184" s="395"/>
      <c r="AA184" s="11"/>
      <c r="AB184" s="351"/>
      <c r="AC184" s="24"/>
    </row>
    <row r="185" spans="1:32" ht="12.75" customHeight="1" x14ac:dyDescent="0.3">
      <c r="A185" s="282">
        <f>A180+1</f>
        <v>128</v>
      </c>
      <c r="B185" s="309" t="s">
        <v>683</v>
      </c>
      <c r="C185" s="354">
        <f t="shared" ref="C185:C192" si="68">D185+L185+N185+P185+R185+U185+W185+X185+Y185+K185</f>
        <v>4918492.5199999996</v>
      </c>
      <c r="D185" s="398">
        <f t="shared" ref="D185:D192" si="69">E185+F185+G185+H185+I185</f>
        <v>4918492.5199999996</v>
      </c>
      <c r="E185" s="354">
        <v>4918492.5199999996</v>
      </c>
      <c r="F185" s="354"/>
      <c r="G185" s="354"/>
      <c r="H185" s="354"/>
      <c r="I185" s="354"/>
      <c r="J185" s="354"/>
      <c r="K185" s="354"/>
      <c r="L185" s="354"/>
      <c r="M185" s="354"/>
      <c r="N185" s="354"/>
      <c r="O185" s="354"/>
      <c r="P185" s="354"/>
      <c r="Q185" s="354"/>
      <c r="R185" s="354"/>
      <c r="S185" s="354"/>
      <c r="T185" s="354"/>
      <c r="U185" s="354"/>
      <c r="V185" s="354"/>
      <c r="W185" s="354"/>
      <c r="X185" s="354"/>
      <c r="Y185" s="354"/>
      <c r="Z185" s="354"/>
      <c r="AA185" s="11"/>
      <c r="AB185" s="351"/>
      <c r="AC185" s="24"/>
      <c r="AD185" s="47"/>
    </row>
    <row r="186" spans="1:32" ht="12.75" customHeight="1" x14ac:dyDescent="0.25">
      <c r="A186" s="73">
        <f t="shared" ref="A186:A192" si="70">A185+1</f>
        <v>129</v>
      </c>
      <c r="B186" s="309" t="s">
        <v>684</v>
      </c>
      <c r="C186" s="354">
        <f t="shared" si="68"/>
        <v>9008273.4000000004</v>
      </c>
      <c r="D186" s="398">
        <f t="shared" si="69"/>
        <v>9008273.4000000004</v>
      </c>
      <c r="E186" s="354">
        <v>9008273.4000000004</v>
      </c>
      <c r="F186" s="354"/>
      <c r="G186" s="354"/>
      <c r="H186" s="354"/>
      <c r="I186" s="354"/>
      <c r="J186" s="354"/>
      <c r="K186" s="354"/>
      <c r="L186" s="354"/>
      <c r="M186" s="354"/>
      <c r="N186" s="354"/>
      <c r="O186" s="354"/>
      <c r="P186" s="354"/>
      <c r="Q186" s="354"/>
      <c r="R186" s="354"/>
      <c r="S186" s="354"/>
      <c r="T186" s="354"/>
      <c r="U186" s="354"/>
      <c r="V186" s="354"/>
      <c r="W186" s="354"/>
      <c r="X186" s="354"/>
      <c r="Y186" s="354"/>
      <c r="Z186" s="354"/>
      <c r="AA186" s="11"/>
      <c r="AB186" s="351"/>
      <c r="AC186" s="24"/>
      <c r="AD186" s="47"/>
    </row>
    <row r="187" spans="1:32" ht="12.75" customHeight="1" x14ac:dyDescent="0.25">
      <c r="A187" s="73">
        <f t="shared" si="70"/>
        <v>130</v>
      </c>
      <c r="B187" s="309" t="s">
        <v>685</v>
      </c>
      <c r="C187" s="354">
        <f t="shared" si="68"/>
        <v>3252385.62</v>
      </c>
      <c r="D187" s="398">
        <f t="shared" si="69"/>
        <v>3252385.62</v>
      </c>
      <c r="E187" s="354">
        <v>3252385.62</v>
      </c>
      <c r="F187" s="354"/>
      <c r="G187" s="354"/>
      <c r="H187" s="354"/>
      <c r="I187" s="354"/>
      <c r="J187" s="354"/>
      <c r="K187" s="354"/>
      <c r="L187" s="354"/>
      <c r="M187" s="354"/>
      <c r="N187" s="354"/>
      <c r="O187" s="354"/>
      <c r="P187" s="354"/>
      <c r="Q187" s="354"/>
      <c r="R187" s="354"/>
      <c r="S187" s="354"/>
      <c r="T187" s="354"/>
      <c r="U187" s="354"/>
      <c r="V187" s="354"/>
      <c r="W187" s="354"/>
      <c r="X187" s="354"/>
      <c r="Y187" s="354"/>
      <c r="Z187" s="354"/>
      <c r="AA187" s="11"/>
      <c r="AB187" s="351"/>
      <c r="AC187" s="24"/>
      <c r="AD187" s="47"/>
    </row>
    <row r="188" spans="1:32" ht="12.75" customHeight="1" x14ac:dyDescent="0.25">
      <c r="A188" s="73">
        <f t="shared" si="70"/>
        <v>131</v>
      </c>
      <c r="B188" s="309" t="s">
        <v>686</v>
      </c>
      <c r="C188" s="354">
        <f t="shared" si="68"/>
        <v>2143785.06</v>
      </c>
      <c r="D188" s="398">
        <f t="shared" si="69"/>
        <v>2143785.06</v>
      </c>
      <c r="E188" s="354">
        <v>2143785.06</v>
      </c>
      <c r="F188" s="354"/>
      <c r="G188" s="354"/>
      <c r="H188" s="354"/>
      <c r="I188" s="354"/>
      <c r="J188" s="354"/>
      <c r="K188" s="354"/>
      <c r="L188" s="354"/>
      <c r="M188" s="354"/>
      <c r="N188" s="354"/>
      <c r="O188" s="354"/>
      <c r="P188" s="354"/>
      <c r="Q188" s="354"/>
      <c r="R188" s="354"/>
      <c r="S188" s="354"/>
      <c r="T188" s="354"/>
      <c r="U188" s="354"/>
      <c r="V188" s="354"/>
      <c r="W188" s="354"/>
      <c r="X188" s="354"/>
      <c r="Y188" s="354"/>
      <c r="Z188" s="354"/>
      <c r="AA188" s="11"/>
      <c r="AB188" s="351"/>
      <c r="AC188" s="24"/>
      <c r="AD188" s="47"/>
    </row>
    <row r="189" spans="1:32" ht="12.75" customHeight="1" x14ac:dyDescent="0.25">
      <c r="A189" s="73">
        <f t="shared" si="70"/>
        <v>132</v>
      </c>
      <c r="B189" s="309" t="s">
        <v>687</v>
      </c>
      <c r="C189" s="354">
        <f t="shared" si="68"/>
        <v>2143785.06</v>
      </c>
      <c r="D189" s="398">
        <f t="shared" si="69"/>
        <v>2143785.06</v>
      </c>
      <c r="E189" s="354">
        <v>2143785.06</v>
      </c>
      <c r="F189" s="354"/>
      <c r="G189" s="354"/>
      <c r="H189" s="354"/>
      <c r="I189" s="354"/>
      <c r="J189" s="354"/>
      <c r="K189" s="354"/>
      <c r="L189" s="354"/>
      <c r="M189" s="354"/>
      <c r="N189" s="354"/>
      <c r="O189" s="354"/>
      <c r="P189" s="354"/>
      <c r="Q189" s="354"/>
      <c r="R189" s="354"/>
      <c r="S189" s="354"/>
      <c r="T189" s="354"/>
      <c r="U189" s="354"/>
      <c r="V189" s="354"/>
      <c r="W189" s="354"/>
      <c r="X189" s="354"/>
      <c r="Y189" s="354"/>
      <c r="Z189" s="354"/>
      <c r="AA189" s="11"/>
      <c r="AB189" s="351"/>
      <c r="AC189" s="24"/>
      <c r="AD189" s="47"/>
    </row>
    <row r="190" spans="1:32" ht="12.75" customHeight="1" x14ac:dyDescent="0.25">
      <c r="A190" s="73">
        <f t="shared" si="70"/>
        <v>133</v>
      </c>
      <c r="B190" s="309" t="s">
        <v>688</v>
      </c>
      <c r="C190" s="354">
        <f t="shared" si="68"/>
        <v>1436981.58</v>
      </c>
      <c r="D190" s="398">
        <f t="shared" si="69"/>
        <v>1436981.58</v>
      </c>
      <c r="E190" s="354">
        <v>1436981.58</v>
      </c>
      <c r="F190" s="354"/>
      <c r="G190" s="354"/>
      <c r="H190" s="354"/>
      <c r="I190" s="354"/>
      <c r="J190" s="354"/>
      <c r="K190" s="354"/>
      <c r="L190" s="354"/>
      <c r="M190" s="354"/>
      <c r="N190" s="354"/>
      <c r="O190" s="354"/>
      <c r="P190" s="354"/>
      <c r="Q190" s="354"/>
      <c r="R190" s="354"/>
      <c r="S190" s="354"/>
      <c r="T190" s="354"/>
      <c r="U190" s="354"/>
      <c r="V190" s="354"/>
      <c r="W190" s="354"/>
      <c r="X190" s="354"/>
      <c r="Y190" s="354"/>
      <c r="Z190" s="354"/>
      <c r="AA190" s="11"/>
      <c r="AB190" s="351"/>
      <c r="AC190" s="24"/>
      <c r="AD190" s="47"/>
    </row>
    <row r="191" spans="1:32" ht="12.75" customHeight="1" x14ac:dyDescent="0.25">
      <c r="A191" s="73">
        <f t="shared" si="70"/>
        <v>134</v>
      </c>
      <c r="B191" s="309" t="s">
        <v>689</v>
      </c>
      <c r="C191" s="354">
        <f t="shared" si="68"/>
        <v>2944632.18</v>
      </c>
      <c r="D191" s="398">
        <f t="shared" si="69"/>
        <v>2944632.18</v>
      </c>
      <c r="E191" s="354">
        <v>2944632.18</v>
      </c>
      <c r="F191" s="354"/>
      <c r="G191" s="354"/>
      <c r="H191" s="354"/>
      <c r="I191" s="354"/>
      <c r="J191" s="354"/>
      <c r="K191" s="354"/>
      <c r="L191" s="354"/>
      <c r="M191" s="354"/>
      <c r="N191" s="354"/>
      <c r="O191" s="354"/>
      <c r="P191" s="354"/>
      <c r="Q191" s="354"/>
      <c r="R191" s="354"/>
      <c r="S191" s="354"/>
      <c r="T191" s="354"/>
      <c r="U191" s="354"/>
      <c r="V191" s="354"/>
      <c r="W191" s="354"/>
      <c r="X191" s="354"/>
      <c r="Y191" s="354"/>
      <c r="Z191" s="354"/>
      <c r="AA191" s="11"/>
      <c r="AB191" s="351"/>
      <c r="AC191" s="24"/>
      <c r="AD191" s="47"/>
    </row>
    <row r="192" spans="1:32" ht="12.75" customHeight="1" x14ac:dyDescent="0.25">
      <c r="A192" s="73">
        <f t="shared" si="70"/>
        <v>135</v>
      </c>
      <c r="B192" s="309" t="s">
        <v>690</v>
      </c>
      <c r="C192" s="354">
        <f t="shared" si="68"/>
        <v>3415944.24</v>
      </c>
      <c r="D192" s="398">
        <f t="shared" si="69"/>
        <v>3415944.24</v>
      </c>
      <c r="E192" s="354">
        <v>3415944.24</v>
      </c>
      <c r="F192" s="354"/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R192" s="354"/>
      <c r="S192" s="354"/>
      <c r="T192" s="354"/>
      <c r="U192" s="354"/>
      <c r="V192" s="354"/>
      <c r="W192" s="354"/>
      <c r="X192" s="354"/>
      <c r="Y192" s="354"/>
      <c r="Z192" s="354" t="s">
        <v>691</v>
      </c>
      <c r="AA192" s="11"/>
      <c r="AB192" s="351"/>
      <c r="AC192" s="24"/>
      <c r="AD192" s="47"/>
    </row>
    <row r="193" spans="1:32" ht="12.75" customHeight="1" x14ac:dyDescent="0.3">
      <c r="A193" s="183" t="s">
        <v>15</v>
      </c>
      <c r="B193" s="309"/>
      <c r="C193" s="354">
        <f>SUM(C185:C192)</f>
        <v>29264279.659999996</v>
      </c>
      <c r="D193" s="354">
        <f t="shared" ref="D193:Y193" si="71">SUM(D185:D192)</f>
        <v>29264279.659999996</v>
      </c>
      <c r="E193" s="354">
        <f t="shared" si="71"/>
        <v>29264279.659999996</v>
      </c>
      <c r="F193" s="354">
        <f t="shared" si="71"/>
        <v>0</v>
      </c>
      <c r="G193" s="354">
        <f t="shared" si="71"/>
        <v>0</v>
      </c>
      <c r="H193" s="354">
        <f t="shared" si="71"/>
        <v>0</v>
      </c>
      <c r="I193" s="354">
        <f t="shared" si="71"/>
        <v>0</v>
      </c>
      <c r="J193" s="354">
        <f t="shared" si="71"/>
        <v>0</v>
      </c>
      <c r="K193" s="354">
        <f t="shared" si="71"/>
        <v>0</v>
      </c>
      <c r="L193" s="354">
        <f t="shared" si="71"/>
        <v>0</v>
      </c>
      <c r="M193" s="354">
        <f t="shared" si="71"/>
        <v>0</v>
      </c>
      <c r="N193" s="354">
        <f t="shared" si="71"/>
        <v>0</v>
      </c>
      <c r="O193" s="354">
        <f t="shared" si="71"/>
        <v>0</v>
      </c>
      <c r="P193" s="354">
        <f t="shared" si="71"/>
        <v>0</v>
      </c>
      <c r="Q193" s="354">
        <f t="shared" si="71"/>
        <v>0</v>
      </c>
      <c r="R193" s="354">
        <f t="shared" si="71"/>
        <v>0</v>
      </c>
      <c r="S193" s="354">
        <f t="shared" si="71"/>
        <v>0</v>
      </c>
      <c r="T193" s="354">
        <f t="shared" si="71"/>
        <v>0</v>
      </c>
      <c r="U193" s="354">
        <f t="shared" si="71"/>
        <v>0</v>
      </c>
      <c r="V193" s="354">
        <f t="shared" si="71"/>
        <v>0</v>
      </c>
      <c r="W193" s="354">
        <f t="shared" si="71"/>
        <v>0</v>
      </c>
      <c r="X193" s="354">
        <f t="shared" si="71"/>
        <v>0</v>
      </c>
      <c r="Y193" s="354">
        <f t="shared" si="71"/>
        <v>0</v>
      </c>
      <c r="Z193" s="354"/>
      <c r="AA193" s="11"/>
      <c r="AB193" s="351"/>
      <c r="AC193" s="24"/>
      <c r="AD193" s="47"/>
    </row>
    <row r="194" spans="1:32" ht="12.75" customHeight="1" x14ac:dyDescent="0.3">
      <c r="A194" s="183" t="s">
        <v>692</v>
      </c>
      <c r="B194" s="259"/>
      <c r="C194" s="354"/>
      <c r="D194" s="398"/>
      <c r="E194" s="354"/>
      <c r="F194" s="354"/>
      <c r="G194" s="354"/>
      <c r="H194" s="354"/>
      <c r="I194" s="354"/>
      <c r="J194" s="354"/>
      <c r="K194" s="354"/>
      <c r="L194" s="354"/>
      <c r="M194" s="354"/>
      <c r="N194" s="354"/>
      <c r="O194" s="354"/>
      <c r="P194" s="354"/>
      <c r="Q194" s="354"/>
      <c r="R194" s="354"/>
      <c r="S194" s="354"/>
      <c r="T194" s="354"/>
      <c r="U194" s="354"/>
      <c r="V194" s="354"/>
      <c r="W194" s="354"/>
      <c r="X194" s="354"/>
      <c r="Y194" s="354"/>
      <c r="Z194" s="354"/>
      <c r="AA194" s="11"/>
      <c r="AB194" s="351"/>
      <c r="AC194" s="24"/>
      <c r="AD194" s="47"/>
    </row>
    <row r="195" spans="1:32" ht="12.75" customHeight="1" x14ac:dyDescent="0.25">
      <c r="A195" s="73">
        <f>A192+1</f>
        <v>136</v>
      </c>
      <c r="B195" s="309" t="s">
        <v>693</v>
      </c>
      <c r="C195" s="354">
        <f t="shared" ref="C195:C198" si="72">D195+L195+N195+P195+R195+U195+W195+X195+Y195+K195</f>
        <v>591999.0512000001</v>
      </c>
      <c r="D195" s="398">
        <f t="shared" ref="D195:D198" si="73">E195+F195+G195+H195+I195</f>
        <v>493312.62120000005</v>
      </c>
      <c r="E195" s="354">
        <v>493312.62120000005</v>
      </c>
      <c r="F195" s="354"/>
      <c r="G195" s="354"/>
      <c r="H195" s="354"/>
      <c r="I195" s="354"/>
      <c r="J195" s="354"/>
      <c r="K195" s="354"/>
      <c r="L195" s="354"/>
      <c r="M195" s="354"/>
      <c r="N195" s="354"/>
      <c r="O195" s="354"/>
      <c r="P195" s="354"/>
      <c r="Q195" s="354"/>
      <c r="R195" s="354"/>
      <c r="S195" s="354"/>
      <c r="T195" s="354"/>
      <c r="U195" s="354"/>
      <c r="V195" s="354"/>
      <c r="W195" s="354"/>
      <c r="X195" s="354"/>
      <c r="Y195" s="354">
        <v>98686.43</v>
      </c>
      <c r="Z195" s="354" t="s">
        <v>652</v>
      </c>
      <c r="AA195" s="11"/>
      <c r="AB195" s="351"/>
      <c r="AC195" s="24"/>
      <c r="AD195" s="47"/>
    </row>
    <row r="196" spans="1:32" ht="12.75" customHeight="1" x14ac:dyDescent="0.25">
      <c r="A196" s="73">
        <f t="shared" ref="A196:A197" si="74">A195+1</f>
        <v>137</v>
      </c>
      <c r="B196" s="309" t="s">
        <v>694</v>
      </c>
      <c r="C196" s="354">
        <f t="shared" si="72"/>
        <v>510000.03</v>
      </c>
      <c r="D196" s="398">
        <f t="shared" si="73"/>
        <v>420818.27</v>
      </c>
      <c r="E196" s="354">
        <v>420818.27</v>
      </c>
      <c r="F196" s="354"/>
      <c r="G196" s="354"/>
      <c r="H196" s="354"/>
      <c r="I196" s="354"/>
      <c r="J196" s="354"/>
      <c r="K196" s="354"/>
      <c r="L196" s="354"/>
      <c r="M196" s="354"/>
      <c r="N196" s="354"/>
      <c r="O196" s="354"/>
      <c r="P196" s="354"/>
      <c r="Q196" s="354"/>
      <c r="R196" s="354"/>
      <c r="S196" s="354"/>
      <c r="T196" s="354"/>
      <c r="U196" s="354"/>
      <c r="V196" s="354"/>
      <c r="W196" s="354"/>
      <c r="X196" s="354"/>
      <c r="Y196" s="354">
        <v>89181.759999999995</v>
      </c>
      <c r="Z196" s="354" t="s">
        <v>652</v>
      </c>
      <c r="AA196" s="11"/>
      <c r="AB196" s="351"/>
      <c r="AC196" s="24"/>
      <c r="AD196" s="47"/>
    </row>
    <row r="197" spans="1:32" ht="12.75" customHeight="1" x14ac:dyDescent="0.25">
      <c r="A197" s="73">
        <f t="shared" si="74"/>
        <v>138</v>
      </c>
      <c r="B197" s="309" t="s">
        <v>695</v>
      </c>
      <c r="C197" s="354">
        <f t="shared" si="72"/>
        <v>612933.43999999994</v>
      </c>
      <c r="D197" s="398">
        <f t="shared" si="73"/>
        <v>509422.48</v>
      </c>
      <c r="E197" s="67">
        <v>509422.48</v>
      </c>
      <c r="F197" s="354"/>
      <c r="G197" s="354"/>
      <c r="H197" s="354"/>
      <c r="I197" s="354"/>
      <c r="J197" s="354"/>
      <c r="K197" s="354"/>
      <c r="L197" s="354"/>
      <c r="M197" s="354"/>
      <c r="N197" s="354"/>
      <c r="O197" s="354"/>
      <c r="P197" s="354"/>
      <c r="Q197" s="354"/>
      <c r="R197" s="354"/>
      <c r="S197" s="354"/>
      <c r="T197" s="354"/>
      <c r="U197" s="354"/>
      <c r="V197" s="354"/>
      <c r="W197" s="354"/>
      <c r="X197" s="354"/>
      <c r="Y197" s="354">
        <v>103510.96</v>
      </c>
      <c r="Z197" s="354" t="s">
        <v>652</v>
      </c>
      <c r="AA197" s="11"/>
      <c r="AB197" s="351"/>
      <c r="AC197" s="24"/>
      <c r="AD197" s="47"/>
    </row>
    <row r="198" spans="1:32" ht="12.75" customHeight="1" x14ac:dyDescent="0.25">
      <c r="A198" s="73">
        <f t="shared" ref="A198" si="75">A197+1</f>
        <v>139</v>
      </c>
      <c r="B198" s="309" t="s">
        <v>696</v>
      </c>
      <c r="C198" s="354">
        <f t="shared" si="72"/>
        <v>596823.57999999996</v>
      </c>
      <c r="D198" s="398">
        <f t="shared" si="73"/>
        <v>493312.62</v>
      </c>
      <c r="E198" s="354">
        <v>493312.62</v>
      </c>
      <c r="F198" s="354"/>
      <c r="G198" s="354"/>
      <c r="H198" s="354"/>
      <c r="I198" s="354"/>
      <c r="J198" s="354"/>
      <c r="K198" s="354"/>
      <c r="L198" s="354"/>
      <c r="M198" s="354"/>
      <c r="N198" s="354"/>
      <c r="O198" s="354"/>
      <c r="P198" s="354"/>
      <c r="Q198" s="354"/>
      <c r="R198" s="354"/>
      <c r="S198" s="354"/>
      <c r="T198" s="354"/>
      <c r="U198" s="354"/>
      <c r="V198" s="354"/>
      <c r="W198" s="354"/>
      <c r="X198" s="354"/>
      <c r="Y198" s="354">
        <v>103510.96</v>
      </c>
      <c r="Z198" s="354" t="s">
        <v>652</v>
      </c>
      <c r="AA198" s="11"/>
      <c r="AB198" s="351"/>
      <c r="AC198" s="24"/>
      <c r="AD198" s="47"/>
    </row>
    <row r="199" spans="1:32" ht="12.75" customHeight="1" x14ac:dyDescent="0.3">
      <c r="A199" s="183" t="s">
        <v>15</v>
      </c>
      <c r="B199" s="309"/>
      <c r="C199" s="354">
        <f t="shared" ref="C199:Y199" si="76">SUM(C195:C198)</f>
        <v>2311756.1011999999</v>
      </c>
      <c r="D199" s="354">
        <f t="shared" si="76"/>
        <v>1916865.9912</v>
      </c>
      <c r="E199" s="354">
        <f t="shared" si="76"/>
        <v>1916865.9912</v>
      </c>
      <c r="F199" s="354">
        <f t="shared" si="76"/>
        <v>0</v>
      </c>
      <c r="G199" s="354">
        <f t="shared" si="76"/>
        <v>0</v>
      </c>
      <c r="H199" s="354">
        <f t="shared" si="76"/>
        <v>0</v>
      </c>
      <c r="I199" s="354">
        <f t="shared" si="76"/>
        <v>0</v>
      </c>
      <c r="J199" s="354">
        <f t="shared" si="76"/>
        <v>0</v>
      </c>
      <c r="K199" s="354">
        <f t="shared" si="76"/>
        <v>0</v>
      </c>
      <c r="L199" s="354">
        <f t="shared" si="76"/>
        <v>0</v>
      </c>
      <c r="M199" s="354">
        <f t="shared" si="76"/>
        <v>0</v>
      </c>
      <c r="N199" s="354">
        <f t="shared" si="76"/>
        <v>0</v>
      </c>
      <c r="O199" s="354">
        <f t="shared" si="76"/>
        <v>0</v>
      </c>
      <c r="P199" s="354">
        <f t="shared" si="76"/>
        <v>0</v>
      </c>
      <c r="Q199" s="354">
        <f t="shared" si="76"/>
        <v>0</v>
      </c>
      <c r="R199" s="354">
        <f t="shared" si="76"/>
        <v>0</v>
      </c>
      <c r="S199" s="354">
        <f t="shared" si="76"/>
        <v>0</v>
      </c>
      <c r="T199" s="354">
        <f t="shared" si="76"/>
        <v>0</v>
      </c>
      <c r="U199" s="354">
        <f t="shared" si="76"/>
        <v>0</v>
      </c>
      <c r="V199" s="354">
        <f t="shared" si="76"/>
        <v>0</v>
      </c>
      <c r="W199" s="354">
        <f t="shared" si="76"/>
        <v>0</v>
      </c>
      <c r="X199" s="354">
        <f t="shared" si="76"/>
        <v>0</v>
      </c>
      <c r="Y199" s="354">
        <f t="shared" si="76"/>
        <v>394890.11000000004</v>
      </c>
      <c r="Z199" s="354"/>
      <c r="AA199" s="11"/>
      <c r="AB199" s="351"/>
      <c r="AC199" s="24"/>
      <c r="AD199" s="47"/>
    </row>
    <row r="200" spans="1:32" ht="18" customHeight="1" x14ac:dyDescent="0.3">
      <c r="A200" s="391" t="s">
        <v>183</v>
      </c>
      <c r="B200" s="234"/>
      <c r="C200" s="385"/>
      <c r="D200" s="233"/>
      <c r="E200" s="233"/>
      <c r="F200" s="233"/>
      <c r="G200" s="233"/>
      <c r="H200" s="233"/>
      <c r="I200" s="233"/>
      <c r="J200" s="233"/>
      <c r="K200" s="233"/>
      <c r="L200" s="233"/>
      <c r="M200" s="233"/>
      <c r="N200" s="243"/>
      <c r="O200" s="233"/>
      <c r="P200" s="233"/>
      <c r="Q200" s="233"/>
      <c r="R200" s="243"/>
      <c r="S200" s="243"/>
      <c r="T200" s="233"/>
      <c r="U200" s="233"/>
      <c r="V200" s="233"/>
      <c r="W200" s="233"/>
      <c r="X200" s="233"/>
      <c r="Y200" s="243"/>
      <c r="Z200" s="243"/>
      <c r="AA200" s="11"/>
      <c r="AB200" s="351"/>
      <c r="AC200" s="24"/>
    </row>
    <row r="201" spans="1:32" s="69" customFormat="1" ht="20.25" customHeight="1" x14ac:dyDescent="0.25">
      <c r="A201" s="282">
        <f>A198+1</f>
        <v>140</v>
      </c>
      <c r="B201" s="338" t="s">
        <v>185</v>
      </c>
      <c r="C201" s="354">
        <f>D201+L201+N201+P201+R201+U201+W201+X201+Y201+K201</f>
        <v>11124428.65</v>
      </c>
      <c r="D201" s="398">
        <f t="shared" ref="D201:D205" si="77">E201+F201+G201+H201+I201</f>
        <v>3072133.94</v>
      </c>
      <c r="E201" s="398"/>
      <c r="F201" s="398">
        <v>1912224.3</v>
      </c>
      <c r="G201" s="398">
        <v>615167.62</v>
      </c>
      <c r="H201" s="398">
        <v>230687.86</v>
      </c>
      <c r="I201" s="398">
        <v>314054.15999999997</v>
      </c>
      <c r="J201" s="398"/>
      <c r="K201" s="398"/>
      <c r="L201" s="398"/>
      <c r="M201" s="398">
        <v>725.53</v>
      </c>
      <c r="N201" s="390">
        <v>8052294.71</v>
      </c>
      <c r="O201" s="398"/>
      <c r="P201" s="398"/>
      <c r="Q201" s="398"/>
      <c r="R201" s="390"/>
      <c r="S201" s="390"/>
      <c r="T201" s="398"/>
      <c r="U201" s="398"/>
      <c r="V201" s="398"/>
      <c r="W201" s="398"/>
      <c r="X201" s="398"/>
      <c r="Y201" s="390"/>
      <c r="Z201" s="388"/>
      <c r="AA201" s="12" t="s">
        <v>375</v>
      </c>
      <c r="AB201" s="351" t="s">
        <v>473</v>
      </c>
    </row>
    <row r="202" spans="1:32" s="69" customFormat="1" ht="20.25" customHeight="1" x14ac:dyDescent="0.25">
      <c r="A202" s="73">
        <f t="shared" ref="A202:A205" si="78">A201+1</f>
        <v>141</v>
      </c>
      <c r="B202" s="338" t="s">
        <v>186</v>
      </c>
      <c r="C202" s="354">
        <f>D202+L202+N202+P202+R202+U202+W202+X202+Y202+K202</f>
        <v>22510347.840000004</v>
      </c>
      <c r="D202" s="398">
        <f t="shared" si="77"/>
        <v>11863556.790000001</v>
      </c>
      <c r="E202" s="398"/>
      <c r="F202" s="398">
        <v>7488102.2999999998</v>
      </c>
      <c r="G202" s="398">
        <v>922751.42</v>
      </c>
      <c r="H202" s="398">
        <v>3075838.08</v>
      </c>
      <c r="I202" s="398">
        <v>376864.99</v>
      </c>
      <c r="J202" s="398"/>
      <c r="K202" s="398"/>
      <c r="L202" s="398"/>
      <c r="M202" s="398">
        <v>959.3</v>
      </c>
      <c r="N202" s="390">
        <v>10646791.050000001</v>
      </c>
      <c r="O202" s="398"/>
      <c r="P202" s="398"/>
      <c r="Q202" s="398"/>
      <c r="R202" s="390"/>
      <c r="S202" s="390"/>
      <c r="T202" s="398"/>
      <c r="U202" s="398"/>
      <c r="V202" s="398"/>
      <c r="W202" s="398"/>
      <c r="X202" s="398"/>
      <c r="Y202" s="390"/>
      <c r="Z202" s="388"/>
      <c r="AA202" s="12" t="s">
        <v>375</v>
      </c>
      <c r="AB202" s="351" t="s">
        <v>473</v>
      </c>
    </row>
    <row r="203" spans="1:32" s="69" customFormat="1" ht="20.25" customHeight="1" x14ac:dyDescent="0.25">
      <c r="A203" s="73">
        <f t="shared" si="78"/>
        <v>142</v>
      </c>
      <c r="B203" s="338" t="s">
        <v>697</v>
      </c>
      <c r="C203" s="354">
        <f>D203+L203+N203+P203+R203+U203+W203+X203+Y203+K203</f>
        <v>9000992.7400000002</v>
      </c>
      <c r="D203" s="398">
        <f t="shared" si="77"/>
        <v>9000992.7400000002</v>
      </c>
      <c r="E203" s="398">
        <v>1140063.3700000001</v>
      </c>
      <c r="F203" s="398">
        <v>7860929.3700000001</v>
      </c>
      <c r="G203" s="398"/>
      <c r="H203" s="398"/>
      <c r="I203" s="398"/>
      <c r="J203" s="398"/>
      <c r="K203" s="398"/>
      <c r="L203" s="398"/>
      <c r="M203" s="398"/>
      <c r="N203" s="390"/>
      <c r="O203" s="398"/>
      <c r="P203" s="398"/>
      <c r="Q203" s="398"/>
      <c r="R203" s="390"/>
      <c r="S203" s="390"/>
      <c r="T203" s="398"/>
      <c r="U203" s="398"/>
      <c r="V203" s="398"/>
      <c r="W203" s="398"/>
      <c r="X203" s="398"/>
      <c r="Y203" s="390"/>
      <c r="Z203" s="388"/>
      <c r="AA203" s="12"/>
      <c r="AB203" s="351"/>
    </row>
    <row r="204" spans="1:32" s="69" customFormat="1" ht="20.25" customHeight="1" x14ac:dyDescent="0.25">
      <c r="A204" s="73">
        <f t="shared" si="78"/>
        <v>143</v>
      </c>
      <c r="B204" s="338" t="s">
        <v>184</v>
      </c>
      <c r="C204" s="354">
        <f>D204+L204+N204+P204+R204+U204+W204+X204+Y204+K204</f>
        <v>22518116.789999999</v>
      </c>
      <c r="D204" s="398">
        <f t="shared" si="77"/>
        <v>11863556.790000001</v>
      </c>
      <c r="E204" s="398"/>
      <c r="F204" s="398">
        <v>7488102.2999999998</v>
      </c>
      <c r="G204" s="398">
        <v>922751.42</v>
      </c>
      <c r="H204" s="398">
        <v>3075838.08</v>
      </c>
      <c r="I204" s="398">
        <v>376864.99</v>
      </c>
      <c r="J204" s="398"/>
      <c r="K204" s="398"/>
      <c r="L204" s="398"/>
      <c r="M204" s="398">
        <v>960</v>
      </c>
      <c r="N204" s="390">
        <v>10654560</v>
      </c>
      <c r="O204" s="398"/>
      <c r="P204" s="398"/>
      <c r="Q204" s="398"/>
      <c r="R204" s="390"/>
      <c r="S204" s="390"/>
      <c r="T204" s="398"/>
      <c r="U204" s="398"/>
      <c r="V204" s="398"/>
      <c r="W204" s="398"/>
      <c r="X204" s="398"/>
      <c r="Y204" s="390"/>
      <c r="Z204" s="388"/>
      <c r="AA204" s="12" t="s">
        <v>375</v>
      </c>
      <c r="AB204" s="351" t="s">
        <v>473</v>
      </c>
    </row>
    <row r="205" spans="1:32" s="69" customFormat="1" ht="20.25" customHeight="1" x14ac:dyDescent="0.25">
      <c r="A205" s="73">
        <f t="shared" si="78"/>
        <v>144</v>
      </c>
      <c r="B205" s="279" t="s">
        <v>698</v>
      </c>
      <c r="C205" s="354">
        <f>D205+L205+N205+P205+R205+U205+W205+X205+Y205+K205</f>
        <v>6349607.3499999996</v>
      </c>
      <c r="D205" s="398">
        <f t="shared" si="77"/>
        <v>6080939.7599999998</v>
      </c>
      <c r="E205" s="398">
        <v>765320.7</v>
      </c>
      <c r="F205" s="398">
        <v>5315619.0599999996</v>
      </c>
      <c r="G205" s="398"/>
      <c r="H205" s="398"/>
      <c r="I205" s="398"/>
      <c r="J205" s="398"/>
      <c r="K205" s="398"/>
      <c r="L205" s="398"/>
      <c r="M205" s="398"/>
      <c r="N205" s="390"/>
      <c r="O205" s="398"/>
      <c r="P205" s="398"/>
      <c r="Q205" s="398"/>
      <c r="R205" s="390"/>
      <c r="S205" s="390"/>
      <c r="T205" s="398"/>
      <c r="U205" s="398"/>
      <c r="V205" s="398"/>
      <c r="W205" s="398"/>
      <c r="X205" s="398">
        <v>268667.59000000003</v>
      </c>
      <c r="Y205" s="390"/>
      <c r="Z205" s="388"/>
      <c r="AA205" s="12"/>
      <c r="AB205" s="351"/>
    </row>
    <row r="206" spans="1:32" ht="18" customHeight="1" x14ac:dyDescent="0.3">
      <c r="A206" s="183" t="s">
        <v>15</v>
      </c>
      <c r="B206" s="241"/>
      <c r="C206" s="390">
        <f>SUM(C201:C205)</f>
        <v>71503493.370000005</v>
      </c>
      <c r="D206" s="390">
        <f t="shared" ref="D206:Y206" si="79">SUM(D201:D205)</f>
        <v>41881180.019999996</v>
      </c>
      <c r="E206" s="390">
        <f t="shared" si="79"/>
        <v>1905384.07</v>
      </c>
      <c r="F206" s="390">
        <f>SUM(F201:F205)</f>
        <v>30064977.329999998</v>
      </c>
      <c r="G206" s="390">
        <f t="shared" si="79"/>
        <v>2460670.46</v>
      </c>
      <c r="H206" s="390">
        <f t="shared" si="79"/>
        <v>6382364.0199999996</v>
      </c>
      <c r="I206" s="390">
        <f t="shared" si="79"/>
        <v>1067784.1399999999</v>
      </c>
      <c r="J206" s="390">
        <f t="shared" si="79"/>
        <v>0</v>
      </c>
      <c r="K206" s="390">
        <f t="shared" si="79"/>
        <v>0</v>
      </c>
      <c r="L206" s="390">
        <f t="shared" si="79"/>
        <v>0</v>
      </c>
      <c r="M206" s="390">
        <f t="shared" si="79"/>
        <v>2644.83</v>
      </c>
      <c r="N206" s="390">
        <f t="shared" si="79"/>
        <v>29353645.760000002</v>
      </c>
      <c r="O206" s="390">
        <f t="shared" si="79"/>
        <v>0</v>
      </c>
      <c r="P206" s="390">
        <f t="shared" si="79"/>
        <v>0</v>
      </c>
      <c r="Q206" s="390">
        <f t="shared" si="79"/>
        <v>0</v>
      </c>
      <c r="R206" s="390">
        <f t="shared" si="79"/>
        <v>0</v>
      </c>
      <c r="S206" s="390">
        <f t="shared" si="79"/>
        <v>0</v>
      </c>
      <c r="T206" s="390">
        <f t="shared" si="79"/>
        <v>0</v>
      </c>
      <c r="U206" s="390">
        <f t="shared" si="79"/>
        <v>0</v>
      </c>
      <c r="V206" s="390">
        <f t="shared" si="79"/>
        <v>0</v>
      </c>
      <c r="W206" s="390">
        <f t="shared" si="79"/>
        <v>0</v>
      </c>
      <c r="X206" s="390">
        <f t="shared" si="79"/>
        <v>268667.59000000003</v>
      </c>
      <c r="Y206" s="390">
        <f t="shared" si="79"/>
        <v>0</v>
      </c>
      <c r="Z206" s="354">
        <f>(C206-Y206)*0.0214</f>
        <v>1530174.7581180001</v>
      </c>
      <c r="AA206" s="11"/>
      <c r="AB206" s="351"/>
      <c r="AC206" s="47"/>
      <c r="AF206" s="48"/>
    </row>
    <row r="207" spans="1:32" ht="18" customHeight="1" x14ac:dyDescent="0.3">
      <c r="A207" s="391" t="s">
        <v>70</v>
      </c>
      <c r="B207" s="234"/>
      <c r="C207" s="385"/>
      <c r="D207" s="233"/>
      <c r="E207" s="233"/>
      <c r="F207" s="233"/>
      <c r="G207" s="233"/>
      <c r="H207" s="233"/>
      <c r="I207" s="233"/>
      <c r="J207" s="233"/>
      <c r="K207" s="233"/>
      <c r="L207" s="233"/>
      <c r="M207" s="233"/>
      <c r="N207" s="243"/>
      <c r="O207" s="233"/>
      <c r="P207" s="233"/>
      <c r="Q207" s="233"/>
      <c r="R207" s="243"/>
      <c r="S207" s="243"/>
      <c r="T207" s="233"/>
      <c r="U207" s="233"/>
      <c r="V207" s="233"/>
      <c r="W207" s="233"/>
      <c r="X207" s="233"/>
      <c r="Y207" s="243"/>
      <c r="Z207" s="243"/>
      <c r="AA207" s="11"/>
      <c r="AB207" s="351"/>
      <c r="AC207" s="24"/>
    </row>
    <row r="208" spans="1:32" ht="12.75" customHeight="1" x14ac:dyDescent="0.3">
      <c r="A208" s="282">
        <f>A205+1</f>
        <v>145</v>
      </c>
      <c r="B208" s="336" t="s">
        <v>453</v>
      </c>
      <c r="C208" s="354">
        <f t="shared" ref="C208:C215" si="80">D208+L208+N208+P208+R208+U208+W208+X208+Y208+K208</f>
        <v>4034955.96</v>
      </c>
      <c r="D208" s="398">
        <f t="shared" ref="D208:D215" si="81">E208+F208+G208+H208+I208</f>
        <v>0</v>
      </c>
      <c r="E208" s="398"/>
      <c r="F208" s="398"/>
      <c r="G208" s="398"/>
      <c r="H208" s="398"/>
      <c r="I208" s="398"/>
      <c r="J208" s="398"/>
      <c r="K208" s="398"/>
      <c r="L208" s="398"/>
      <c r="M208" s="398">
        <v>688.8</v>
      </c>
      <c r="N208" s="390">
        <v>4034955.96</v>
      </c>
      <c r="O208" s="398"/>
      <c r="P208" s="398"/>
      <c r="Q208" s="398"/>
      <c r="R208" s="390"/>
      <c r="S208" s="390"/>
      <c r="T208" s="398"/>
      <c r="U208" s="398"/>
      <c r="V208" s="398"/>
      <c r="W208" s="398"/>
      <c r="X208" s="186"/>
      <c r="Y208" s="354"/>
      <c r="Z208" s="354"/>
      <c r="AA208" s="351" t="s">
        <v>400</v>
      </c>
      <c r="AB208" s="351" t="s">
        <v>400</v>
      </c>
      <c r="AD208" s="67"/>
    </row>
    <row r="209" spans="1:32" ht="12.75" customHeight="1" x14ac:dyDescent="0.25">
      <c r="A209" s="73">
        <f t="shared" ref="A209:A210" si="82">A208+1</f>
        <v>146</v>
      </c>
      <c r="B209" s="336" t="s">
        <v>392</v>
      </c>
      <c r="C209" s="354">
        <f t="shared" si="80"/>
        <v>7205278.5</v>
      </c>
      <c r="D209" s="398">
        <f t="shared" si="81"/>
        <v>0</v>
      </c>
      <c r="E209" s="398"/>
      <c r="F209" s="398"/>
      <c r="G209" s="398"/>
      <c r="H209" s="398"/>
      <c r="I209" s="398"/>
      <c r="J209" s="398"/>
      <c r="K209" s="398"/>
      <c r="L209" s="398"/>
      <c r="M209" s="398">
        <v>2330</v>
      </c>
      <c r="N209" s="390">
        <v>7205278.5</v>
      </c>
      <c r="O209" s="398"/>
      <c r="P209" s="398"/>
      <c r="Q209" s="398"/>
      <c r="R209" s="390"/>
      <c r="S209" s="390"/>
      <c r="T209" s="398"/>
      <c r="U209" s="398"/>
      <c r="V209" s="398"/>
      <c r="W209" s="398"/>
      <c r="X209" s="186"/>
      <c r="Y209" s="354"/>
      <c r="Z209" s="354"/>
      <c r="AA209" s="351"/>
      <c r="AB209" s="351"/>
      <c r="AD209" s="67"/>
    </row>
    <row r="210" spans="1:32" ht="12.75" customHeight="1" x14ac:dyDescent="0.25">
      <c r="A210" s="73">
        <f t="shared" si="82"/>
        <v>147</v>
      </c>
      <c r="B210" s="336" t="s">
        <v>393</v>
      </c>
      <c r="C210" s="354">
        <f t="shared" si="80"/>
        <v>8435448</v>
      </c>
      <c r="D210" s="398">
        <f t="shared" si="81"/>
        <v>0</v>
      </c>
      <c r="E210" s="398"/>
      <c r="F210" s="398"/>
      <c r="G210" s="398"/>
      <c r="H210" s="398"/>
      <c r="I210" s="398"/>
      <c r="J210" s="398"/>
      <c r="K210" s="398"/>
      <c r="L210" s="398"/>
      <c r="M210" s="398">
        <v>1440</v>
      </c>
      <c r="N210" s="390">
        <v>8435448</v>
      </c>
      <c r="O210" s="398"/>
      <c r="P210" s="398"/>
      <c r="Q210" s="398"/>
      <c r="R210" s="390"/>
      <c r="S210" s="390"/>
      <c r="T210" s="398"/>
      <c r="U210" s="398"/>
      <c r="V210" s="398"/>
      <c r="W210" s="398"/>
      <c r="X210" s="186"/>
      <c r="Y210" s="354"/>
      <c r="Z210" s="354"/>
      <c r="AA210" s="351" t="s">
        <v>400</v>
      </c>
      <c r="AB210" s="351" t="s">
        <v>400</v>
      </c>
      <c r="AD210" s="67"/>
    </row>
    <row r="211" spans="1:32" ht="12.75" customHeight="1" x14ac:dyDescent="0.3">
      <c r="A211" s="282">
        <f t="shared" ref="A211:A215" si="83">A210+1</f>
        <v>148</v>
      </c>
      <c r="B211" s="9" t="s">
        <v>394</v>
      </c>
      <c r="C211" s="354">
        <f t="shared" si="80"/>
        <v>10134253.5</v>
      </c>
      <c r="D211" s="398">
        <f t="shared" si="81"/>
        <v>0</v>
      </c>
      <c r="E211" s="233"/>
      <c r="F211" s="233"/>
      <c r="G211" s="233"/>
      <c r="H211" s="398"/>
      <c r="I211" s="398"/>
      <c r="J211" s="233"/>
      <c r="K211" s="398"/>
      <c r="L211" s="398"/>
      <c r="M211" s="398">
        <v>1730</v>
      </c>
      <c r="N211" s="390">
        <v>10134253.5</v>
      </c>
      <c r="O211" s="398"/>
      <c r="P211" s="398"/>
      <c r="Q211" s="398"/>
      <c r="R211" s="390"/>
      <c r="S211" s="390"/>
      <c r="T211" s="398"/>
      <c r="U211" s="398"/>
      <c r="V211" s="233"/>
      <c r="W211" s="233"/>
      <c r="X211" s="186"/>
      <c r="Y211" s="354"/>
      <c r="Z211" s="354"/>
      <c r="AA211" s="351" t="s">
        <v>400</v>
      </c>
      <c r="AB211" s="351" t="s">
        <v>400</v>
      </c>
      <c r="AD211" s="67"/>
    </row>
    <row r="212" spans="1:32" ht="12.75" customHeight="1" x14ac:dyDescent="0.3">
      <c r="A212" s="282">
        <f t="shared" si="83"/>
        <v>149</v>
      </c>
      <c r="B212" s="9" t="s">
        <v>395</v>
      </c>
      <c r="C212" s="354">
        <f t="shared" si="80"/>
        <v>5289728.8499999996</v>
      </c>
      <c r="D212" s="398">
        <f t="shared" si="81"/>
        <v>0</v>
      </c>
      <c r="E212" s="233"/>
      <c r="F212" s="233"/>
      <c r="G212" s="233"/>
      <c r="H212" s="233"/>
      <c r="I212" s="398"/>
      <c r="J212" s="398"/>
      <c r="K212" s="398"/>
      <c r="L212" s="398"/>
      <c r="M212" s="398">
        <v>903</v>
      </c>
      <c r="N212" s="390">
        <v>5289728.8499999996</v>
      </c>
      <c r="O212" s="398"/>
      <c r="P212" s="398"/>
      <c r="Q212" s="398"/>
      <c r="R212" s="390"/>
      <c r="S212" s="390"/>
      <c r="T212" s="398"/>
      <c r="U212" s="398"/>
      <c r="V212" s="233"/>
      <c r="W212" s="233"/>
      <c r="X212" s="186"/>
      <c r="Y212" s="354"/>
      <c r="Z212" s="354"/>
      <c r="AA212" s="351" t="s">
        <v>399</v>
      </c>
      <c r="AB212" s="351" t="s">
        <v>448</v>
      </c>
      <c r="AD212" s="67"/>
    </row>
    <row r="213" spans="1:32" ht="12.75" customHeight="1" x14ac:dyDescent="0.3">
      <c r="A213" s="282">
        <f t="shared" si="83"/>
        <v>150</v>
      </c>
      <c r="B213" s="9" t="s">
        <v>396</v>
      </c>
      <c r="C213" s="354">
        <f t="shared" si="80"/>
        <v>6806937.9000000004</v>
      </c>
      <c r="D213" s="398">
        <f t="shared" si="81"/>
        <v>0</v>
      </c>
      <c r="E213" s="233"/>
      <c r="F213" s="233"/>
      <c r="G213" s="233"/>
      <c r="H213" s="233"/>
      <c r="I213" s="398"/>
      <c r="J213" s="398"/>
      <c r="K213" s="398"/>
      <c r="L213" s="398"/>
      <c r="M213" s="398">
        <v>1162.3</v>
      </c>
      <c r="N213" s="390">
        <v>6806937.9000000004</v>
      </c>
      <c r="O213" s="398"/>
      <c r="P213" s="398"/>
      <c r="Q213" s="398"/>
      <c r="R213" s="390"/>
      <c r="S213" s="390"/>
      <c r="T213" s="398"/>
      <c r="U213" s="398"/>
      <c r="V213" s="233"/>
      <c r="W213" s="233"/>
      <c r="X213" s="186"/>
      <c r="Y213" s="354"/>
      <c r="Z213" s="354"/>
      <c r="AA213" s="351" t="s">
        <v>399</v>
      </c>
      <c r="AB213" s="351" t="s">
        <v>448</v>
      </c>
      <c r="AD213" s="67"/>
    </row>
    <row r="214" spans="1:32" ht="12.75" customHeight="1" x14ac:dyDescent="0.3">
      <c r="A214" s="282">
        <f t="shared" si="83"/>
        <v>151</v>
      </c>
      <c r="B214" s="9" t="s">
        <v>397</v>
      </c>
      <c r="C214" s="354">
        <f t="shared" si="80"/>
        <v>5418603.75</v>
      </c>
      <c r="D214" s="398">
        <f t="shared" si="81"/>
        <v>0</v>
      </c>
      <c r="E214" s="233"/>
      <c r="F214" s="398"/>
      <c r="G214" s="398"/>
      <c r="H214" s="398"/>
      <c r="I214" s="398"/>
      <c r="J214" s="398"/>
      <c r="K214" s="398"/>
      <c r="L214" s="398"/>
      <c r="M214" s="398">
        <v>925</v>
      </c>
      <c r="N214" s="390">
        <v>5418603.75</v>
      </c>
      <c r="O214" s="398"/>
      <c r="P214" s="398"/>
      <c r="Q214" s="398"/>
      <c r="R214" s="390"/>
      <c r="S214" s="390"/>
      <c r="T214" s="398"/>
      <c r="U214" s="398"/>
      <c r="V214" s="233"/>
      <c r="W214" s="233"/>
      <c r="X214" s="186"/>
      <c r="Y214" s="354"/>
      <c r="Z214" s="354"/>
      <c r="AA214" s="351" t="s">
        <v>399</v>
      </c>
      <c r="AB214" s="351" t="s">
        <v>448</v>
      </c>
      <c r="AD214" s="67"/>
    </row>
    <row r="215" spans="1:32" ht="12.75" customHeight="1" x14ac:dyDescent="0.3">
      <c r="A215" s="282">
        <f t="shared" si="83"/>
        <v>152</v>
      </c>
      <c r="B215" s="9" t="s">
        <v>398</v>
      </c>
      <c r="C215" s="354">
        <f t="shared" si="80"/>
        <v>5447893.5</v>
      </c>
      <c r="D215" s="398">
        <f t="shared" si="81"/>
        <v>0</v>
      </c>
      <c r="E215" s="233"/>
      <c r="F215" s="233"/>
      <c r="G215" s="233"/>
      <c r="H215" s="233"/>
      <c r="I215" s="398"/>
      <c r="J215" s="398"/>
      <c r="K215" s="398"/>
      <c r="L215" s="398"/>
      <c r="M215" s="398">
        <v>930</v>
      </c>
      <c r="N215" s="390">
        <v>5447893.5</v>
      </c>
      <c r="O215" s="398"/>
      <c r="P215" s="398"/>
      <c r="Q215" s="398"/>
      <c r="R215" s="390"/>
      <c r="S215" s="390"/>
      <c r="T215" s="398"/>
      <c r="U215" s="398"/>
      <c r="V215" s="233"/>
      <c r="W215" s="233"/>
      <c r="X215" s="186"/>
      <c r="Y215" s="354"/>
      <c r="Z215" s="354"/>
      <c r="AA215" s="351" t="s">
        <v>399</v>
      </c>
      <c r="AB215" s="351" t="s">
        <v>448</v>
      </c>
      <c r="AD215" s="67"/>
    </row>
    <row r="216" spans="1:32" ht="18" customHeight="1" x14ac:dyDescent="0.3">
      <c r="A216" s="183" t="s">
        <v>15</v>
      </c>
      <c r="B216" s="241"/>
      <c r="C216" s="390">
        <f t="shared" ref="C216:Y216" si="84">SUM(C208:C215)</f>
        <v>52773099.960000001</v>
      </c>
      <c r="D216" s="398">
        <f t="shared" si="84"/>
        <v>0</v>
      </c>
      <c r="E216" s="398">
        <f t="shared" si="84"/>
        <v>0</v>
      </c>
      <c r="F216" s="398">
        <f t="shared" si="84"/>
        <v>0</v>
      </c>
      <c r="G216" s="398">
        <f t="shared" si="84"/>
        <v>0</v>
      </c>
      <c r="H216" s="398">
        <f t="shared" si="84"/>
        <v>0</v>
      </c>
      <c r="I216" s="398">
        <f t="shared" si="84"/>
        <v>0</v>
      </c>
      <c r="J216" s="398">
        <f t="shared" si="84"/>
        <v>0</v>
      </c>
      <c r="K216" s="398">
        <f t="shared" si="84"/>
        <v>0</v>
      </c>
      <c r="L216" s="398">
        <f t="shared" si="84"/>
        <v>0</v>
      </c>
      <c r="M216" s="398">
        <f t="shared" si="84"/>
        <v>10109.1</v>
      </c>
      <c r="N216" s="390">
        <f t="shared" si="84"/>
        <v>52773099.960000001</v>
      </c>
      <c r="O216" s="398">
        <f t="shared" si="84"/>
        <v>0</v>
      </c>
      <c r="P216" s="398">
        <f t="shared" si="84"/>
        <v>0</v>
      </c>
      <c r="Q216" s="398">
        <f t="shared" si="84"/>
        <v>0</v>
      </c>
      <c r="R216" s="390">
        <f t="shared" si="84"/>
        <v>0</v>
      </c>
      <c r="S216" s="390">
        <f t="shared" si="84"/>
        <v>0</v>
      </c>
      <c r="T216" s="390">
        <f t="shared" si="84"/>
        <v>0</v>
      </c>
      <c r="U216" s="390">
        <f t="shared" si="84"/>
        <v>0</v>
      </c>
      <c r="V216" s="390">
        <f t="shared" si="84"/>
        <v>0</v>
      </c>
      <c r="W216" s="390">
        <f t="shared" si="84"/>
        <v>0</v>
      </c>
      <c r="X216" s="390">
        <f t="shared" si="84"/>
        <v>0</v>
      </c>
      <c r="Y216" s="390">
        <f t="shared" si="84"/>
        <v>0</v>
      </c>
      <c r="Z216" s="354">
        <f>(C216-Y216)*0.0214</f>
        <v>1129344.3391439999</v>
      </c>
      <c r="AA216" s="11"/>
      <c r="AB216" s="351"/>
      <c r="AC216" s="47"/>
      <c r="AF216" s="48"/>
    </row>
    <row r="217" spans="1:32" ht="18" customHeight="1" x14ac:dyDescent="0.3">
      <c r="A217" s="391" t="s">
        <v>71</v>
      </c>
      <c r="B217" s="234"/>
      <c r="C217" s="385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43"/>
      <c r="O217" s="233"/>
      <c r="P217" s="233"/>
      <c r="Q217" s="233"/>
      <c r="R217" s="243"/>
      <c r="S217" s="243"/>
      <c r="T217" s="233"/>
      <c r="U217" s="233"/>
      <c r="V217" s="233"/>
      <c r="W217" s="233"/>
      <c r="X217" s="233"/>
      <c r="Y217" s="243"/>
      <c r="Z217" s="243"/>
      <c r="AA217" s="11"/>
      <c r="AB217" s="351"/>
      <c r="AC217" s="24"/>
    </row>
    <row r="218" spans="1:32" ht="18" customHeight="1" x14ac:dyDescent="0.3">
      <c r="A218" s="282">
        <f>A215+1</f>
        <v>153</v>
      </c>
      <c r="B218" s="336" t="s">
        <v>702</v>
      </c>
      <c r="C218" s="354">
        <f t="shared" ref="C218:C224" si="85">D218+L218+N218+P218+R218+U218+W218+X218+Y218+K218</f>
        <v>2361936.15</v>
      </c>
      <c r="D218" s="398">
        <f t="shared" ref="D218:D224" si="86">E218+F218+G218+H218+I218</f>
        <v>0</v>
      </c>
      <c r="E218" s="398"/>
      <c r="F218" s="398"/>
      <c r="G218" s="398"/>
      <c r="H218" s="398"/>
      <c r="I218" s="398"/>
      <c r="J218" s="206"/>
      <c r="K218" s="206"/>
      <c r="L218" s="206"/>
      <c r="M218" s="398">
        <v>311</v>
      </c>
      <c r="N218" s="390">
        <v>2361936.15</v>
      </c>
      <c r="O218" s="398"/>
      <c r="P218" s="398"/>
      <c r="Q218" s="398"/>
      <c r="R218" s="390"/>
      <c r="S218" s="390"/>
      <c r="T218" s="398"/>
      <c r="U218" s="398"/>
      <c r="V218" s="398"/>
      <c r="W218" s="398"/>
      <c r="X218" s="398"/>
      <c r="Y218" s="390"/>
      <c r="Z218" s="390"/>
      <c r="AA218" s="11"/>
      <c r="AB218" s="351"/>
      <c r="AC218" s="24"/>
    </row>
    <row r="219" spans="1:32" ht="18" customHeight="1" x14ac:dyDescent="0.25">
      <c r="A219" s="73">
        <f t="shared" ref="A219:A224" si="87">A218+1</f>
        <v>154</v>
      </c>
      <c r="B219" s="336" t="s">
        <v>703</v>
      </c>
      <c r="C219" s="354">
        <f t="shared" si="85"/>
        <v>1440976.95</v>
      </c>
      <c r="D219" s="398">
        <f t="shared" si="86"/>
        <v>1440976.95</v>
      </c>
      <c r="E219" s="398">
        <v>1440976.95</v>
      </c>
      <c r="F219" s="398"/>
      <c r="G219" s="398"/>
      <c r="H219" s="398"/>
      <c r="I219" s="398"/>
      <c r="J219" s="206"/>
      <c r="K219" s="206"/>
      <c r="L219" s="206"/>
      <c r="M219" s="398"/>
      <c r="N219" s="390"/>
      <c r="O219" s="398"/>
      <c r="P219" s="398"/>
      <c r="Q219" s="398"/>
      <c r="R219" s="390"/>
      <c r="S219" s="390"/>
      <c r="T219" s="398"/>
      <c r="U219" s="398"/>
      <c r="V219" s="398"/>
      <c r="W219" s="398"/>
      <c r="X219" s="398"/>
      <c r="Y219" s="390"/>
      <c r="Z219" s="390"/>
      <c r="AA219" s="11"/>
      <c r="AB219" s="351"/>
      <c r="AC219" s="99"/>
    </row>
    <row r="220" spans="1:32" ht="18" customHeight="1" x14ac:dyDescent="0.25">
      <c r="A220" s="73">
        <f t="shared" si="87"/>
        <v>155</v>
      </c>
      <c r="B220" s="336" t="s">
        <v>704</v>
      </c>
      <c r="C220" s="354">
        <f t="shared" si="85"/>
        <v>8788501.0500000007</v>
      </c>
      <c r="D220" s="398">
        <f t="shared" si="86"/>
        <v>768550.65</v>
      </c>
      <c r="E220" s="398">
        <v>768550.65</v>
      </c>
      <c r="F220" s="398"/>
      <c r="G220" s="398"/>
      <c r="H220" s="398"/>
      <c r="I220" s="398"/>
      <c r="J220" s="206"/>
      <c r="K220" s="206"/>
      <c r="L220" s="206"/>
      <c r="M220" s="398">
        <v>1056</v>
      </c>
      <c r="N220" s="390">
        <v>8019950.4000000004</v>
      </c>
      <c r="O220" s="398"/>
      <c r="P220" s="398"/>
      <c r="Q220" s="398"/>
      <c r="R220" s="390"/>
      <c r="S220" s="390"/>
      <c r="T220" s="398"/>
      <c r="U220" s="398"/>
      <c r="V220" s="398"/>
      <c r="W220" s="398"/>
      <c r="X220" s="206"/>
      <c r="Y220" s="354"/>
      <c r="Z220" s="354"/>
      <c r="AA220" s="11" t="s">
        <v>151</v>
      </c>
      <c r="AB220" s="351"/>
      <c r="AC220" s="24"/>
    </row>
    <row r="221" spans="1:32" ht="18" customHeight="1" x14ac:dyDescent="0.3">
      <c r="A221" s="282">
        <f t="shared" si="87"/>
        <v>156</v>
      </c>
      <c r="B221" s="336" t="s">
        <v>705</v>
      </c>
      <c r="C221" s="354">
        <f t="shared" si="85"/>
        <v>10825491.6</v>
      </c>
      <c r="D221" s="398">
        <f t="shared" si="86"/>
        <v>0</v>
      </c>
      <c r="E221" s="398"/>
      <c r="F221" s="398"/>
      <c r="G221" s="398"/>
      <c r="H221" s="398"/>
      <c r="I221" s="398"/>
      <c r="J221" s="206"/>
      <c r="K221" s="206"/>
      <c r="L221" s="206"/>
      <c r="M221" s="398">
        <v>1848</v>
      </c>
      <c r="N221" s="390">
        <v>10825491.6</v>
      </c>
      <c r="O221" s="398"/>
      <c r="P221" s="398"/>
      <c r="Q221" s="398"/>
      <c r="R221" s="390"/>
      <c r="S221" s="390"/>
      <c r="T221" s="398"/>
      <c r="U221" s="398"/>
      <c r="V221" s="398"/>
      <c r="W221" s="398"/>
      <c r="X221" s="206"/>
      <c r="Y221" s="390"/>
      <c r="Z221" s="390"/>
      <c r="AA221" s="11"/>
      <c r="AB221" s="351"/>
      <c r="AC221" s="24"/>
    </row>
    <row r="222" spans="1:32" s="69" customFormat="1" ht="19.5" customHeight="1" x14ac:dyDescent="0.25">
      <c r="A222" s="282">
        <f t="shared" si="87"/>
        <v>157</v>
      </c>
      <c r="B222" s="338" t="s">
        <v>699</v>
      </c>
      <c r="C222" s="354">
        <f t="shared" si="85"/>
        <v>15103626.300000001</v>
      </c>
      <c r="D222" s="398">
        <f t="shared" si="86"/>
        <v>7015324.0499999998</v>
      </c>
      <c r="E222" s="398">
        <v>1440976.95</v>
      </c>
      <c r="F222" s="398">
        <v>3857395.5</v>
      </c>
      <c r="G222" s="398">
        <v>440244</v>
      </c>
      <c r="H222" s="398">
        <v>440244</v>
      </c>
      <c r="I222" s="398">
        <v>836463.6</v>
      </c>
      <c r="J222" s="398"/>
      <c r="K222" s="398"/>
      <c r="L222" s="398"/>
      <c r="M222" s="398">
        <v>1065</v>
      </c>
      <c r="N222" s="390">
        <v>8088302.25</v>
      </c>
      <c r="O222" s="398"/>
      <c r="P222" s="398"/>
      <c r="Q222" s="398"/>
      <c r="R222" s="354"/>
      <c r="S222" s="354"/>
      <c r="T222" s="398"/>
      <c r="U222" s="398"/>
      <c r="V222" s="398"/>
      <c r="W222" s="398"/>
      <c r="X222" s="398"/>
      <c r="Y222" s="390"/>
      <c r="Z222" s="388"/>
      <c r="AA222" s="54"/>
      <c r="AB222" s="351" t="s">
        <v>297</v>
      </c>
    </row>
    <row r="223" spans="1:32" s="69" customFormat="1" ht="19.5" customHeight="1" x14ac:dyDescent="0.25">
      <c r="A223" s="282">
        <f t="shared" si="87"/>
        <v>158</v>
      </c>
      <c r="B223" s="338" t="s">
        <v>700</v>
      </c>
      <c r="C223" s="354">
        <f t="shared" si="85"/>
        <v>1638794.9</v>
      </c>
      <c r="D223" s="398">
        <f t="shared" si="86"/>
        <v>1638794.9</v>
      </c>
      <c r="E223" s="398"/>
      <c r="F223" s="398"/>
      <c r="G223" s="398">
        <v>461375.71</v>
      </c>
      <c r="H223" s="398">
        <v>461375.71</v>
      </c>
      <c r="I223" s="398">
        <v>716043.48</v>
      </c>
      <c r="J223" s="398"/>
      <c r="K223" s="398"/>
      <c r="L223" s="398"/>
      <c r="M223" s="398"/>
      <c r="N223" s="389"/>
      <c r="O223" s="398"/>
      <c r="P223" s="398"/>
      <c r="Q223" s="398"/>
      <c r="R223" s="354"/>
      <c r="S223" s="354"/>
      <c r="T223" s="398"/>
      <c r="U223" s="398"/>
      <c r="V223" s="398"/>
      <c r="W223" s="398"/>
      <c r="X223" s="398"/>
      <c r="Y223" s="390"/>
      <c r="Z223" s="388"/>
      <c r="AA223" s="54"/>
      <c r="AB223" s="351" t="s">
        <v>297</v>
      </c>
    </row>
    <row r="224" spans="1:32" s="69" customFormat="1" ht="17.25" customHeight="1" x14ac:dyDescent="0.25">
      <c r="A224" s="282">
        <f t="shared" si="87"/>
        <v>159</v>
      </c>
      <c r="B224" s="163" t="s">
        <v>701</v>
      </c>
      <c r="C224" s="354">
        <f t="shared" si="85"/>
        <v>3338612.5</v>
      </c>
      <c r="D224" s="398">
        <f t="shared" si="86"/>
        <v>3338612.5</v>
      </c>
      <c r="E224" s="398">
        <v>3338612.5</v>
      </c>
      <c r="F224" s="398"/>
      <c r="G224" s="398"/>
      <c r="H224" s="398"/>
      <c r="I224" s="398"/>
      <c r="J224" s="398"/>
      <c r="K224" s="398"/>
      <c r="L224" s="398"/>
      <c r="M224" s="398"/>
      <c r="N224" s="389"/>
      <c r="O224" s="398"/>
      <c r="P224" s="398"/>
      <c r="Q224" s="398"/>
      <c r="R224" s="354"/>
      <c r="S224" s="354"/>
      <c r="T224" s="398"/>
      <c r="U224" s="398"/>
      <c r="V224" s="398"/>
      <c r="W224" s="398"/>
      <c r="X224" s="398"/>
      <c r="Y224" s="390"/>
      <c r="Z224" s="388"/>
      <c r="AA224" s="54"/>
      <c r="AB224" s="351" t="s">
        <v>297</v>
      </c>
    </row>
    <row r="225" spans="1:32" ht="18" customHeight="1" x14ac:dyDescent="0.3">
      <c r="A225" s="183" t="s">
        <v>15</v>
      </c>
      <c r="B225" s="241"/>
      <c r="C225" s="354">
        <f t="shared" ref="C225:Y225" si="88">SUM(C218:C224)</f>
        <v>43497939.449999996</v>
      </c>
      <c r="D225" s="321">
        <f t="shared" si="88"/>
        <v>14202259.050000001</v>
      </c>
      <c r="E225" s="321">
        <f t="shared" si="88"/>
        <v>6989117.0499999998</v>
      </c>
      <c r="F225" s="321">
        <f t="shared" si="88"/>
        <v>3857395.5</v>
      </c>
      <c r="G225" s="321">
        <f t="shared" si="88"/>
        <v>901619.71</v>
      </c>
      <c r="H225" s="321">
        <f t="shared" si="88"/>
        <v>901619.71</v>
      </c>
      <c r="I225" s="321">
        <f t="shared" si="88"/>
        <v>1552507.08</v>
      </c>
      <c r="J225" s="321">
        <f t="shared" si="88"/>
        <v>0</v>
      </c>
      <c r="K225" s="321">
        <f t="shared" si="88"/>
        <v>0</v>
      </c>
      <c r="L225" s="321">
        <f t="shared" si="88"/>
        <v>0</v>
      </c>
      <c r="M225" s="321">
        <f t="shared" si="88"/>
        <v>4280</v>
      </c>
      <c r="N225" s="354">
        <f t="shared" si="88"/>
        <v>29295680.399999999</v>
      </c>
      <c r="O225" s="321">
        <f t="shared" si="88"/>
        <v>0</v>
      </c>
      <c r="P225" s="321">
        <f t="shared" si="88"/>
        <v>0</v>
      </c>
      <c r="Q225" s="321">
        <f t="shared" si="88"/>
        <v>0</v>
      </c>
      <c r="R225" s="354">
        <f t="shared" si="88"/>
        <v>0</v>
      </c>
      <c r="S225" s="354">
        <f t="shared" si="88"/>
        <v>0</v>
      </c>
      <c r="T225" s="321">
        <f t="shared" si="88"/>
        <v>0</v>
      </c>
      <c r="U225" s="321">
        <f t="shared" si="88"/>
        <v>0</v>
      </c>
      <c r="V225" s="321">
        <f t="shared" si="88"/>
        <v>0</v>
      </c>
      <c r="W225" s="321">
        <f t="shared" si="88"/>
        <v>0</v>
      </c>
      <c r="X225" s="321">
        <f t="shared" si="88"/>
        <v>0</v>
      </c>
      <c r="Y225" s="354">
        <f t="shared" si="88"/>
        <v>0</v>
      </c>
      <c r="Z225" s="354">
        <f>(C225-Y225)*0.0214</f>
        <v>930855.90422999987</v>
      </c>
      <c r="AA225" s="11"/>
      <c r="AB225" s="351"/>
      <c r="AC225" s="47"/>
      <c r="AF225" s="48"/>
    </row>
    <row r="226" spans="1:32" ht="18" customHeight="1" x14ac:dyDescent="0.3">
      <c r="A226" s="280" t="s">
        <v>706</v>
      </c>
      <c r="B226" s="259"/>
      <c r="C226" s="237"/>
      <c r="D226" s="321"/>
      <c r="E226" s="321"/>
      <c r="F226" s="321"/>
      <c r="G226" s="321"/>
      <c r="H226" s="321"/>
      <c r="I226" s="321"/>
      <c r="J226" s="321"/>
      <c r="K226" s="321"/>
      <c r="L226" s="321"/>
      <c r="M226" s="321"/>
      <c r="N226" s="354"/>
      <c r="O226" s="321"/>
      <c r="P226" s="321"/>
      <c r="Q226" s="321"/>
      <c r="R226" s="354"/>
      <c r="S226" s="354"/>
      <c r="T226" s="321"/>
      <c r="U226" s="321"/>
      <c r="V226" s="321"/>
      <c r="W226" s="321"/>
      <c r="X226" s="321"/>
      <c r="Y226" s="354"/>
      <c r="Z226" s="354"/>
      <c r="AA226" s="11"/>
      <c r="AB226" s="351"/>
      <c r="AC226" s="47"/>
      <c r="AF226" s="48"/>
    </row>
    <row r="227" spans="1:32" ht="18" customHeight="1" x14ac:dyDescent="0.3">
      <c r="A227" s="282">
        <f>A224+1</f>
        <v>160</v>
      </c>
      <c r="B227" s="309" t="s">
        <v>707</v>
      </c>
      <c r="C227" s="354">
        <f>D227+L227+N227+P227+R227+U227+W227+X227+Y227+K227</f>
        <v>1646743.1</v>
      </c>
      <c r="D227" s="398">
        <f t="shared" ref="D227:D232" si="89">E227+F227+G227+H227+I227</f>
        <v>1646743.1</v>
      </c>
      <c r="E227" s="321">
        <v>1646743.1</v>
      </c>
      <c r="F227" s="321"/>
      <c r="G227" s="321"/>
      <c r="H227" s="321"/>
      <c r="I227" s="321"/>
      <c r="J227" s="321"/>
      <c r="K227" s="321"/>
      <c r="L227" s="321"/>
      <c r="M227" s="321"/>
      <c r="N227" s="354"/>
      <c r="O227" s="321"/>
      <c r="P227" s="321"/>
      <c r="Q227" s="321"/>
      <c r="R227" s="354"/>
      <c r="S227" s="354"/>
      <c r="T227" s="321"/>
      <c r="U227" s="321"/>
      <c r="V227" s="321"/>
      <c r="W227" s="321"/>
      <c r="X227" s="321"/>
      <c r="Y227" s="354"/>
      <c r="Z227" s="354"/>
      <c r="AA227" s="11"/>
      <c r="AB227" s="351"/>
      <c r="AC227" s="47"/>
      <c r="AF227" s="48"/>
    </row>
    <row r="228" spans="1:32" ht="18" customHeight="1" x14ac:dyDescent="0.25">
      <c r="A228" s="73">
        <f t="shared" ref="A228:A232" si="90">A227+1</f>
        <v>161</v>
      </c>
      <c r="B228" s="309" t="s">
        <v>708</v>
      </c>
      <c r="C228" s="354">
        <f>D228+L228+N228+P228+R228+U228+W228+X228+Y228+K228</f>
        <v>12638215.359999999</v>
      </c>
      <c r="D228" s="398">
        <f t="shared" si="89"/>
        <v>12358386.619999999</v>
      </c>
      <c r="E228" s="321"/>
      <c r="F228" s="321">
        <v>12358386.619999999</v>
      </c>
      <c r="G228" s="321"/>
      <c r="H228" s="321"/>
      <c r="I228" s="321"/>
      <c r="J228" s="321"/>
      <c r="K228" s="321"/>
      <c r="L228" s="321"/>
      <c r="M228" s="321"/>
      <c r="N228" s="354"/>
      <c r="O228" s="321"/>
      <c r="P228" s="321"/>
      <c r="Q228" s="321"/>
      <c r="R228" s="354"/>
      <c r="S228" s="354"/>
      <c r="T228" s="321"/>
      <c r="U228" s="321"/>
      <c r="V228" s="321"/>
      <c r="W228" s="321"/>
      <c r="X228" s="321">
        <v>279828.74</v>
      </c>
      <c r="Y228" s="354"/>
      <c r="Z228" s="354"/>
      <c r="AA228" s="11"/>
      <c r="AB228" s="351"/>
      <c r="AC228" s="47"/>
      <c r="AF228" s="48"/>
    </row>
    <row r="229" spans="1:32" ht="18" customHeight="1" x14ac:dyDescent="0.25">
      <c r="A229" s="73">
        <f t="shared" si="90"/>
        <v>162</v>
      </c>
      <c r="B229" s="309" t="s">
        <v>709</v>
      </c>
      <c r="C229" s="354">
        <f>D229+L229+N229+P229+R229+U229+W229+X229+Y229+K229</f>
        <v>1241975.96</v>
      </c>
      <c r="D229" s="398">
        <f t="shared" si="89"/>
        <v>1241975.96</v>
      </c>
      <c r="E229" s="321">
        <v>1241975.96</v>
      </c>
      <c r="F229" s="321"/>
      <c r="G229" s="321"/>
      <c r="H229" s="321"/>
      <c r="I229" s="321"/>
      <c r="J229" s="321"/>
      <c r="K229" s="321"/>
      <c r="L229" s="321"/>
      <c r="M229" s="321"/>
      <c r="N229" s="354"/>
      <c r="O229" s="321"/>
      <c r="P229" s="321"/>
      <c r="Q229" s="321"/>
      <c r="R229" s="354"/>
      <c r="S229" s="354"/>
      <c r="T229" s="321"/>
      <c r="U229" s="321"/>
      <c r="V229" s="321"/>
      <c r="W229" s="321"/>
      <c r="X229" s="321"/>
      <c r="Y229" s="354"/>
      <c r="Z229" s="354"/>
      <c r="AA229" s="11"/>
      <c r="AB229" s="351"/>
      <c r="AC229" s="47"/>
      <c r="AF229" s="48"/>
    </row>
    <row r="230" spans="1:32" ht="18" customHeight="1" x14ac:dyDescent="0.3">
      <c r="A230" s="282">
        <f t="shared" si="90"/>
        <v>163</v>
      </c>
      <c r="B230" s="309" t="s">
        <v>710</v>
      </c>
      <c r="C230" s="354">
        <f t="shared" ref="C230:C232" si="91">D230+L230+N230+P230+R230+U230+W230+X230+Y230+K230</f>
        <v>1649519.64</v>
      </c>
      <c r="D230" s="398">
        <f t="shared" si="89"/>
        <v>1649519.64</v>
      </c>
      <c r="E230" s="321">
        <v>1649519.64</v>
      </c>
      <c r="F230" s="321"/>
      <c r="G230" s="321"/>
      <c r="H230" s="321"/>
      <c r="I230" s="321"/>
      <c r="J230" s="321"/>
      <c r="K230" s="321"/>
      <c r="L230" s="321"/>
      <c r="M230" s="321"/>
      <c r="N230" s="354"/>
      <c r="O230" s="321"/>
      <c r="P230" s="321"/>
      <c r="Q230" s="321"/>
      <c r="R230" s="354"/>
      <c r="S230" s="354"/>
      <c r="T230" s="321"/>
      <c r="U230" s="321"/>
      <c r="V230" s="321"/>
      <c r="W230" s="321"/>
      <c r="X230" s="321"/>
      <c r="Y230" s="354"/>
      <c r="Z230" s="354"/>
      <c r="AA230" s="11"/>
      <c r="AB230" s="351"/>
      <c r="AC230" s="47"/>
      <c r="AF230" s="48"/>
    </row>
    <row r="231" spans="1:32" ht="18" customHeight="1" x14ac:dyDescent="0.3">
      <c r="A231" s="282">
        <f t="shared" si="90"/>
        <v>164</v>
      </c>
      <c r="B231" s="309" t="s">
        <v>711</v>
      </c>
      <c r="C231" s="354">
        <f t="shared" si="91"/>
        <v>1954588.58</v>
      </c>
      <c r="D231" s="398">
        <f t="shared" si="89"/>
        <v>1954588.58</v>
      </c>
      <c r="E231" s="321">
        <v>1954588.58</v>
      </c>
      <c r="F231" s="321"/>
      <c r="G231" s="321"/>
      <c r="H231" s="321"/>
      <c r="I231" s="321"/>
      <c r="J231" s="321"/>
      <c r="K231" s="321"/>
      <c r="L231" s="321"/>
      <c r="M231" s="321"/>
      <c r="N231" s="354"/>
      <c r="O231" s="321"/>
      <c r="P231" s="321"/>
      <c r="Q231" s="321"/>
      <c r="R231" s="354"/>
      <c r="S231" s="354"/>
      <c r="T231" s="321"/>
      <c r="U231" s="321"/>
      <c r="V231" s="321"/>
      <c r="W231" s="321"/>
      <c r="X231" s="321"/>
      <c r="Y231" s="354"/>
      <c r="Z231" s="354"/>
      <c r="AA231" s="11"/>
      <c r="AB231" s="351"/>
      <c r="AC231" s="47"/>
      <c r="AF231" s="48"/>
    </row>
    <row r="232" spans="1:32" ht="18" customHeight="1" x14ac:dyDescent="0.3">
      <c r="A232" s="282">
        <f t="shared" si="90"/>
        <v>165</v>
      </c>
      <c r="B232" s="309" t="s">
        <v>712</v>
      </c>
      <c r="C232" s="354">
        <f t="shared" si="91"/>
        <v>1351366.68</v>
      </c>
      <c r="D232" s="398">
        <f t="shared" si="89"/>
        <v>1351366.68</v>
      </c>
      <c r="E232" s="321">
        <v>1351366.68</v>
      </c>
      <c r="F232" s="321"/>
      <c r="G232" s="321"/>
      <c r="H232" s="321"/>
      <c r="I232" s="321"/>
      <c r="J232" s="321"/>
      <c r="K232" s="321"/>
      <c r="L232" s="321"/>
      <c r="M232" s="321"/>
      <c r="N232" s="354"/>
      <c r="O232" s="321"/>
      <c r="P232" s="321"/>
      <c r="Q232" s="321"/>
      <c r="R232" s="354"/>
      <c r="S232" s="354"/>
      <c r="T232" s="321"/>
      <c r="U232" s="321"/>
      <c r="V232" s="321"/>
      <c r="W232" s="321"/>
      <c r="X232" s="321"/>
      <c r="Y232" s="354"/>
      <c r="Z232" s="354"/>
      <c r="AA232" s="11"/>
      <c r="AB232" s="351"/>
      <c r="AC232" s="47"/>
      <c r="AF232" s="48"/>
    </row>
    <row r="233" spans="1:32" ht="18" customHeight="1" x14ac:dyDescent="0.3">
      <c r="A233" s="183" t="s">
        <v>15</v>
      </c>
      <c r="B233" s="259"/>
      <c r="C233" s="237">
        <f>SUM(C227:C232)</f>
        <v>20482409.32</v>
      </c>
      <c r="D233" s="237">
        <f t="shared" ref="D233:Y233" si="92">SUM(D227:D232)</f>
        <v>20202580.579999998</v>
      </c>
      <c r="E233" s="237">
        <f t="shared" si="92"/>
        <v>7844193.96</v>
      </c>
      <c r="F233" s="237">
        <f t="shared" si="92"/>
        <v>12358386.619999999</v>
      </c>
      <c r="G233" s="237">
        <f t="shared" si="92"/>
        <v>0</v>
      </c>
      <c r="H233" s="237">
        <f t="shared" si="92"/>
        <v>0</v>
      </c>
      <c r="I233" s="237">
        <f t="shared" si="92"/>
        <v>0</v>
      </c>
      <c r="J233" s="237">
        <f t="shared" si="92"/>
        <v>0</v>
      </c>
      <c r="K233" s="237">
        <f t="shared" si="92"/>
        <v>0</v>
      </c>
      <c r="L233" s="237">
        <f t="shared" si="92"/>
        <v>0</v>
      </c>
      <c r="M233" s="237">
        <f t="shared" si="92"/>
        <v>0</v>
      </c>
      <c r="N233" s="237">
        <f t="shared" si="92"/>
        <v>0</v>
      </c>
      <c r="O233" s="237">
        <f t="shared" si="92"/>
        <v>0</v>
      </c>
      <c r="P233" s="237">
        <f t="shared" si="92"/>
        <v>0</v>
      </c>
      <c r="Q233" s="237">
        <f t="shared" si="92"/>
        <v>0</v>
      </c>
      <c r="R233" s="237">
        <f t="shared" si="92"/>
        <v>0</v>
      </c>
      <c r="S233" s="237">
        <f t="shared" si="92"/>
        <v>0</v>
      </c>
      <c r="T233" s="237">
        <f t="shared" si="92"/>
        <v>0</v>
      </c>
      <c r="U233" s="237">
        <f t="shared" si="92"/>
        <v>0</v>
      </c>
      <c r="V233" s="237">
        <f t="shared" si="92"/>
        <v>0</v>
      </c>
      <c r="W233" s="237">
        <f t="shared" si="92"/>
        <v>0</v>
      </c>
      <c r="X233" s="237">
        <f t="shared" si="92"/>
        <v>279828.74</v>
      </c>
      <c r="Y233" s="237">
        <f t="shared" si="92"/>
        <v>0</v>
      </c>
      <c r="Z233" s="354">
        <v>930855.90422999987</v>
      </c>
      <c r="AA233" s="11"/>
      <c r="AB233" s="351"/>
      <c r="AC233" s="47"/>
      <c r="AF233" s="48"/>
    </row>
    <row r="234" spans="1:32" ht="18" customHeight="1" x14ac:dyDescent="0.3">
      <c r="A234" s="391" t="s">
        <v>72</v>
      </c>
      <c r="B234" s="234"/>
      <c r="C234" s="385"/>
      <c r="D234" s="233"/>
      <c r="E234" s="233"/>
      <c r="F234" s="233"/>
      <c r="G234" s="233"/>
      <c r="H234" s="233"/>
      <c r="I234" s="233"/>
      <c r="J234" s="233"/>
      <c r="K234" s="233"/>
      <c r="L234" s="233"/>
      <c r="M234" s="233"/>
      <c r="N234" s="243"/>
      <c r="O234" s="233"/>
      <c r="P234" s="233"/>
      <c r="Q234" s="233"/>
      <c r="R234" s="243"/>
      <c r="S234" s="243"/>
      <c r="T234" s="233"/>
      <c r="U234" s="233"/>
      <c r="V234" s="233"/>
      <c r="W234" s="233"/>
      <c r="X234" s="233"/>
      <c r="Y234" s="243"/>
      <c r="Z234" s="243"/>
      <c r="AA234" s="11"/>
      <c r="AB234" s="351"/>
      <c r="AC234" s="24"/>
    </row>
    <row r="235" spans="1:32" s="69" customFormat="1" ht="15.75" customHeight="1" x14ac:dyDescent="0.25">
      <c r="A235" s="282">
        <f>A232+1</f>
        <v>166</v>
      </c>
      <c r="B235" s="338" t="s">
        <v>187</v>
      </c>
      <c r="C235" s="354">
        <f>D235+L235+N235+P235+R235+U235+W235+X235+Y235+K235</f>
        <v>449581.65</v>
      </c>
      <c r="D235" s="398">
        <f t="shared" ref="D235:D237" si="93">E235+F235+G235+H235+I235</f>
        <v>449581.65</v>
      </c>
      <c r="E235" s="109">
        <v>449581.65</v>
      </c>
      <c r="F235" s="109"/>
      <c r="G235" s="109"/>
      <c r="H235" s="109"/>
      <c r="I235" s="109"/>
      <c r="J235" s="109"/>
      <c r="K235" s="109"/>
      <c r="L235" s="109"/>
      <c r="M235" s="109"/>
      <c r="N235" s="110"/>
      <c r="O235" s="109"/>
      <c r="P235" s="109"/>
      <c r="Q235" s="109"/>
      <c r="R235" s="110"/>
      <c r="S235" s="110"/>
      <c r="T235" s="109"/>
      <c r="U235" s="109"/>
      <c r="V235" s="109"/>
      <c r="W235" s="109"/>
      <c r="X235" s="109"/>
      <c r="Y235" s="390"/>
      <c r="Z235" s="390"/>
      <c r="AA235" s="12"/>
      <c r="AB235" s="351" t="s">
        <v>301</v>
      </c>
    </row>
    <row r="236" spans="1:32" s="69" customFormat="1" ht="15.75" customHeight="1" x14ac:dyDescent="0.25">
      <c r="A236" s="73">
        <f t="shared" ref="A236:A237" si="94">A235+1</f>
        <v>167</v>
      </c>
      <c r="B236" s="338" t="s">
        <v>188</v>
      </c>
      <c r="C236" s="354">
        <f>D236+L236+N236+P236+R236+U236+W236+X236+Y236+K236</f>
        <v>686091.78</v>
      </c>
      <c r="D236" s="398">
        <f t="shared" si="93"/>
        <v>686091.78</v>
      </c>
      <c r="E236" s="109">
        <v>612909.15</v>
      </c>
      <c r="F236" s="109"/>
      <c r="G236" s="109">
        <v>73182.63</v>
      </c>
      <c r="H236" s="109"/>
      <c r="I236" s="109"/>
      <c r="J236" s="109"/>
      <c r="K236" s="109"/>
      <c r="L236" s="109"/>
      <c r="M236" s="109"/>
      <c r="N236" s="110"/>
      <c r="O236" s="109"/>
      <c r="P236" s="109"/>
      <c r="Q236" s="109"/>
      <c r="R236" s="110"/>
      <c r="S236" s="110"/>
      <c r="T236" s="109"/>
      <c r="U236" s="109"/>
      <c r="V236" s="109"/>
      <c r="W236" s="109"/>
      <c r="X236" s="109"/>
      <c r="Y236" s="390"/>
      <c r="Z236" s="390"/>
      <c r="AA236" s="12"/>
      <c r="AB236" s="351" t="s">
        <v>354</v>
      </c>
    </row>
    <row r="237" spans="1:32" s="69" customFormat="1" ht="15.75" customHeight="1" x14ac:dyDescent="0.25">
      <c r="A237" s="73">
        <f t="shared" si="94"/>
        <v>168</v>
      </c>
      <c r="B237" s="338" t="s">
        <v>189</v>
      </c>
      <c r="C237" s="354">
        <f>D237+L237+N237+P237+R237+U237+W237+X237+Y237+K237</f>
        <v>488758.13</v>
      </c>
      <c r="D237" s="398">
        <f t="shared" si="93"/>
        <v>488758.13</v>
      </c>
      <c r="E237" s="109">
        <v>457267.65</v>
      </c>
      <c r="F237" s="109"/>
      <c r="G237" s="109">
        <v>31490.48</v>
      </c>
      <c r="H237" s="109"/>
      <c r="I237" s="109"/>
      <c r="J237" s="109"/>
      <c r="K237" s="109"/>
      <c r="L237" s="109"/>
      <c r="M237" s="109"/>
      <c r="N237" s="110"/>
      <c r="O237" s="109"/>
      <c r="P237" s="109"/>
      <c r="Q237" s="109"/>
      <c r="R237" s="110"/>
      <c r="S237" s="110"/>
      <c r="T237" s="109"/>
      <c r="U237" s="109"/>
      <c r="V237" s="109"/>
      <c r="W237" s="109"/>
      <c r="X237" s="109"/>
      <c r="Y237" s="390"/>
      <c r="Z237" s="390"/>
      <c r="AA237" s="12"/>
      <c r="AB237" s="351" t="s">
        <v>354</v>
      </c>
    </row>
    <row r="238" spans="1:32" ht="18" customHeight="1" x14ac:dyDescent="0.3">
      <c r="A238" s="183" t="s">
        <v>15</v>
      </c>
      <c r="B238" s="241"/>
      <c r="C238" s="390">
        <f>SUM(C235:C237)</f>
        <v>1624431.56</v>
      </c>
      <c r="D238" s="390">
        <f t="shared" ref="D238:Y238" si="95">SUM(D235:D237)</f>
        <v>1624431.56</v>
      </c>
      <c r="E238" s="390">
        <f t="shared" si="95"/>
        <v>1519758.4500000002</v>
      </c>
      <c r="F238" s="390">
        <f t="shared" si="95"/>
        <v>0</v>
      </c>
      <c r="G238" s="390">
        <f t="shared" si="95"/>
        <v>104673.11</v>
      </c>
      <c r="H238" s="390">
        <f t="shared" si="95"/>
        <v>0</v>
      </c>
      <c r="I238" s="390">
        <f t="shared" si="95"/>
        <v>0</v>
      </c>
      <c r="J238" s="390">
        <f t="shared" si="95"/>
        <v>0</v>
      </c>
      <c r="K238" s="390">
        <f t="shared" si="95"/>
        <v>0</v>
      </c>
      <c r="L238" s="390">
        <f t="shared" si="95"/>
        <v>0</v>
      </c>
      <c r="M238" s="390">
        <f t="shared" si="95"/>
        <v>0</v>
      </c>
      <c r="N238" s="390">
        <f t="shared" si="95"/>
        <v>0</v>
      </c>
      <c r="O238" s="390">
        <f t="shared" si="95"/>
        <v>0</v>
      </c>
      <c r="P238" s="390">
        <f t="shared" si="95"/>
        <v>0</v>
      </c>
      <c r="Q238" s="390">
        <f t="shared" si="95"/>
        <v>0</v>
      </c>
      <c r="R238" s="390">
        <f t="shared" si="95"/>
        <v>0</v>
      </c>
      <c r="S238" s="390">
        <f t="shared" si="95"/>
        <v>0</v>
      </c>
      <c r="T238" s="390">
        <f t="shared" si="95"/>
        <v>0</v>
      </c>
      <c r="U238" s="390">
        <f t="shared" si="95"/>
        <v>0</v>
      </c>
      <c r="V238" s="390">
        <f t="shared" si="95"/>
        <v>0</v>
      </c>
      <c r="W238" s="390">
        <f t="shared" si="95"/>
        <v>0</v>
      </c>
      <c r="X238" s="390">
        <f t="shared" si="95"/>
        <v>0</v>
      </c>
      <c r="Y238" s="390">
        <f t="shared" si="95"/>
        <v>0</v>
      </c>
      <c r="Z238" s="354">
        <f>(C238-Y238)*0.0214</f>
        <v>34762.835383999998</v>
      </c>
      <c r="AA238" s="11"/>
      <c r="AB238" s="351"/>
      <c r="AC238" s="47"/>
      <c r="AF238" s="48"/>
    </row>
    <row r="239" spans="1:32" ht="18" customHeight="1" x14ac:dyDescent="0.3">
      <c r="A239" s="391" t="s">
        <v>73</v>
      </c>
      <c r="B239" s="235"/>
      <c r="C239" s="243">
        <f t="shared" ref="C239:Y239" si="96">C238+C225+C216+C206+C199+C193+C233</f>
        <v>221457409.42120001</v>
      </c>
      <c r="D239" s="243">
        <f t="shared" si="96"/>
        <v>109091596.86119999</v>
      </c>
      <c r="E239" s="243">
        <f t="shared" si="96"/>
        <v>49439599.181199998</v>
      </c>
      <c r="F239" s="243">
        <f t="shared" si="96"/>
        <v>46280759.449999996</v>
      </c>
      <c r="G239" s="243">
        <f t="shared" si="96"/>
        <v>3466963.28</v>
      </c>
      <c r="H239" s="243">
        <f t="shared" si="96"/>
        <v>7283983.7299999995</v>
      </c>
      <c r="I239" s="243">
        <f t="shared" si="96"/>
        <v>2620291.2199999997</v>
      </c>
      <c r="J239" s="243">
        <f t="shared" si="96"/>
        <v>0</v>
      </c>
      <c r="K239" s="243">
        <f t="shared" si="96"/>
        <v>0</v>
      </c>
      <c r="L239" s="243">
        <f t="shared" si="96"/>
        <v>0</v>
      </c>
      <c r="M239" s="243">
        <f t="shared" si="96"/>
        <v>17033.93</v>
      </c>
      <c r="N239" s="243">
        <f t="shared" si="96"/>
        <v>111422426.12</v>
      </c>
      <c r="O239" s="243">
        <f t="shared" si="96"/>
        <v>0</v>
      </c>
      <c r="P239" s="243">
        <f t="shared" si="96"/>
        <v>0</v>
      </c>
      <c r="Q239" s="243">
        <f t="shared" si="96"/>
        <v>0</v>
      </c>
      <c r="R239" s="243">
        <f t="shared" si="96"/>
        <v>0</v>
      </c>
      <c r="S239" s="243">
        <f t="shared" si="96"/>
        <v>0</v>
      </c>
      <c r="T239" s="243">
        <f t="shared" si="96"/>
        <v>0</v>
      </c>
      <c r="U239" s="243">
        <f t="shared" si="96"/>
        <v>0</v>
      </c>
      <c r="V239" s="243">
        <f t="shared" si="96"/>
        <v>0</v>
      </c>
      <c r="W239" s="243">
        <f t="shared" si="96"/>
        <v>0</v>
      </c>
      <c r="X239" s="243">
        <f t="shared" si="96"/>
        <v>548496.33000000007</v>
      </c>
      <c r="Y239" s="243">
        <f t="shared" si="96"/>
        <v>394890.11000000004</v>
      </c>
      <c r="Z239" s="354">
        <f>(C239-Y239)*0.0214</f>
        <v>4730737.9132596795</v>
      </c>
      <c r="AA239" s="11"/>
      <c r="AB239" s="351">
        <f>C239+(C239-Y239)*0.0214</f>
        <v>226188147.33445969</v>
      </c>
      <c r="AC239" s="47"/>
    </row>
    <row r="240" spans="1:32" ht="12.75" customHeight="1" x14ac:dyDescent="0.3">
      <c r="A240" s="387" t="s">
        <v>25</v>
      </c>
      <c r="B240" s="243"/>
      <c r="C240" s="395"/>
      <c r="D240" s="395"/>
      <c r="E240" s="395"/>
      <c r="F240" s="395"/>
      <c r="G240" s="395"/>
      <c r="H240" s="395"/>
      <c r="I240" s="395"/>
      <c r="J240" s="395"/>
      <c r="K240" s="395"/>
      <c r="L240" s="395"/>
      <c r="M240" s="395"/>
      <c r="N240" s="395"/>
      <c r="O240" s="395"/>
      <c r="P240" s="395"/>
      <c r="Q240" s="395"/>
      <c r="R240" s="395"/>
      <c r="S240" s="395"/>
      <c r="T240" s="395"/>
      <c r="U240" s="395"/>
      <c r="V240" s="395"/>
      <c r="W240" s="395"/>
      <c r="X240" s="395"/>
      <c r="Y240" s="395"/>
      <c r="Z240" s="395"/>
      <c r="AA240" s="11"/>
      <c r="AB240" s="351"/>
    </row>
    <row r="241" spans="1:32" ht="12.75" customHeight="1" x14ac:dyDescent="0.3">
      <c r="A241" s="391" t="s">
        <v>190</v>
      </c>
      <c r="B241" s="234"/>
      <c r="C241" s="385"/>
      <c r="D241" s="233"/>
      <c r="E241" s="233"/>
      <c r="F241" s="233"/>
      <c r="G241" s="233"/>
      <c r="H241" s="233"/>
      <c r="I241" s="233"/>
      <c r="J241" s="233"/>
      <c r="K241" s="233"/>
      <c r="L241" s="233"/>
      <c r="M241" s="233"/>
      <c r="N241" s="243"/>
      <c r="O241" s="233"/>
      <c r="P241" s="233"/>
      <c r="Q241" s="233"/>
      <c r="R241" s="243"/>
      <c r="S241" s="243"/>
      <c r="T241" s="233"/>
      <c r="U241" s="233"/>
      <c r="V241" s="233"/>
      <c r="W241" s="233"/>
      <c r="X241" s="233"/>
      <c r="Y241" s="243"/>
      <c r="Z241" s="243"/>
      <c r="AA241" s="11"/>
      <c r="AB241" s="351"/>
      <c r="AD241" s="67"/>
    </row>
    <row r="242" spans="1:32" s="69" customFormat="1" ht="24" customHeight="1" x14ac:dyDescent="0.25">
      <c r="A242" s="282">
        <f>A237+1</f>
        <v>169</v>
      </c>
      <c r="B242" s="9" t="s">
        <v>713</v>
      </c>
      <c r="C242" s="354">
        <f t="shared" ref="C242:C248" si="97">D242+L242+N242+P242+R242+U242+W242+X242+Y242+K242</f>
        <v>2118000.4</v>
      </c>
      <c r="D242" s="398">
        <f t="shared" ref="D242:D248" si="98">E242+F242+G242+H242+I242</f>
        <v>0</v>
      </c>
      <c r="E242" s="398"/>
      <c r="F242" s="207"/>
      <c r="G242" s="207"/>
      <c r="H242" s="207"/>
      <c r="I242" s="207"/>
      <c r="J242" s="398"/>
      <c r="K242" s="398"/>
      <c r="L242" s="398"/>
      <c r="M242" s="398">
        <v>345</v>
      </c>
      <c r="N242" s="390">
        <v>2118000.4</v>
      </c>
      <c r="O242" s="398"/>
      <c r="P242" s="398"/>
      <c r="Q242" s="398"/>
      <c r="R242" s="390"/>
      <c r="S242" s="390"/>
      <c r="T242" s="398"/>
      <c r="U242" s="398"/>
      <c r="V242" s="398"/>
      <c r="W242" s="398"/>
      <c r="X242" s="207"/>
      <c r="Y242" s="390"/>
      <c r="Z242" s="390"/>
      <c r="AA242" s="355"/>
      <c r="AB242" s="351" t="s">
        <v>505</v>
      </c>
      <c r="AC242" s="241">
        <v>2572754.39</v>
      </c>
    </row>
    <row r="243" spans="1:32" s="69" customFormat="1" ht="24" customHeight="1" x14ac:dyDescent="0.25">
      <c r="A243" s="73">
        <f t="shared" ref="A243:A252" si="99">A242+1</f>
        <v>170</v>
      </c>
      <c r="B243" s="9" t="s">
        <v>714</v>
      </c>
      <c r="C243" s="354">
        <f t="shared" si="97"/>
        <v>2498626.5600000001</v>
      </c>
      <c r="D243" s="398">
        <f t="shared" si="98"/>
        <v>0</v>
      </c>
      <c r="E243" s="398"/>
      <c r="F243" s="207"/>
      <c r="G243" s="207"/>
      <c r="H243" s="207"/>
      <c r="I243" s="207"/>
      <c r="J243" s="398"/>
      <c r="K243" s="398"/>
      <c r="L243" s="398"/>
      <c r="M243" s="398">
        <v>407</v>
      </c>
      <c r="N243" s="390">
        <v>2498626.5600000001</v>
      </c>
      <c r="O243" s="398"/>
      <c r="P243" s="398"/>
      <c r="Q243" s="398"/>
      <c r="R243" s="390"/>
      <c r="S243" s="390"/>
      <c r="T243" s="398"/>
      <c r="U243" s="398"/>
      <c r="V243" s="398"/>
      <c r="W243" s="398"/>
      <c r="X243" s="207"/>
      <c r="Y243" s="390"/>
      <c r="Z243" s="390"/>
      <c r="AA243" s="355"/>
      <c r="AB243" s="351" t="s">
        <v>504</v>
      </c>
      <c r="AC243" s="10"/>
    </row>
    <row r="244" spans="1:32" ht="21" customHeight="1" x14ac:dyDescent="0.25">
      <c r="A244" s="73">
        <f t="shared" si="99"/>
        <v>171</v>
      </c>
      <c r="B244" s="9" t="s">
        <v>503</v>
      </c>
      <c r="C244" s="354">
        <f t="shared" si="97"/>
        <v>13586520</v>
      </c>
      <c r="D244" s="398">
        <f t="shared" si="98"/>
        <v>0</v>
      </c>
      <c r="E244" s="233"/>
      <c r="F244" s="233"/>
      <c r="G244" s="233"/>
      <c r="H244" s="233"/>
      <c r="I244" s="233"/>
      <c r="J244" s="233"/>
      <c r="K244" s="233"/>
      <c r="L244" s="233"/>
      <c r="M244" s="233"/>
      <c r="N244" s="243"/>
      <c r="O244" s="233"/>
      <c r="P244" s="233"/>
      <c r="Q244" s="233"/>
      <c r="R244" s="243"/>
      <c r="S244" s="243"/>
      <c r="T244" s="398">
        <v>170</v>
      </c>
      <c r="U244" s="321">
        <v>13586520</v>
      </c>
      <c r="V244" s="233"/>
      <c r="W244" s="233"/>
      <c r="X244" s="233"/>
      <c r="Y244" s="390"/>
      <c r="Z244" s="243"/>
      <c r="AA244" s="11"/>
      <c r="AB244" s="351" t="s">
        <v>504</v>
      </c>
      <c r="AD244" s="67"/>
    </row>
    <row r="245" spans="1:32" ht="18" customHeight="1" x14ac:dyDescent="0.25">
      <c r="A245" s="73">
        <f t="shared" si="99"/>
        <v>172</v>
      </c>
      <c r="B245" s="336" t="s">
        <v>519</v>
      </c>
      <c r="C245" s="354">
        <f t="shared" si="97"/>
        <v>22072338</v>
      </c>
      <c r="D245" s="398">
        <f t="shared" si="98"/>
        <v>0</v>
      </c>
      <c r="E245" s="321"/>
      <c r="F245" s="321"/>
      <c r="G245" s="321"/>
      <c r="H245" s="321"/>
      <c r="I245" s="321"/>
      <c r="J245" s="398"/>
      <c r="K245" s="398"/>
      <c r="L245" s="398"/>
      <c r="M245" s="398"/>
      <c r="N245" s="390"/>
      <c r="O245" s="398"/>
      <c r="P245" s="398"/>
      <c r="Q245" s="398"/>
      <c r="R245" s="390"/>
      <c r="S245" s="390"/>
      <c r="T245" s="398">
        <v>1223.1300000000001</v>
      </c>
      <c r="U245" s="321">
        <v>22072338</v>
      </c>
      <c r="V245" s="398"/>
      <c r="W245" s="398"/>
      <c r="X245" s="321"/>
      <c r="Y245" s="390"/>
      <c r="Z245" s="390"/>
      <c r="AA245" s="11"/>
      <c r="AB245" s="351"/>
      <c r="AC245" s="241"/>
      <c r="AD245" s="67"/>
    </row>
    <row r="246" spans="1:32" s="69" customFormat="1" ht="21.75" customHeight="1" x14ac:dyDescent="0.25">
      <c r="A246" s="73">
        <f t="shared" si="99"/>
        <v>173</v>
      </c>
      <c r="B246" s="9" t="s">
        <v>502</v>
      </c>
      <c r="C246" s="354">
        <f t="shared" si="97"/>
        <v>5330982</v>
      </c>
      <c r="D246" s="398">
        <f t="shared" si="98"/>
        <v>0</v>
      </c>
      <c r="E246" s="398"/>
      <c r="F246" s="207"/>
      <c r="G246" s="207"/>
      <c r="H246" s="207"/>
      <c r="I246" s="207"/>
      <c r="J246" s="398"/>
      <c r="K246" s="398"/>
      <c r="L246" s="398"/>
      <c r="M246" s="398"/>
      <c r="N246" s="390"/>
      <c r="O246" s="398"/>
      <c r="P246" s="398"/>
      <c r="Q246" s="398"/>
      <c r="R246" s="390"/>
      <c r="S246" s="390"/>
      <c r="T246" s="398">
        <v>482</v>
      </c>
      <c r="U246" s="321">
        <v>5330982</v>
      </c>
      <c r="V246" s="398"/>
      <c r="W246" s="398"/>
      <c r="X246" s="321"/>
      <c r="Y246" s="390"/>
      <c r="Z246" s="390"/>
      <c r="AA246" s="171"/>
      <c r="AB246" s="351" t="s">
        <v>504</v>
      </c>
      <c r="AC246" s="241"/>
    </row>
    <row r="247" spans="1:32" s="69" customFormat="1" ht="24" customHeight="1" x14ac:dyDescent="0.25">
      <c r="A247" s="73">
        <f t="shared" si="99"/>
        <v>174</v>
      </c>
      <c r="B247" s="9" t="s">
        <v>191</v>
      </c>
      <c r="C247" s="354">
        <f t="shared" si="97"/>
        <v>25906500</v>
      </c>
      <c r="D247" s="398">
        <f t="shared" si="98"/>
        <v>0</v>
      </c>
      <c r="E247" s="321"/>
      <c r="F247" s="321"/>
      <c r="G247" s="321"/>
      <c r="H247" s="321"/>
      <c r="I247" s="321"/>
      <c r="J247" s="398"/>
      <c r="K247" s="398"/>
      <c r="L247" s="398"/>
      <c r="M247" s="398"/>
      <c r="N247" s="390"/>
      <c r="O247" s="398"/>
      <c r="P247" s="398"/>
      <c r="Q247" s="398"/>
      <c r="R247" s="390"/>
      <c r="S247" s="390"/>
      <c r="T247" s="398">
        <v>3704.25</v>
      </c>
      <c r="U247" s="321">
        <v>25906500</v>
      </c>
      <c r="V247" s="398"/>
      <c r="W247" s="398"/>
      <c r="X247" s="207"/>
      <c r="Y247" s="390"/>
      <c r="Z247" s="390"/>
      <c r="AA247" s="171"/>
      <c r="AB247" s="351" t="s">
        <v>520</v>
      </c>
      <c r="AC247" s="241">
        <v>3254673.04</v>
      </c>
    </row>
    <row r="248" spans="1:32" s="69" customFormat="1" ht="24" customHeight="1" x14ac:dyDescent="0.25">
      <c r="A248" s="73">
        <f t="shared" si="99"/>
        <v>175</v>
      </c>
      <c r="B248" s="9" t="s">
        <v>192</v>
      </c>
      <c r="C248" s="354">
        <f t="shared" si="97"/>
        <v>37650780</v>
      </c>
      <c r="D248" s="398">
        <f t="shared" si="98"/>
        <v>0</v>
      </c>
      <c r="E248" s="398"/>
      <c r="F248" s="207"/>
      <c r="G248" s="207"/>
      <c r="H248" s="207"/>
      <c r="I248" s="207"/>
      <c r="J248" s="398"/>
      <c r="K248" s="398"/>
      <c r="L248" s="398"/>
      <c r="M248" s="398"/>
      <c r="N248" s="390"/>
      <c r="O248" s="398"/>
      <c r="P248" s="398"/>
      <c r="Q248" s="398"/>
      <c r="R248" s="390"/>
      <c r="S248" s="390"/>
      <c r="T248" s="398">
        <v>987</v>
      </c>
      <c r="U248" s="321">
        <v>37650780</v>
      </c>
      <c r="V248" s="398"/>
      <c r="W248" s="398"/>
      <c r="X248" s="207"/>
      <c r="Y248" s="390"/>
      <c r="Z248" s="390"/>
      <c r="AA248" s="171"/>
      <c r="AB248" s="351" t="s">
        <v>506</v>
      </c>
      <c r="AC248" s="241">
        <v>2105019.48</v>
      </c>
    </row>
    <row r="249" spans="1:32" ht="17.25" customHeight="1" x14ac:dyDescent="0.3">
      <c r="A249" s="183" t="s">
        <v>15</v>
      </c>
      <c r="B249" s="241"/>
      <c r="C249" s="354">
        <f t="shared" ref="C249:Y249" si="100">SUM(C242:C248)</f>
        <v>109163746.96000001</v>
      </c>
      <c r="D249" s="321">
        <f t="shared" si="100"/>
        <v>0</v>
      </c>
      <c r="E249" s="321">
        <f t="shared" si="100"/>
        <v>0</v>
      </c>
      <c r="F249" s="321">
        <f t="shared" si="100"/>
        <v>0</v>
      </c>
      <c r="G249" s="321">
        <f t="shared" si="100"/>
        <v>0</v>
      </c>
      <c r="H249" s="321">
        <f t="shared" si="100"/>
        <v>0</v>
      </c>
      <c r="I249" s="321">
        <f t="shared" si="100"/>
        <v>0</v>
      </c>
      <c r="J249" s="321">
        <f t="shared" si="100"/>
        <v>0</v>
      </c>
      <c r="K249" s="321">
        <f t="shared" si="100"/>
        <v>0</v>
      </c>
      <c r="L249" s="321">
        <f t="shared" si="100"/>
        <v>0</v>
      </c>
      <c r="M249" s="321">
        <f t="shared" si="100"/>
        <v>752</v>
      </c>
      <c r="N249" s="354">
        <f t="shared" si="100"/>
        <v>4616626.96</v>
      </c>
      <c r="O249" s="321">
        <f t="shared" si="100"/>
        <v>0</v>
      </c>
      <c r="P249" s="321">
        <f t="shared" si="100"/>
        <v>0</v>
      </c>
      <c r="Q249" s="321">
        <f t="shared" si="100"/>
        <v>0</v>
      </c>
      <c r="R249" s="354">
        <f t="shared" si="100"/>
        <v>0</v>
      </c>
      <c r="S249" s="354">
        <f t="shared" si="100"/>
        <v>0</v>
      </c>
      <c r="T249" s="321">
        <f t="shared" si="100"/>
        <v>6566.38</v>
      </c>
      <c r="U249" s="321">
        <f t="shared" si="100"/>
        <v>104547120</v>
      </c>
      <c r="V249" s="321">
        <f t="shared" si="100"/>
        <v>0</v>
      </c>
      <c r="W249" s="321">
        <f t="shared" si="100"/>
        <v>0</v>
      </c>
      <c r="X249" s="321">
        <f t="shared" si="100"/>
        <v>0</v>
      </c>
      <c r="Y249" s="354">
        <f t="shared" si="100"/>
        <v>0</v>
      </c>
      <c r="Z249" s="354">
        <f>(C249-Y249)*0.0214</f>
        <v>2336104.1849440001</v>
      </c>
      <c r="AA249" s="11"/>
      <c r="AB249" s="351"/>
      <c r="AC249" s="237">
        <f>SUM(AC246:AC248)</f>
        <v>5359692.5199999996</v>
      </c>
      <c r="AD249" s="67"/>
    </row>
    <row r="250" spans="1:32" ht="15" customHeight="1" x14ac:dyDescent="0.3">
      <c r="A250" s="391" t="s">
        <v>26</v>
      </c>
      <c r="B250" s="234"/>
      <c r="C250" s="385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43"/>
      <c r="O250" s="233"/>
      <c r="P250" s="233"/>
      <c r="Q250" s="233"/>
      <c r="R250" s="243"/>
      <c r="S250" s="243"/>
      <c r="T250" s="233"/>
      <c r="U250" s="233"/>
      <c r="V250" s="233"/>
      <c r="W250" s="233"/>
      <c r="X250" s="233"/>
      <c r="Y250" s="243"/>
      <c r="Z250" s="243"/>
      <c r="AA250" s="11"/>
      <c r="AB250" s="351"/>
    </row>
    <row r="251" spans="1:32" ht="15" customHeight="1" x14ac:dyDescent="0.3">
      <c r="A251" s="282">
        <f>A248+1</f>
        <v>176</v>
      </c>
      <c r="B251" s="336" t="s">
        <v>141</v>
      </c>
      <c r="C251" s="354">
        <f>D251+L251+N251+P251+R251+U251+W251+X251+Y251+K251</f>
        <v>2904230.7</v>
      </c>
      <c r="D251" s="398">
        <f t="shared" ref="D251:D252" si="101">E251+F251+G251+H251+I251</f>
        <v>0</v>
      </c>
      <c r="E251" s="398"/>
      <c r="F251" s="398"/>
      <c r="G251" s="398"/>
      <c r="H251" s="398"/>
      <c r="I251" s="398"/>
      <c r="J251" s="398"/>
      <c r="K251" s="398"/>
      <c r="L251" s="398"/>
      <c r="M251" s="321"/>
      <c r="N251" s="354"/>
      <c r="O251" s="321"/>
      <c r="P251" s="398"/>
      <c r="Q251" s="321"/>
      <c r="R251" s="390"/>
      <c r="S251" s="390"/>
      <c r="T251" s="398"/>
      <c r="U251" s="398">
        <v>2904230.7</v>
      </c>
      <c r="V251" s="398"/>
      <c r="W251" s="398"/>
      <c r="X251" s="321"/>
      <c r="Y251" s="354"/>
      <c r="Z251" s="354"/>
      <c r="AA251" s="11"/>
      <c r="AB251" s="351"/>
    </row>
    <row r="252" spans="1:32" ht="12.75" customHeight="1" x14ac:dyDescent="0.25">
      <c r="A252" s="73">
        <f t="shared" si="99"/>
        <v>177</v>
      </c>
      <c r="B252" s="336" t="s">
        <v>193</v>
      </c>
      <c r="C252" s="354">
        <f>D252+L252+N252+P252+R252+U252+W252+X252+Y252+K252</f>
        <v>2499696.15</v>
      </c>
      <c r="D252" s="398">
        <f t="shared" si="101"/>
        <v>0</v>
      </c>
      <c r="E252" s="398"/>
      <c r="F252" s="398"/>
      <c r="G252" s="398"/>
      <c r="H252" s="398"/>
      <c r="I252" s="398"/>
      <c r="J252" s="398"/>
      <c r="K252" s="398"/>
      <c r="L252" s="398"/>
      <c r="M252" s="321"/>
      <c r="N252" s="390"/>
      <c r="O252" s="398"/>
      <c r="P252" s="398"/>
      <c r="Q252" s="398"/>
      <c r="R252" s="390"/>
      <c r="S252" s="390"/>
      <c r="T252" s="398"/>
      <c r="U252" s="398">
        <v>2499696.15</v>
      </c>
      <c r="V252" s="398"/>
      <c r="W252" s="398"/>
      <c r="X252" s="398"/>
      <c r="Y252" s="390"/>
      <c r="Z252" s="390"/>
      <c r="AA252" s="390"/>
      <c r="AB252" s="351" t="s">
        <v>307</v>
      </c>
      <c r="AC252" s="23"/>
      <c r="AD252" s="67"/>
    </row>
    <row r="253" spans="1:32" ht="15" customHeight="1" x14ac:dyDescent="0.3">
      <c r="A253" s="183" t="s">
        <v>15</v>
      </c>
      <c r="B253" s="241"/>
      <c r="C253" s="354">
        <f t="shared" ref="C253:Y253" si="102">SUM(C251:C252)</f>
        <v>5403926.8499999996</v>
      </c>
      <c r="D253" s="321">
        <f t="shared" si="102"/>
        <v>0</v>
      </c>
      <c r="E253" s="321">
        <f t="shared" si="102"/>
        <v>0</v>
      </c>
      <c r="F253" s="321">
        <f t="shared" si="102"/>
        <v>0</v>
      </c>
      <c r="G253" s="321">
        <f t="shared" si="102"/>
        <v>0</v>
      </c>
      <c r="H253" s="321">
        <f t="shared" si="102"/>
        <v>0</v>
      </c>
      <c r="I253" s="321">
        <f t="shared" si="102"/>
        <v>0</v>
      </c>
      <c r="J253" s="321">
        <f t="shared" si="102"/>
        <v>0</v>
      </c>
      <c r="K253" s="321">
        <f t="shared" si="102"/>
        <v>0</v>
      </c>
      <c r="L253" s="321">
        <f t="shared" si="102"/>
        <v>0</v>
      </c>
      <c r="M253" s="321">
        <f t="shared" si="102"/>
        <v>0</v>
      </c>
      <c r="N253" s="354">
        <f t="shared" si="102"/>
        <v>0</v>
      </c>
      <c r="O253" s="321">
        <f t="shared" si="102"/>
        <v>0</v>
      </c>
      <c r="P253" s="321">
        <f t="shared" si="102"/>
        <v>0</v>
      </c>
      <c r="Q253" s="321">
        <f t="shared" si="102"/>
        <v>0</v>
      </c>
      <c r="R253" s="354">
        <f t="shared" si="102"/>
        <v>0</v>
      </c>
      <c r="S253" s="354">
        <f t="shared" si="102"/>
        <v>0</v>
      </c>
      <c r="T253" s="321">
        <f t="shared" si="102"/>
        <v>0</v>
      </c>
      <c r="U253" s="321">
        <f t="shared" si="102"/>
        <v>5403926.8499999996</v>
      </c>
      <c r="V253" s="321">
        <f t="shared" si="102"/>
        <v>0</v>
      </c>
      <c r="W253" s="321">
        <f t="shared" si="102"/>
        <v>0</v>
      </c>
      <c r="X253" s="321">
        <f t="shared" si="102"/>
        <v>0</v>
      </c>
      <c r="Y253" s="354">
        <f t="shared" si="102"/>
        <v>0</v>
      </c>
      <c r="Z253" s="354">
        <f>(C253-Y253)*0.0214</f>
        <v>115644.03458999998</v>
      </c>
      <c r="AA253" s="11"/>
      <c r="AB253" s="351"/>
      <c r="AC253" s="47"/>
      <c r="AF253" s="48"/>
    </row>
    <row r="254" spans="1:32" ht="12.75" customHeight="1" x14ac:dyDescent="0.3">
      <c r="A254" s="387" t="s">
        <v>194</v>
      </c>
      <c r="B254" s="243"/>
      <c r="C254" s="242"/>
      <c r="D254" s="233"/>
      <c r="E254" s="233"/>
      <c r="F254" s="233"/>
      <c r="G254" s="233"/>
      <c r="H254" s="233"/>
      <c r="I254" s="233"/>
      <c r="J254" s="233"/>
      <c r="K254" s="233"/>
      <c r="L254" s="233"/>
      <c r="M254" s="233"/>
      <c r="N254" s="243"/>
      <c r="O254" s="233"/>
      <c r="P254" s="233"/>
      <c r="Q254" s="233"/>
      <c r="R254" s="243"/>
      <c r="S254" s="243"/>
      <c r="T254" s="321"/>
      <c r="U254" s="321"/>
      <c r="V254" s="321">
        <v>20</v>
      </c>
      <c r="W254" s="321">
        <v>21</v>
      </c>
      <c r="X254" s="321">
        <v>22</v>
      </c>
      <c r="Y254" s="390"/>
      <c r="Z254" s="320"/>
      <c r="AA254" s="11"/>
      <c r="AB254" s="351"/>
      <c r="AC254" s="47"/>
      <c r="AD254" s="67"/>
    </row>
    <row r="255" spans="1:32" ht="12.75" customHeight="1" x14ac:dyDescent="0.3">
      <c r="A255" s="282">
        <f>A252+1</f>
        <v>178</v>
      </c>
      <c r="B255" s="164" t="s">
        <v>195</v>
      </c>
      <c r="C255" s="354">
        <f>D255+L255+N255+P255+R255+U255+W255+X255+Y255+K255</f>
        <v>31122940.859999999</v>
      </c>
      <c r="D255" s="398">
        <f t="shared" ref="D255:D256" si="103">E255+F255+G255+H255+I255</f>
        <v>1589580.36</v>
      </c>
      <c r="E255" s="321">
        <v>1589580.36</v>
      </c>
      <c r="F255" s="321"/>
      <c r="G255" s="321"/>
      <c r="H255" s="321"/>
      <c r="I255" s="321"/>
      <c r="J255" s="321"/>
      <c r="K255" s="321"/>
      <c r="L255" s="321"/>
      <c r="M255" s="321"/>
      <c r="N255" s="354"/>
      <c r="O255" s="321"/>
      <c r="P255" s="321"/>
      <c r="Q255" s="321"/>
      <c r="R255" s="354"/>
      <c r="S255" s="354"/>
      <c r="T255" s="321">
        <v>697</v>
      </c>
      <c r="U255" s="321">
        <v>29533360.5</v>
      </c>
      <c r="V255" s="321"/>
      <c r="W255" s="321"/>
      <c r="X255" s="321"/>
      <c r="Y255" s="354"/>
      <c r="Z255" s="354"/>
      <c r="AA255" s="390" t="s">
        <v>386</v>
      </c>
      <c r="AB255" s="351" t="s">
        <v>310</v>
      </c>
      <c r="AC255" s="47"/>
      <c r="AD255" s="67"/>
    </row>
    <row r="256" spans="1:32" ht="12.75" customHeight="1" x14ac:dyDescent="0.25">
      <c r="A256" s="73">
        <f t="shared" ref="A256" si="104">A255+1</f>
        <v>179</v>
      </c>
      <c r="B256" s="164" t="s">
        <v>196</v>
      </c>
      <c r="C256" s="354">
        <f t="shared" ref="C256" si="105">D256+L256+N256+P256+R256+U256+W256+X256+Y256+K256</f>
        <v>3632013</v>
      </c>
      <c r="D256" s="398">
        <f t="shared" si="103"/>
        <v>3632013</v>
      </c>
      <c r="E256" s="321"/>
      <c r="F256" s="321"/>
      <c r="G256" s="321">
        <v>3632013</v>
      </c>
      <c r="H256" s="321"/>
      <c r="I256" s="321"/>
      <c r="J256" s="321"/>
      <c r="K256" s="321"/>
      <c r="L256" s="321"/>
      <c r="M256" s="321"/>
      <c r="N256" s="354"/>
      <c r="O256" s="321"/>
      <c r="P256" s="321"/>
      <c r="Q256" s="321"/>
      <c r="R256" s="354"/>
      <c r="S256" s="354"/>
      <c r="T256" s="321"/>
      <c r="U256" s="321"/>
      <c r="V256" s="321"/>
      <c r="W256" s="321"/>
      <c r="X256" s="321"/>
      <c r="Y256" s="354"/>
      <c r="Z256" s="354"/>
      <c r="AA256" s="390"/>
      <c r="AB256" s="351" t="s">
        <v>354</v>
      </c>
      <c r="AC256" s="47"/>
      <c r="AD256" s="67"/>
    </row>
    <row r="257" spans="1:30" ht="12.75" customHeight="1" x14ac:dyDescent="0.3">
      <c r="A257" s="183" t="s">
        <v>15</v>
      </c>
      <c r="B257" s="241"/>
      <c r="C257" s="354">
        <f t="shared" ref="C257:Y257" si="106">SUM(C255:C256)</f>
        <v>34754953.859999999</v>
      </c>
      <c r="D257" s="321">
        <f t="shared" si="106"/>
        <v>5221593.3600000003</v>
      </c>
      <c r="E257" s="321">
        <f t="shared" si="106"/>
        <v>1589580.36</v>
      </c>
      <c r="F257" s="321">
        <f t="shared" si="106"/>
        <v>0</v>
      </c>
      <c r="G257" s="321">
        <f t="shared" si="106"/>
        <v>3632013</v>
      </c>
      <c r="H257" s="321">
        <f t="shared" si="106"/>
        <v>0</v>
      </c>
      <c r="I257" s="321">
        <f t="shared" si="106"/>
        <v>0</v>
      </c>
      <c r="J257" s="321">
        <f t="shared" si="106"/>
        <v>0</v>
      </c>
      <c r="K257" s="321">
        <f t="shared" si="106"/>
        <v>0</v>
      </c>
      <c r="L257" s="321">
        <f t="shared" si="106"/>
        <v>0</v>
      </c>
      <c r="M257" s="321">
        <f t="shared" si="106"/>
        <v>0</v>
      </c>
      <c r="N257" s="354">
        <f t="shared" si="106"/>
        <v>0</v>
      </c>
      <c r="O257" s="321">
        <f t="shared" si="106"/>
        <v>0</v>
      </c>
      <c r="P257" s="321">
        <f t="shared" si="106"/>
        <v>0</v>
      </c>
      <c r="Q257" s="321">
        <f t="shared" si="106"/>
        <v>0</v>
      </c>
      <c r="R257" s="354">
        <f t="shared" si="106"/>
        <v>0</v>
      </c>
      <c r="S257" s="354">
        <f t="shared" si="106"/>
        <v>0</v>
      </c>
      <c r="T257" s="321">
        <f t="shared" si="106"/>
        <v>697</v>
      </c>
      <c r="U257" s="321">
        <f t="shared" si="106"/>
        <v>29533360.5</v>
      </c>
      <c r="V257" s="321">
        <f t="shared" si="106"/>
        <v>0</v>
      </c>
      <c r="W257" s="321">
        <f t="shared" si="106"/>
        <v>0</v>
      </c>
      <c r="X257" s="321">
        <f t="shared" si="106"/>
        <v>0</v>
      </c>
      <c r="Y257" s="354">
        <f t="shared" si="106"/>
        <v>0</v>
      </c>
      <c r="Z257" s="354">
        <f>(C257-Y257)*0.0214</f>
        <v>743756.01260399993</v>
      </c>
      <c r="AA257" s="11"/>
      <c r="AB257" s="351"/>
      <c r="AC257" s="47"/>
      <c r="AD257" s="67"/>
    </row>
    <row r="258" spans="1:30" ht="15" customHeight="1" x14ac:dyDescent="0.3">
      <c r="A258" s="391" t="s">
        <v>27</v>
      </c>
      <c r="B258" s="234"/>
      <c r="C258" s="385"/>
      <c r="D258" s="233"/>
      <c r="E258" s="233"/>
      <c r="F258" s="233"/>
      <c r="G258" s="233"/>
      <c r="H258" s="233"/>
      <c r="I258" s="233"/>
      <c r="J258" s="233"/>
      <c r="K258" s="233"/>
      <c r="L258" s="233"/>
      <c r="M258" s="233"/>
      <c r="N258" s="243"/>
      <c r="O258" s="233"/>
      <c r="P258" s="233"/>
      <c r="Q258" s="233"/>
      <c r="R258" s="243"/>
      <c r="S258" s="243"/>
      <c r="T258" s="233"/>
      <c r="U258" s="233"/>
      <c r="V258" s="233"/>
      <c r="W258" s="233"/>
      <c r="X258" s="233"/>
      <c r="Y258" s="243"/>
      <c r="Z258" s="243"/>
      <c r="AA258" s="11"/>
      <c r="AB258" s="351"/>
      <c r="AC258" s="24"/>
      <c r="AD258" s="4"/>
    </row>
    <row r="259" spans="1:30" ht="15" customHeight="1" x14ac:dyDescent="0.3">
      <c r="A259" s="282">
        <f>A256+1</f>
        <v>180</v>
      </c>
      <c r="B259" s="164" t="s">
        <v>142</v>
      </c>
      <c r="C259" s="354">
        <f>D259+L259+N259+P259+R259+U259+W259+X259+Y259+K259</f>
        <v>2724864.26</v>
      </c>
      <c r="D259" s="398">
        <f t="shared" ref="D259" si="107">E259+F259+G259+H259+I259</f>
        <v>0</v>
      </c>
      <c r="E259" s="233"/>
      <c r="F259" s="233"/>
      <c r="G259" s="233"/>
      <c r="H259" s="233"/>
      <c r="I259" s="233"/>
      <c r="J259" s="233"/>
      <c r="K259" s="233"/>
      <c r="L259" s="233"/>
      <c r="M259" s="398">
        <v>120</v>
      </c>
      <c r="N259" s="390">
        <v>2724864.26</v>
      </c>
      <c r="O259" s="233"/>
      <c r="P259" s="233"/>
      <c r="Q259" s="398"/>
      <c r="R259" s="390"/>
      <c r="S259" s="390"/>
      <c r="T259" s="233"/>
      <c r="U259" s="233"/>
      <c r="V259" s="233"/>
      <c r="W259" s="233"/>
      <c r="X259" s="233"/>
      <c r="Y259" s="243"/>
      <c r="Z259" s="243"/>
      <c r="AA259" s="11"/>
      <c r="AB259" s="351"/>
      <c r="AC259" s="24"/>
      <c r="AD259" s="4"/>
    </row>
    <row r="260" spans="1:30" ht="15" customHeight="1" x14ac:dyDescent="0.3">
      <c r="A260" s="183" t="s">
        <v>15</v>
      </c>
      <c r="B260" s="241"/>
      <c r="C260" s="390">
        <f t="shared" ref="C260:T260" si="108">SUM(C259:C259)</f>
        <v>2724864.26</v>
      </c>
      <c r="D260" s="398">
        <f t="shared" si="108"/>
        <v>0</v>
      </c>
      <c r="E260" s="398">
        <f t="shared" si="108"/>
        <v>0</v>
      </c>
      <c r="F260" s="398">
        <f t="shared" si="108"/>
        <v>0</v>
      </c>
      <c r="G260" s="398">
        <f t="shared" si="108"/>
        <v>0</v>
      </c>
      <c r="H260" s="398">
        <f t="shared" si="108"/>
        <v>0</v>
      </c>
      <c r="I260" s="398">
        <f t="shared" si="108"/>
        <v>0</v>
      </c>
      <c r="J260" s="398">
        <f t="shared" si="108"/>
        <v>0</v>
      </c>
      <c r="K260" s="398">
        <f t="shared" si="108"/>
        <v>0</v>
      </c>
      <c r="L260" s="398">
        <f t="shared" si="108"/>
        <v>0</v>
      </c>
      <c r="M260" s="398">
        <f t="shared" si="108"/>
        <v>120</v>
      </c>
      <c r="N260" s="390">
        <f t="shared" si="108"/>
        <v>2724864.26</v>
      </c>
      <c r="O260" s="398">
        <f t="shared" si="108"/>
        <v>0</v>
      </c>
      <c r="P260" s="398">
        <f t="shared" si="108"/>
        <v>0</v>
      </c>
      <c r="Q260" s="398">
        <f t="shared" si="108"/>
        <v>0</v>
      </c>
      <c r="R260" s="390">
        <f t="shared" si="108"/>
        <v>0</v>
      </c>
      <c r="S260" s="390">
        <f t="shared" si="108"/>
        <v>0</v>
      </c>
      <c r="T260" s="390">
        <f t="shared" si="108"/>
        <v>0</v>
      </c>
      <c r="U260" s="398">
        <f>SUM(U259:U259)</f>
        <v>0</v>
      </c>
      <c r="V260" s="398">
        <f>SUM(V259:V259)</f>
        <v>0</v>
      </c>
      <c r="W260" s="398">
        <f>SUM(W259:W259)</f>
        <v>0</v>
      </c>
      <c r="X260" s="398">
        <f>SUM(X259:X259)</f>
        <v>0</v>
      </c>
      <c r="Y260" s="390">
        <f>SUM(Y259:Y259)</f>
        <v>0</v>
      </c>
      <c r="Z260" s="354">
        <f>(C260-Y260)*0.0214</f>
        <v>58312.095163999991</v>
      </c>
      <c r="AA260" s="11"/>
      <c r="AB260" s="351"/>
      <c r="AC260" s="23"/>
      <c r="AD260" s="4"/>
    </row>
    <row r="261" spans="1:30" ht="15" customHeight="1" x14ac:dyDescent="0.3">
      <c r="A261" s="391" t="s">
        <v>28</v>
      </c>
      <c r="B261" s="235"/>
      <c r="C261" s="243">
        <f>C260+C257+C253+C249</f>
        <v>152047491.93000001</v>
      </c>
      <c r="D261" s="243">
        <f t="shared" ref="D261:Y261" si="109">D260+D257+D253+D249</f>
        <v>5221593.3600000003</v>
      </c>
      <c r="E261" s="243">
        <f t="shared" si="109"/>
        <v>1589580.36</v>
      </c>
      <c r="F261" s="243">
        <f t="shared" si="109"/>
        <v>0</v>
      </c>
      <c r="G261" s="243">
        <f t="shared" si="109"/>
        <v>3632013</v>
      </c>
      <c r="H261" s="243">
        <f t="shared" si="109"/>
        <v>0</v>
      </c>
      <c r="I261" s="243">
        <f t="shared" si="109"/>
        <v>0</v>
      </c>
      <c r="J261" s="243">
        <f t="shared" si="109"/>
        <v>0</v>
      </c>
      <c r="K261" s="243">
        <f t="shared" si="109"/>
        <v>0</v>
      </c>
      <c r="L261" s="243">
        <f t="shared" si="109"/>
        <v>0</v>
      </c>
      <c r="M261" s="243">
        <f t="shared" si="109"/>
        <v>872</v>
      </c>
      <c r="N261" s="243">
        <f t="shared" si="109"/>
        <v>7341491.2199999997</v>
      </c>
      <c r="O261" s="243">
        <f t="shared" si="109"/>
        <v>0</v>
      </c>
      <c r="P261" s="243">
        <f t="shared" si="109"/>
        <v>0</v>
      </c>
      <c r="Q261" s="243">
        <f t="shared" si="109"/>
        <v>0</v>
      </c>
      <c r="R261" s="243">
        <f t="shared" si="109"/>
        <v>0</v>
      </c>
      <c r="S261" s="243">
        <f t="shared" si="109"/>
        <v>0</v>
      </c>
      <c r="T261" s="243">
        <f t="shared" si="109"/>
        <v>7263.38</v>
      </c>
      <c r="U261" s="243">
        <f t="shared" si="109"/>
        <v>139484407.34999999</v>
      </c>
      <c r="V261" s="243">
        <f t="shared" si="109"/>
        <v>0</v>
      </c>
      <c r="W261" s="243">
        <f t="shared" si="109"/>
        <v>0</v>
      </c>
      <c r="X261" s="243">
        <f t="shared" si="109"/>
        <v>0</v>
      </c>
      <c r="Y261" s="243">
        <f t="shared" si="109"/>
        <v>0</v>
      </c>
      <c r="Z261" s="354">
        <f>(C261-Y261)*0.0214</f>
        <v>3253816.327302</v>
      </c>
      <c r="AA261" s="11"/>
      <c r="AB261" s="351"/>
      <c r="AC261" s="8"/>
      <c r="AD261" s="4"/>
    </row>
    <row r="262" spans="1:30" ht="15" customHeight="1" x14ac:dyDescent="0.3">
      <c r="A262" s="387" t="s">
        <v>74</v>
      </c>
      <c r="B262" s="243"/>
      <c r="C262" s="395"/>
      <c r="D262" s="395"/>
      <c r="E262" s="395"/>
      <c r="F262" s="395"/>
      <c r="G262" s="395"/>
      <c r="H262" s="395"/>
      <c r="I262" s="395"/>
      <c r="J262" s="395"/>
      <c r="K262" s="395"/>
      <c r="L262" s="395"/>
      <c r="M262" s="395"/>
      <c r="N262" s="395"/>
      <c r="O262" s="395"/>
      <c r="P262" s="395"/>
      <c r="Q262" s="395"/>
      <c r="R262" s="395"/>
      <c r="S262" s="395"/>
      <c r="T262" s="395"/>
      <c r="U262" s="395"/>
      <c r="V262" s="395"/>
      <c r="W262" s="395"/>
      <c r="X262" s="395"/>
      <c r="Y262" s="395"/>
      <c r="Z262" s="395"/>
      <c r="AA262" s="395"/>
      <c r="AB262" s="395"/>
      <c r="AC262" s="24"/>
      <c r="AD262" s="4"/>
    </row>
    <row r="263" spans="1:30" ht="12.75" customHeight="1" x14ac:dyDescent="0.3">
      <c r="A263" s="391" t="s">
        <v>197</v>
      </c>
      <c r="B263" s="234"/>
      <c r="C263" s="385"/>
      <c r="D263" s="233"/>
      <c r="E263" s="233"/>
      <c r="F263" s="233"/>
      <c r="G263" s="233"/>
      <c r="H263" s="233"/>
      <c r="I263" s="233"/>
      <c r="J263" s="233"/>
      <c r="K263" s="233"/>
      <c r="L263" s="233"/>
      <c r="M263" s="233"/>
      <c r="N263" s="243"/>
      <c r="O263" s="233"/>
      <c r="P263" s="233"/>
      <c r="Q263" s="233"/>
      <c r="R263" s="243"/>
      <c r="S263" s="243"/>
      <c r="T263" s="233"/>
      <c r="U263" s="233"/>
      <c r="V263" s="233"/>
      <c r="W263" s="233"/>
      <c r="X263" s="233"/>
      <c r="Y263" s="243"/>
      <c r="Z263" s="243"/>
      <c r="AA263" s="11"/>
      <c r="AB263" s="351"/>
      <c r="AC263" s="24"/>
      <c r="AD263" s="24"/>
    </row>
    <row r="264" spans="1:30" ht="19.5" customHeight="1" x14ac:dyDescent="0.3">
      <c r="A264" s="282">
        <f>A259+1</f>
        <v>181</v>
      </c>
      <c r="B264" s="338" t="s">
        <v>198</v>
      </c>
      <c r="C264" s="354">
        <f>D264+L264+N264+P264+R264+U264+W264+X264+Y264+K264</f>
        <v>3104713.5</v>
      </c>
      <c r="D264" s="398">
        <f t="shared" ref="D264:D265" si="110">E264+F264+G264+H264+I264</f>
        <v>0</v>
      </c>
      <c r="E264" s="398">
        <v>0</v>
      </c>
      <c r="F264" s="398">
        <v>0</v>
      </c>
      <c r="G264" s="398">
        <v>0</v>
      </c>
      <c r="H264" s="398">
        <v>0</v>
      </c>
      <c r="I264" s="398"/>
      <c r="J264" s="398"/>
      <c r="K264" s="398"/>
      <c r="L264" s="398"/>
      <c r="M264" s="398">
        <v>530</v>
      </c>
      <c r="N264" s="390">
        <v>3104713.5</v>
      </c>
      <c r="O264" s="398"/>
      <c r="P264" s="398"/>
      <c r="Q264" s="398"/>
      <c r="R264" s="390"/>
      <c r="S264" s="390"/>
      <c r="T264" s="398"/>
      <c r="U264" s="398"/>
      <c r="V264" s="398"/>
      <c r="W264" s="398"/>
      <c r="X264" s="398">
        <v>0</v>
      </c>
      <c r="Y264" s="354"/>
      <c r="Z264" s="354"/>
      <c r="AA264" s="11"/>
      <c r="AB264" s="351" t="s">
        <v>356</v>
      </c>
      <c r="AC264" s="24"/>
      <c r="AD264" s="24"/>
    </row>
    <row r="265" spans="1:30" ht="19.5" customHeight="1" x14ac:dyDescent="0.25">
      <c r="A265" s="73">
        <f t="shared" ref="A265" si="111">A264+1</f>
        <v>182</v>
      </c>
      <c r="B265" s="279" t="s">
        <v>715</v>
      </c>
      <c r="C265" s="354">
        <f t="shared" ref="C265" si="112">D265+L265+N265+P265+R265+U265+W265+X265+Y265+K265</f>
        <v>326598</v>
      </c>
      <c r="D265" s="398">
        <f t="shared" si="110"/>
        <v>326598</v>
      </c>
      <c r="E265" s="233"/>
      <c r="F265" s="233"/>
      <c r="G265" s="233"/>
      <c r="H265" s="233"/>
      <c r="I265" s="398">
        <v>326598</v>
      </c>
      <c r="J265" s="233"/>
      <c r="K265" s="233"/>
      <c r="L265" s="233"/>
      <c r="M265" s="233"/>
      <c r="N265" s="243"/>
      <c r="O265" s="233"/>
      <c r="P265" s="233"/>
      <c r="Q265" s="233"/>
      <c r="R265" s="390"/>
      <c r="S265" s="390"/>
      <c r="T265" s="233"/>
      <c r="U265" s="233"/>
      <c r="V265" s="233"/>
      <c r="W265" s="233"/>
      <c r="X265" s="233"/>
      <c r="Y265" s="354"/>
      <c r="Z265" s="354"/>
      <c r="AA265" s="11"/>
      <c r="AB265" s="351"/>
      <c r="AC265" s="24"/>
      <c r="AD265" s="24"/>
    </row>
    <row r="266" spans="1:30" ht="12.75" customHeight="1" x14ac:dyDescent="0.3">
      <c r="A266" s="183" t="s">
        <v>15</v>
      </c>
      <c r="B266" s="241"/>
      <c r="C266" s="390">
        <f>SUM(C264:C265)</f>
        <v>3431311.5</v>
      </c>
      <c r="D266" s="390">
        <f t="shared" ref="D266:Y266" si="113">SUM(D264:D265)</f>
        <v>326598</v>
      </c>
      <c r="E266" s="390">
        <f t="shared" si="113"/>
        <v>0</v>
      </c>
      <c r="F266" s="390">
        <f t="shared" si="113"/>
        <v>0</v>
      </c>
      <c r="G266" s="390">
        <f t="shared" si="113"/>
        <v>0</v>
      </c>
      <c r="H266" s="390">
        <f t="shared" si="113"/>
        <v>0</v>
      </c>
      <c r="I266" s="390">
        <f t="shared" si="113"/>
        <v>326598</v>
      </c>
      <c r="J266" s="390">
        <f t="shared" si="113"/>
        <v>0</v>
      </c>
      <c r="K266" s="390">
        <f t="shared" si="113"/>
        <v>0</v>
      </c>
      <c r="L266" s="390">
        <f t="shared" si="113"/>
        <v>0</v>
      </c>
      <c r="M266" s="390">
        <f t="shared" si="113"/>
        <v>530</v>
      </c>
      <c r="N266" s="390">
        <f t="shared" si="113"/>
        <v>3104713.5</v>
      </c>
      <c r="O266" s="390">
        <f t="shared" si="113"/>
        <v>0</v>
      </c>
      <c r="P266" s="390">
        <f t="shared" si="113"/>
        <v>0</v>
      </c>
      <c r="Q266" s="390">
        <f t="shared" si="113"/>
        <v>0</v>
      </c>
      <c r="R266" s="390">
        <f t="shared" si="113"/>
        <v>0</v>
      </c>
      <c r="S266" s="390">
        <f t="shared" si="113"/>
        <v>0</v>
      </c>
      <c r="T266" s="390">
        <f t="shared" si="113"/>
        <v>0</v>
      </c>
      <c r="U266" s="390">
        <f t="shared" si="113"/>
        <v>0</v>
      </c>
      <c r="V266" s="390">
        <f t="shared" si="113"/>
        <v>0</v>
      </c>
      <c r="W266" s="390">
        <f t="shared" si="113"/>
        <v>0</v>
      </c>
      <c r="X266" s="390">
        <f t="shared" si="113"/>
        <v>0</v>
      </c>
      <c r="Y266" s="390">
        <f t="shared" si="113"/>
        <v>0</v>
      </c>
      <c r="Z266" s="354">
        <f>(C266-Y266)*0.0214</f>
        <v>73430.066099999996</v>
      </c>
      <c r="AA266" s="11"/>
      <c r="AB266" s="351"/>
      <c r="AC266" s="23"/>
      <c r="AD266" s="24"/>
    </row>
    <row r="267" spans="1:30" ht="17.25" customHeight="1" x14ac:dyDescent="0.25">
      <c r="A267" s="281" t="s">
        <v>317</v>
      </c>
      <c r="B267" s="258"/>
      <c r="C267" s="250"/>
      <c r="D267" s="205"/>
      <c r="E267" s="205"/>
      <c r="F267" s="205"/>
      <c r="G267" s="321"/>
      <c r="H267" s="321"/>
      <c r="I267" s="321"/>
      <c r="J267" s="321"/>
      <c r="K267" s="321"/>
      <c r="L267" s="321"/>
      <c r="M267" s="321"/>
      <c r="N267" s="354"/>
      <c r="O267" s="321"/>
      <c r="P267" s="321"/>
      <c r="Q267" s="321"/>
      <c r="R267" s="395"/>
      <c r="S267" s="395"/>
      <c r="T267" s="321"/>
      <c r="U267" s="62"/>
      <c r="V267" s="398"/>
      <c r="W267" s="398"/>
      <c r="X267" s="398"/>
      <c r="Y267" s="390"/>
      <c r="Z267" s="390"/>
      <c r="AA267" s="11"/>
      <c r="AB267" s="351"/>
      <c r="AC267" s="24"/>
      <c r="AD267" s="4"/>
    </row>
    <row r="268" spans="1:30" ht="17.25" customHeight="1" x14ac:dyDescent="0.25">
      <c r="A268" s="282">
        <f>A265+1</f>
        <v>183</v>
      </c>
      <c r="B268" s="166" t="s">
        <v>318</v>
      </c>
      <c r="C268" s="354">
        <f>D268+L268+N268+P268+R268+U268+W268+X268+Y268+K268</f>
        <v>19007157.539999999</v>
      </c>
      <c r="D268" s="398">
        <f t="shared" ref="D268" si="114">E268+F268+G268+H268+I268</f>
        <v>12504833.040000001</v>
      </c>
      <c r="E268" s="321">
        <v>3276009.45</v>
      </c>
      <c r="F268" s="321">
        <v>6542077.5</v>
      </c>
      <c r="G268" s="321">
        <v>1073828.49</v>
      </c>
      <c r="H268" s="321">
        <v>821788.8</v>
      </c>
      <c r="I268" s="321">
        <v>791128.8</v>
      </c>
      <c r="J268" s="321">
        <v>0</v>
      </c>
      <c r="K268" s="321">
        <v>0</v>
      </c>
      <c r="L268" s="321">
        <v>0</v>
      </c>
      <c r="M268" s="321">
        <v>1110</v>
      </c>
      <c r="N268" s="354">
        <v>6502324.5</v>
      </c>
      <c r="O268" s="321"/>
      <c r="P268" s="186"/>
      <c r="Q268" s="321"/>
      <c r="R268" s="354"/>
      <c r="S268" s="354"/>
      <c r="T268" s="321"/>
      <c r="U268" s="321"/>
      <c r="V268" s="398"/>
      <c r="W268" s="398"/>
      <c r="X268" s="321"/>
      <c r="Y268" s="390"/>
      <c r="Z268" s="390"/>
      <c r="AA268" s="11" t="s">
        <v>377</v>
      </c>
      <c r="AB268" s="351" t="s">
        <v>449</v>
      </c>
      <c r="AC268" s="24"/>
      <c r="AD268" s="23"/>
    </row>
    <row r="269" spans="1:30" ht="17.25" customHeight="1" x14ac:dyDescent="0.3">
      <c r="A269" s="183" t="s">
        <v>15</v>
      </c>
      <c r="B269" s="241"/>
      <c r="C269" s="354">
        <f t="shared" ref="C269:Y269" si="115">SUM(C268)</f>
        <v>19007157.539999999</v>
      </c>
      <c r="D269" s="321">
        <f t="shared" si="115"/>
        <v>12504833.040000001</v>
      </c>
      <c r="E269" s="321">
        <f t="shared" si="115"/>
        <v>3276009.45</v>
      </c>
      <c r="F269" s="321">
        <f t="shared" si="115"/>
        <v>6542077.5</v>
      </c>
      <c r="G269" s="321">
        <f t="shared" si="115"/>
        <v>1073828.49</v>
      </c>
      <c r="H269" s="321">
        <f t="shared" si="115"/>
        <v>821788.8</v>
      </c>
      <c r="I269" s="321">
        <f t="shared" si="115"/>
        <v>791128.8</v>
      </c>
      <c r="J269" s="321">
        <f t="shared" si="115"/>
        <v>0</v>
      </c>
      <c r="K269" s="321">
        <f t="shared" si="115"/>
        <v>0</v>
      </c>
      <c r="L269" s="321">
        <f t="shared" si="115"/>
        <v>0</v>
      </c>
      <c r="M269" s="321">
        <f t="shared" si="115"/>
        <v>1110</v>
      </c>
      <c r="N269" s="354">
        <f t="shared" si="115"/>
        <v>6502324.5</v>
      </c>
      <c r="O269" s="321">
        <f t="shared" si="115"/>
        <v>0</v>
      </c>
      <c r="P269" s="321">
        <f t="shared" si="115"/>
        <v>0</v>
      </c>
      <c r="Q269" s="321">
        <f t="shared" si="115"/>
        <v>0</v>
      </c>
      <c r="R269" s="354">
        <f t="shared" si="115"/>
        <v>0</v>
      </c>
      <c r="S269" s="354">
        <f t="shared" si="115"/>
        <v>0</v>
      </c>
      <c r="T269" s="321">
        <f t="shared" si="115"/>
        <v>0</v>
      </c>
      <c r="U269" s="321">
        <f t="shared" si="115"/>
        <v>0</v>
      </c>
      <c r="V269" s="321">
        <f t="shared" si="115"/>
        <v>0</v>
      </c>
      <c r="W269" s="321">
        <f t="shared" si="115"/>
        <v>0</v>
      </c>
      <c r="X269" s="321">
        <f t="shared" si="115"/>
        <v>0</v>
      </c>
      <c r="Y269" s="354">
        <f t="shared" si="115"/>
        <v>0</v>
      </c>
      <c r="Z269" s="354">
        <f>(C269-Y269)*0.0214</f>
        <v>406753.17135599995</v>
      </c>
      <c r="AA269" s="11"/>
      <c r="AB269" s="351"/>
      <c r="AC269" s="24"/>
      <c r="AD269" s="4"/>
    </row>
    <row r="270" spans="1:30" ht="17.25" customHeight="1" x14ac:dyDescent="0.3">
      <c r="A270" s="391" t="s">
        <v>75</v>
      </c>
      <c r="B270" s="234"/>
      <c r="C270" s="385"/>
      <c r="D270" s="208"/>
      <c r="E270" s="208"/>
      <c r="F270" s="208"/>
      <c r="G270" s="208"/>
      <c r="H270" s="208"/>
      <c r="I270" s="208"/>
      <c r="J270" s="321"/>
      <c r="K270" s="321"/>
      <c r="L270" s="321"/>
      <c r="M270" s="62"/>
      <c r="N270" s="395"/>
      <c r="O270" s="321"/>
      <c r="P270" s="321"/>
      <c r="Q270" s="62"/>
      <c r="R270" s="395"/>
      <c r="S270" s="395"/>
      <c r="T270" s="62"/>
      <c r="U270" s="62"/>
      <c r="V270" s="398"/>
      <c r="W270" s="398"/>
      <c r="X270" s="321"/>
      <c r="Y270" s="390"/>
      <c r="Z270" s="390"/>
      <c r="AA270" s="11"/>
      <c r="AB270" s="351"/>
      <c r="AC270" s="24"/>
      <c r="AD270" s="4"/>
    </row>
    <row r="271" spans="1:30" ht="17.25" customHeight="1" x14ac:dyDescent="0.25">
      <c r="A271" s="282">
        <f>A268+1</f>
        <v>184</v>
      </c>
      <c r="B271" s="337" t="s">
        <v>717</v>
      </c>
      <c r="C271" s="354">
        <f t="shared" ref="C271:C276" si="116">D271+L271+N271+P271+R271+U271+W271+X271+Y271+K271</f>
        <v>1568756.98</v>
      </c>
      <c r="D271" s="398">
        <f t="shared" ref="D271:D276" si="117">E271+F271+G271+H271+I271</f>
        <v>0</v>
      </c>
      <c r="E271" s="398"/>
      <c r="F271" s="398"/>
      <c r="G271" s="398"/>
      <c r="H271" s="398"/>
      <c r="I271" s="398"/>
      <c r="J271" s="398"/>
      <c r="K271" s="398"/>
      <c r="L271" s="398"/>
      <c r="M271" s="398">
        <v>197.1</v>
      </c>
      <c r="N271" s="354">
        <v>1568756.98</v>
      </c>
      <c r="O271" s="398"/>
      <c r="P271" s="398"/>
      <c r="Q271" s="398"/>
      <c r="R271" s="390"/>
      <c r="S271" s="390"/>
      <c r="T271" s="398"/>
      <c r="U271" s="398"/>
      <c r="V271" s="233"/>
      <c r="W271" s="398"/>
      <c r="X271" s="233"/>
      <c r="Y271" s="390"/>
      <c r="Z271" s="390"/>
      <c r="AA271" s="12"/>
      <c r="AB271" s="65" t="s">
        <v>346</v>
      </c>
      <c r="AC271" s="24"/>
    </row>
    <row r="272" spans="1:30" s="69" customFormat="1" ht="16.5" customHeight="1" x14ac:dyDescent="0.25">
      <c r="A272" s="73">
        <f t="shared" ref="A272:A276" si="118">A271+1</f>
        <v>185</v>
      </c>
      <c r="B272" s="337" t="s">
        <v>716</v>
      </c>
      <c r="C272" s="354">
        <f t="shared" si="116"/>
        <v>3257538.59</v>
      </c>
      <c r="D272" s="398">
        <f t="shared" si="117"/>
        <v>0</v>
      </c>
      <c r="E272" s="398"/>
      <c r="F272" s="398"/>
      <c r="G272" s="398"/>
      <c r="H272" s="398"/>
      <c r="I272" s="398"/>
      <c r="J272" s="398"/>
      <c r="K272" s="398"/>
      <c r="L272" s="398"/>
      <c r="M272" s="398">
        <v>409.28</v>
      </c>
      <c r="N272" s="390">
        <v>3257538.59</v>
      </c>
      <c r="O272" s="398"/>
      <c r="P272" s="398"/>
      <c r="Q272" s="398"/>
      <c r="R272" s="390"/>
      <c r="S272" s="390"/>
      <c r="T272" s="398"/>
      <c r="U272" s="398"/>
      <c r="V272" s="398"/>
      <c r="W272" s="398"/>
      <c r="X272" s="233"/>
      <c r="Y272" s="390"/>
      <c r="Z272" s="390"/>
      <c r="AA272" s="12"/>
      <c r="AB272" s="65" t="s">
        <v>358</v>
      </c>
      <c r="AC272" s="26"/>
    </row>
    <row r="273" spans="1:32" s="69" customFormat="1" ht="16.5" customHeight="1" x14ac:dyDescent="0.25">
      <c r="A273" s="73">
        <f t="shared" si="118"/>
        <v>186</v>
      </c>
      <c r="B273" s="337" t="s">
        <v>718</v>
      </c>
      <c r="C273" s="354">
        <f t="shared" si="116"/>
        <v>3782208.6086400002</v>
      </c>
      <c r="D273" s="398">
        <f t="shared" si="117"/>
        <v>0</v>
      </c>
      <c r="E273" s="398"/>
      <c r="F273" s="398"/>
      <c r="G273" s="398"/>
      <c r="H273" s="398"/>
      <c r="I273" s="398"/>
      <c r="J273" s="398"/>
      <c r="K273" s="398"/>
      <c r="L273" s="398"/>
      <c r="M273" s="398">
        <v>475.2</v>
      </c>
      <c r="N273" s="390">
        <v>3782208.6086400002</v>
      </c>
      <c r="O273" s="398"/>
      <c r="P273" s="398"/>
      <c r="Q273" s="398"/>
      <c r="R273" s="390"/>
      <c r="S273" s="390"/>
      <c r="T273" s="398"/>
      <c r="U273" s="398"/>
      <c r="V273" s="398"/>
      <c r="W273" s="398"/>
      <c r="X273" s="233"/>
      <c r="Y273" s="390"/>
      <c r="Z273" s="390"/>
      <c r="AA273" s="12"/>
      <c r="AB273" s="65"/>
      <c r="AC273" s="26"/>
    </row>
    <row r="274" spans="1:32" s="69" customFormat="1" ht="16.5" customHeight="1" x14ac:dyDescent="0.25">
      <c r="A274" s="73">
        <f t="shared" si="118"/>
        <v>187</v>
      </c>
      <c r="B274" s="337" t="s">
        <v>200</v>
      </c>
      <c r="C274" s="354">
        <f t="shared" si="116"/>
        <v>2414421.2572200005</v>
      </c>
      <c r="D274" s="398">
        <f t="shared" si="117"/>
        <v>0</v>
      </c>
      <c r="E274" s="398"/>
      <c r="F274" s="398"/>
      <c r="G274" s="398"/>
      <c r="H274" s="398"/>
      <c r="I274" s="398"/>
      <c r="J274" s="398"/>
      <c r="K274" s="398"/>
      <c r="L274" s="398"/>
      <c r="M274" s="398">
        <v>303.35000000000002</v>
      </c>
      <c r="N274" s="390">
        <v>2414421.2572200005</v>
      </c>
      <c r="O274" s="398"/>
      <c r="P274" s="398"/>
      <c r="Q274" s="398"/>
      <c r="R274" s="390"/>
      <c r="S274" s="390"/>
      <c r="T274" s="398"/>
      <c r="U274" s="398"/>
      <c r="V274" s="398"/>
      <c r="W274" s="398"/>
      <c r="X274" s="233"/>
      <c r="Y274" s="390"/>
      <c r="Z274" s="390"/>
      <c r="AA274" s="12"/>
      <c r="AB274" s="65" t="s">
        <v>358</v>
      </c>
      <c r="AC274" s="26"/>
    </row>
    <row r="275" spans="1:32" s="69" customFormat="1" ht="16.5" customHeight="1" x14ac:dyDescent="0.25">
      <c r="A275" s="73">
        <f t="shared" si="118"/>
        <v>188</v>
      </c>
      <c r="B275" s="337" t="s">
        <v>201</v>
      </c>
      <c r="C275" s="354">
        <f t="shared" si="116"/>
        <v>871894.23720000009</v>
      </c>
      <c r="D275" s="398">
        <f t="shared" si="117"/>
        <v>871894.23720000009</v>
      </c>
      <c r="E275" s="398">
        <v>871894.23720000009</v>
      </c>
      <c r="F275" s="398"/>
      <c r="G275" s="398"/>
      <c r="H275" s="398"/>
      <c r="I275" s="398"/>
      <c r="J275" s="398"/>
      <c r="K275" s="398"/>
      <c r="L275" s="398"/>
      <c r="M275" s="398"/>
      <c r="N275" s="390"/>
      <c r="O275" s="398"/>
      <c r="P275" s="398"/>
      <c r="Q275" s="398"/>
      <c r="R275" s="390"/>
      <c r="S275" s="390"/>
      <c r="T275" s="398"/>
      <c r="U275" s="398"/>
      <c r="V275" s="398"/>
      <c r="W275" s="398"/>
      <c r="X275" s="233"/>
      <c r="Y275" s="390"/>
      <c r="Z275" s="390"/>
      <c r="AA275" s="12"/>
      <c r="AB275" s="65" t="s">
        <v>349</v>
      </c>
      <c r="AC275" s="26"/>
    </row>
    <row r="276" spans="1:32" ht="17.25" customHeight="1" x14ac:dyDescent="0.25">
      <c r="A276" s="73">
        <f t="shared" si="118"/>
        <v>189</v>
      </c>
      <c r="B276" s="336" t="s">
        <v>719</v>
      </c>
      <c r="C276" s="354">
        <f t="shared" si="116"/>
        <v>867527.85000000009</v>
      </c>
      <c r="D276" s="398">
        <f t="shared" si="117"/>
        <v>0</v>
      </c>
      <c r="E276" s="398"/>
      <c r="F276" s="398"/>
      <c r="G276" s="398"/>
      <c r="H276" s="398"/>
      <c r="I276" s="398"/>
      <c r="J276" s="398"/>
      <c r="K276" s="398"/>
      <c r="L276" s="398"/>
      <c r="M276" s="398"/>
      <c r="N276" s="354"/>
      <c r="O276" s="398"/>
      <c r="P276" s="398"/>
      <c r="Q276" s="398"/>
      <c r="R276" s="354"/>
      <c r="S276" s="354"/>
      <c r="T276" s="398">
        <v>74.2</v>
      </c>
      <c r="U276" s="398">
        <v>867527.85000000009</v>
      </c>
      <c r="V276" s="398"/>
      <c r="W276" s="398"/>
      <c r="X276" s="233"/>
      <c r="Y276" s="390"/>
      <c r="Z276" s="390"/>
      <c r="AA276" s="11"/>
      <c r="AB276" s="22"/>
      <c r="AC276" s="47"/>
    </row>
    <row r="277" spans="1:32" ht="17.25" customHeight="1" x14ac:dyDescent="0.3">
      <c r="A277" s="183" t="s">
        <v>15</v>
      </c>
      <c r="B277" s="241"/>
      <c r="C277" s="354">
        <f>D277+L277+N277+P277+R277+U277+W277+X277+Y277+K277</f>
        <v>12762347.52306</v>
      </c>
      <c r="D277" s="398">
        <f t="shared" ref="D277:Y277" si="119">SUM(D271:D276)</f>
        <v>871894.23720000009</v>
      </c>
      <c r="E277" s="398">
        <f t="shared" si="119"/>
        <v>871894.23720000009</v>
      </c>
      <c r="F277" s="398">
        <f t="shared" si="119"/>
        <v>0</v>
      </c>
      <c r="G277" s="398">
        <f t="shared" si="119"/>
        <v>0</v>
      </c>
      <c r="H277" s="398">
        <f t="shared" si="119"/>
        <v>0</v>
      </c>
      <c r="I277" s="398">
        <f t="shared" si="119"/>
        <v>0</v>
      </c>
      <c r="J277" s="398">
        <f t="shared" si="119"/>
        <v>0</v>
      </c>
      <c r="K277" s="398">
        <f t="shared" si="119"/>
        <v>0</v>
      </c>
      <c r="L277" s="398">
        <f t="shared" si="119"/>
        <v>0</v>
      </c>
      <c r="M277" s="398">
        <f t="shared" si="119"/>
        <v>1384.9299999999998</v>
      </c>
      <c r="N277" s="390">
        <f t="shared" si="119"/>
        <v>11022925.435860001</v>
      </c>
      <c r="O277" s="398">
        <f t="shared" si="119"/>
        <v>0</v>
      </c>
      <c r="P277" s="398">
        <f t="shared" si="119"/>
        <v>0</v>
      </c>
      <c r="Q277" s="398">
        <f t="shared" si="119"/>
        <v>0</v>
      </c>
      <c r="R277" s="390">
        <f t="shared" si="119"/>
        <v>0</v>
      </c>
      <c r="S277" s="390">
        <f t="shared" si="119"/>
        <v>0</v>
      </c>
      <c r="T277" s="398">
        <f t="shared" si="119"/>
        <v>74.2</v>
      </c>
      <c r="U277" s="398">
        <f t="shared" si="119"/>
        <v>867527.85000000009</v>
      </c>
      <c r="V277" s="398">
        <f t="shared" si="119"/>
        <v>0</v>
      </c>
      <c r="W277" s="398">
        <f t="shared" si="119"/>
        <v>0</v>
      </c>
      <c r="X277" s="398">
        <f t="shared" si="119"/>
        <v>0</v>
      </c>
      <c r="Y277" s="390">
        <f t="shared" si="119"/>
        <v>0</v>
      </c>
      <c r="Z277" s="354">
        <f>(C277-Y277)*0.0214</f>
        <v>273114.23699348397</v>
      </c>
      <c r="AA277" s="11"/>
      <c r="AB277" s="22"/>
      <c r="AC277" s="47"/>
      <c r="AF277" s="48"/>
    </row>
    <row r="278" spans="1:32" ht="17.25" customHeight="1" x14ac:dyDescent="0.3">
      <c r="A278" s="391" t="s">
        <v>76</v>
      </c>
      <c r="B278" s="234"/>
      <c r="C278" s="385"/>
      <c r="D278" s="233"/>
      <c r="E278" s="233"/>
      <c r="F278" s="233"/>
      <c r="G278" s="233"/>
      <c r="H278" s="233"/>
      <c r="I278" s="233"/>
      <c r="J278" s="233"/>
      <c r="K278" s="233"/>
      <c r="L278" s="233"/>
      <c r="M278" s="233"/>
      <c r="N278" s="243"/>
      <c r="O278" s="233"/>
      <c r="P278" s="233"/>
      <c r="Q278" s="233"/>
      <c r="R278" s="243"/>
      <c r="S278" s="243"/>
      <c r="T278" s="233"/>
      <c r="U278" s="233"/>
      <c r="V278" s="233"/>
      <c r="W278" s="233"/>
      <c r="X278" s="233"/>
      <c r="Y278" s="243"/>
      <c r="Z278" s="243"/>
      <c r="AA278" s="11"/>
      <c r="AB278" s="22"/>
      <c r="AC278" s="24"/>
    </row>
    <row r="279" spans="1:32" s="69" customFormat="1" ht="39.6" x14ac:dyDescent="0.25">
      <c r="A279" s="282">
        <f>A276+1</f>
        <v>190</v>
      </c>
      <c r="B279" s="338" t="s">
        <v>202</v>
      </c>
      <c r="C279" s="354">
        <f t="shared" ref="C279:C282" si="120">D279+L279+N279+P279+R279+U279+W279+X279+Y279+K279</f>
        <v>2696519.7</v>
      </c>
      <c r="D279" s="398">
        <f t="shared" ref="D279:D282" si="121">E279+F279+G279+H279+I279</f>
        <v>2696519.7</v>
      </c>
      <c r="E279" s="321"/>
      <c r="F279" s="321">
        <v>2513084.7000000002</v>
      </c>
      <c r="G279" s="321">
        <v>183435</v>
      </c>
      <c r="H279" s="321"/>
      <c r="I279" s="321"/>
      <c r="J279" s="321"/>
      <c r="K279" s="321"/>
      <c r="L279" s="321"/>
      <c r="M279" s="321"/>
      <c r="N279" s="354"/>
      <c r="O279" s="321"/>
      <c r="P279" s="321"/>
      <c r="Q279" s="321"/>
      <c r="R279" s="354"/>
      <c r="S279" s="354"/>
      <c r="T279" s="321"/>
      <c r="U279" s="321"/>
      <c r="V279" s="321"/>
      <c r="W279" s="321"/>
      <c r="X279" s="321"/>
      <c r="Y279" s="354"/>
      <c r="Z279" s="354"/>
      <c r="AA279" s="12" t="s">
        <v>376</v>
      </c>
      <c r="AB279" s="65" t="s">
        <v>450</v>
      </c>
      <c r="AC279" s="26"/>
      <c r="AD279" s="26"/>
    </row>
    <row r="280" spans="1:32" s="69" customFormat="1" x14ac:dyDescent="0.25">
      <c r="A280" s="73">
        <f t="shared" ref="A280" si="122">A279+1</f>
        <v>191</v>
      </c>
      <c r="B280" s="338" t="s">
        <v>203</v>
      </c>
      <c r="C280" s="354">
        <f t="shared" si="120"/>
        <v>2424382.7999999998</v>
      </c>
      <c r="D280" s="398">
        <f t="shared" si="121"/>
        <v>2424382.7999999998</v>
      </c>
      <c r="E280" s="62"/>
      <c r="F280" s="321">
        <v>2244616.5</v>
      </c>
      <c r="G280" s="321">
        <v>179766.3</v>
      </c>
      <c r="H280" s="321"/>
      <c r="I280" s="321"/>
      <c r="J280" s="321"/>
      <c r="K280" s="321"/>
      <c r="L280" s="321"/>
      <c r="M280" s="321"/>
      <c r="N280" s="354"/>
      <c r="O280" s="321"/>
      <c r="P280" s="321"/>
      <c r="Q280" s="321"/>
      <c r="R280" s="354"/>
      <c r="S280" s="354"/>
      <c r="T280" s="321"/>
      <c r="U280" s="321"/>
      <c r="V280" s="321"/>
      <c r="W280" s="321"/>
      <c r="X280" s="321"/>
      <c r="Y280" s="354"/>
      <c r="Z280" s="354"/>
      <c r="AA280" s="12"/>
      <c r="AB280" s="65" t="s">
        <v>303</v>
      </c>
      <c r="AC280" s="26"/>
      <c r="AD280" s="26"/>
    </row>
    <row r="281" spans="1:32" s="69" customFormat="1" x14ac:dyDescent="0.25">
      <c r="A281" s="282">
        <f>A280+1</f>
        <v>192</v>
      </c>
      <c r="B281" s="338" t="s">
        <v>204</v>
      </c>
      <c r="C281" s="354">
        <f t="shared" si="120"/>
        <v>2932116.6</v>
      </c>
      <c r="D281" s="398">
        <f t="shared" si="121"/>
        <v>2932116.6</v>
      </c>
      <c r="E281" s="62"/>
      <c r="F281" s="321">
        <v>2667970.2000000002</v>
      </c>
      <c r="G281" s="321">
        <v>264146.40000000002</v>
      </c>
      <c r="H281" s="321"/>
      <c r="I281" s="321"/>
      <c r="J281" s="321"/>
      <c r="K281" s="321"/>
      <c r="L281" s="321"/>
      <c r="M281" s="321"/>
      <c r="N281" s="354"/>
      <c r="O281" s="321"/>
      <c r="P281" s="321"/>
      <c r="Q281" s="321"/>
      <c r="R281" s="354"/>
      <c r="S281" s="354"/>
      <c r="T281" s="321"/>
      <c r="U281" s="321"/>
      <c r="V281" s="321"/>
      <c r="W281" s="321"/>
      <c r="X281" s="321"/>
      <c r="Y281" s="354"/>
      <c r="Z281" s="354"/>
      <c r="AA281" s="12"/>
      <c r="AB281" s="65" t="s">
        <v>303</v>
      </c>
      <c r="AC281" s="26"/>
      <c r="AD281" s="26"/>
    </row>
    <row r="282" spans="1:32" s="69" customFormat="1" x14ac:dyDescent="0.25">
      <c r="A282" s="282">
        <f>A281+1</f>
        <v>193</v>
      </c>
      <c r="B282" s="338" t="s">
        <v>205</v>
      </c>
      <c r="C282" s="354">
        <f t="shared" si="120"/>
        <v>564979.80000000005</v>
      </c>
      <c r="D282" s="398">
        <f t="shared" si="121"/>
        <v>564979.80000000005</v>
      </c>
      <c r="E282" s="62"/>
      <c r="F282" s="321"/>
      <c r="G282" s="321">
        <v>286158.59999999998</v>
      </c>
      <c r="H282" s="321">
        <v>278821.2</v>
      </c>
      <c r="I282" s="321"/>
      <c r="J282" s="321"/>
      <c r="K282" s="321"/>
      <c r="L282" s="321"/>
      <c r="M282" s="321"/>
      <c r="N282" s="354"/>
      <c r="O282" s="321"/>
      <c r="P282" s="321"/>
      <c r="Q282" s="321"/>
      <c r="R282" s="354"/>
      <c r="S282" s="354"/>
      <c r="T282" s="321"/>
      <c r="U282" s="321"/>
      <c r="V282" s="321"/>
      <c r="W282" s="321"/>
      <c r="X282" s="321"/>
      <c r="Y282" s="354"/>
      <c r="Z282" s="354"/>
      <c r="AA282" s="12"/>
      <c r="AB282" s="65" t="s">
        <v>296</v>
      </c>
      <c r="AC282" s="26"/>
      <c r="AD282" s="26"/>
    </row>
    <row r="283" spans="1:32" ht="17.25" customHeight="1" x14ac:dyDescent="0.3">
      <c r="A283" s="183" t="s">
        <v>15</v>
      </c>
      <c r="B283" s="241"/>
      <c r="C283" s="390">
        <f t="shared" ref="C283:Y283" si="123">SUM(C279:C282)</f>
        <v>8617998.9000000004</v>
      </c>
      <c r="D283" s="398">
        <f t="shared" si="123"/>
        <v>8617998.9000000004</v>
      </c>
      <c r="E283" s="398">
        <f t="shared" si="123"/>
        <v>0</v>
      </c>
      <c r="F283" s="398">
        <f t="shared" si="123"/>
        <v>7425671.4000000004</v>
      </c>
      <c r="G283" s="398">
        <f t="shared" si="123"/>
        <v>913506.29999999993</v>
      </c>
      <c r="H283" s="398">
        <f t="shared" si="123"/>
        <v>278821.2</v>
      </c>
      <c r="I283" s="398">
        <f t="shared" si="123"/>
        <v>0</v>
      </c>
      <c r="J283" s="398">
        <f t="shared" si="123"/>
        <v>0</v>
      </c>
      <c r="K283" s="398">
        <f t="shared" si="123"/>
        <v>0</v>
      </c>
      <c r="L283" s="398">
        <f t="shared" si="123"/>
        <v>0</v>
      </c>
      <c r="M283" s="398">
        <f t="shared" si="123"/>
        <v>0</v>
      </c>
      <c r="N283" s="390">
        <f t="shared" si="123"/>
        <v>0</v>
      </c>
      <c r="O283" s="398">
        <f t="shared" si="123"/>
        <v>0</v>
      </c>
      <c r="P283" s="398">
        <f t="shared" si="123"/>
        <v>0</v>
      </c>
      <c r="Q283" s="398">
        <f t="shared" si="123"/>
        <v>0</v>
      </c>
      <c r="R283" s="390">
        <f t="shared" si="123"/>
        <v>0</v>
      </c>
      <c r="S283" s="390">
        <f t="shared" si="123"/>
        <v>0</v>
      </c>
      <c r="T283" s="398">
        <f t="shared" si="123"/>
        <v>0</v>
      </c>
      <c r="U283" s="398">
        <f t="shared" si="123"/>
        <v>0</v>
      </c>
      <c r="V283" s="398">
        <f t="shared" si="123"/>
        <v>0</v>
      </c>
      <c r="W283" s="398">
        <f t="shared" si="123"/>
        <v>0</v>
      </c>
      <c r="X283" s="398">
        <f t="shared" si="123"/>
        <v>0</v>
      </c>
      <c r="Y283" s="390">
        <f t="shared" si="123"/>
        <v>0</v>
      </c>
      <c r="Z283" s="354">
        <f>(C283-Y283)*0.0214</f>
        <v>184425.17645999999</v>
      </c>
      <c r="AA283" s="11"/>
      <c r="AB283" s="22"/>
      <c r="AC283" s="47"/>
    </row>
    <row r="284" spans="1:32" ht="17.25" customHeight="1" x14ac:dyDescent="0.3">
      <c r="A284" s="391" t="s">
        <v>77</v>
      </c>
      <c r="B284" s="234"/>
      <c r="C284" s="385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43"/>
      <c r="O284" s="233"/>
      <c r="P284" s="233"/>
      <c r="Q284" s="233"/>
      <c r="R284" s="243"/>
      <c r="S284" s="243"/>
      <c r="T284" s="233"/>
      <c r="U284" s="233"/>
      <c r="V284" s="233"/>
      <c r="W284" s="233"/>
      <c r="X284" s="233"/>
      <c r="Y284" s="243"/>
      <c r="Z284" s="243"/>
      <c r="AA284" s="11"/>
      <c r="AB284" s="22"/>
      <c r="AC284" s="24"/>
    </row>
    <row r="285" spans="1:32" ht="17.25" customHeight="1" x14ac:dyDescent="0.3">
      <c r="A285" s="282">
        <f>A282+1</f>
        <v>194</v>
      </c>
      <c r="B285" s="336" t="s">
        <v>720</v>
      </c>
      <c r="C285" s="354">
        <f t="shared" ref="C285:C287" si="124">D285+L285+N285+P285+R285+U285+W285+X285+Y285+K285</f>
        <v>10250342.550000001</v>
      </c>
      <c r="D285" s="398">
        <f t="shared" ref="D285:D287" si="125">E285+F285+G285+H285+I285</f>
        <v>0</v>
      </c>
      <c r="E285" s="398"/>
      <c r="F285" s="398"/>
      <c r="G285" s="398"/>
      <c r="H285" s="398"/>
      <c r="I285" s="398"/>
      <c r="J285" s="398">
        <v>3</v>
      </c>
      <c r="K285" s="398">
        <v>10250342.550000001</v>
      </c>
      <c r="L285" s="398"/>
      <c r="M285" s="398"/>
      <c r="N285" s="390"/>
      <c r="O285" s="398"/>
      <c r="P285" s="398"/>
      <c r="Q285" s="398"/>
      <c r="R285" s="390"/>
      <c r="S285" s="390"/>
      <c r="T285" s="398"/>
      <c r="U285" s="398"/>
      <c r="V285" s="398"/>
      <c r="W285" s="398"/>
      <c r="X285" s="398"/>
      <c r="Y285" s="390"/>
      <c r="Z285" s="390"/>
      <c r="AA285" s="11"/>
      <c r="AB285" s="22"/>
      <c r="AC285" s="24"/>
    </row>
    <row r="286" spans="1:32" s="69" customFormat="1" x14ac:dyDescent="0.25">
      <c r="A286" s="73">
        <f t="shared" ref="A286:A287" si="126">A285+1</f>
        <v>195</v>
      </c>
      <c r="B286" s="329" t="s">
        <v>721</v>
      </c>
      <c r="C286" s="354">
        <f t="shared" si="124"/>
        <v>23917465.949999999</v>
      </c>
      <c r="D286" s="398">
        <f t="shared" si="125"/>
        <v>0</v>
      </c>
      <c r="E286" s="321"/>
      <c r="F286" s="321"/>
      <c r="G286" s="321"/>
      <c r="H286" s="321"/>
      <c r="I286" s="321"/>
      <c r="J286" s="321">
        <v>7</v>
      </c>
      <c r="K286" s="321">
        <v>23917465.949999999</v>
      </c>
      <c r="L286" s="321"/>
      <c r="M286" s="321"/>
      <c r="N286" s="354"/>
      <c r="O286" s="321"/>
      <c r="P286" s="321"/>
      <c r="Q286" s="321"/>
      <c r="R286" s="354"/>
      <c r="S286" s="354"/>
      <c r="T286" s="321"/>
      <c r="U286" s="321"/>
      <c r="V286" s="321"/>
      <c r="W286" s="321"/>
      <c r="X286" s="321"/>
      <c r="Y286" s="390"/>
      <c r="Z286" s="390"/>
      <c r="AA286" s="12"/>
      <c r="AB286" s="65" t="s">
        <v>344</v>
      </c>
      <c r="AC286" s="26"/>
      <c r="AD286" s="26"/>
    </row>
    <row r="287" spans="1:32" s="69" customFormat="1" x14ac:dyDescent="0.25">
      <c r="A287" s="73">
        <f t="shared" si="126"/>
        <v>196</v>
      </c>
      <c r="B287" s="329" t="s">
        <v>206</v>
      </c>
      <c r="C287" s="354">
        <f t="shared" si="124"/>
        <v>6502324.5</v>
      </c>
      <c r="D287" s="398">
        <f t="shared" si="125"/>
        <v>0</v>
      </c>
      <c r="E287" s="361"/>
      <c r="F287" s="361"/>
      <c r="G287" s="361"/>
      <c r="H287" s="361"/>
      <c r="I287" s="361"/>
      <c r="J287" s="361"/>
      <c r="K287" s="361"/>
      <c r="L287" s="361"/>
      <c r="M287" s="361">
        <v>1110</v>
      </c>
      <c r="N287" s="352">
        <v>6502324.5</v>
      </c>
      <c r="O287" s="361"/>
      <c r="P287" s="361"/>
      <c r="Q287" s="361"/>
      <c r="R287" s="352"/>
      <c r="S287" s="352"/>
      <c r="T287" s="361"/>
      <c r="U287" s="361"/>
      <c r="V287" s="361"/>
      <c r="W287" s="361"/>
      <c r="X287" s="361"/>
      <c r="Y287" s="390"/>
      <c r="Z287" s="390"/>
      <c r="AA287" s="12"/>
      <c r="AB287" s="65" t="s">
        <v>298</v>
      </c>
      <c r="AC287" s="26"/>
      <c r="AD287" s="26"/>
    </row>
    <row r="288" spans="1:32" ht="17.25" customHeight="1" x14ac:dyDescent="0.3">
      <c r="A288" s="183" t="s">
        <v>15</v>
      </c>
      <c r="B288" s="241"/>
      <c r="C288" s="390">
        <f t="shared" ref="C288:Y288" si="127">SUM(C285:C287)</f>
        <v>40670133</v>
      </c>
      <c r="D288" s="398">
        <f t="shared" si="127"/>
        <v>0</v>
      </c>
      <c r="E288" s="398">
        <f t="shared" si="127"/>
        <v>0</v>
      </c>
      <c r="F288" s="398">
        <f t="shared" si="127"/>
        <v>0</v>
      </c>
      <c r="G288" s="398">
        <f t="shared" si="127"/>
        <v>0</v>
      </c>
      <c r="H288" s="398">
        <f t="shared" si="127"/>
        <v>0</v>
      </c>
      <c r="I288" s="398">
        <f t="shared" si="127"/>
        <v>0</v>
      </c>
      <c r="J288" s="398">
        <f t="shared" si="127"/>
        <v>10</v>
      </c>
      <c r="K288" s="398">
        <f t="shared" si="127"/>
        <v>34167808.5</v>
      </c>
      <c r="L288" s="398">
        <f t="shared" si="127"/>
        <v>0</v>
      </c>
      <c r="M288" s="398">
        <f t="shared" si="127"/>
        <v>1110</v>
      </c>
      <c r="N288" s="390">
        <f t="shared" si="127"/>
        <v>6502324.5</v>
      </c>
      <c r="O288" s="398">
        <f t="shared" si="127"/>
        <v>0</v>
      </c>
      <c r="P288" s="398">
        <f t="shared" si="127"/>
        <v>0</v>
      </c>
      <c r="Q288" s="398">
        <f t="shared" si="127"/>
        <v>0</v>
      </c>
      <c r="R288" s="390">
        <f t="shared" si="127"/>
        <v>0</v>
      </c>
      <c r="S288" s="390">
        <f t="shared" si="127"/>
        <v>0</v>
      </c>
      <c r="T288" s="398">
        <f t="shared" si="127"/>
        <v>0</v>
      </c>
      <c r="U288" s="398">
        <f t="shared" si="127"/>
        <v>0</v>
      </c>
      <c r="V288" s="398">
        <f t="shared" si="127"/>
        <v>0</v>
      </c>
      <c r="W288" s="398">
        <f t="shared" si="127"/>
        <v>0</v>
      </c>
      <c r="X288" s="398">
        <f t="shared" si="127"/>
        <v>0</v>
      </c>
      <c r="Y288" s="390">
        <f t="shared" si="127"/>
        <v>0</v>
      </c>
      <c r="Z288" s="354">
        <f>(C288-Y288)*0.0214</f>
        <v>870340.84619999991</v>
      </c>
      <c r="AA288" s="11"/>
      <c r="AB288" s="22"/>
      <c r="AC288" s="47"/>
      <c r="AF288" s="48"/>
    </row>
    <row r="289" spans="1:32" ht="12.75" customHeight="1" x14ac:dyDescent="0.25">
      <c r="A289" s="281" t="s">
        <v>207</v>
      </c>
      <c r="B289" s="258"/>
      <c r="C289" s="250"/>
      <c r="D289" s="205"/>
      <c r="E289" s="205"/>
      <c r="F289" s="321"/>
      <c r="G289" s="321"/>
      <c r="H289" s="321"/>
      <c r="I289" s="321"/>
      <c r="J289" s="321"/>
      <c r="K289" s="321"/>
      <c r="L289" s="321"/>
      <c r="M289" s="321"/>
      <c r="N289" s="354"/>
      <c r="O289" s="321"/>
      <c r="P289" s="321"/>
      <c r="Q289" s="321"/>
      <c r="R289" s="354"/>
      <c r="S289" s="354"/>
      <c r="T289" s="321"/>
      <c r="U289" s="321"/>
      <c r="V289" s="398"/>
      <c r="W289" s="398"/>
      <c r="X289" s="233"/>
      <c r="Y289" s="390"/>
      <c r="Z289" s="390"/>
      <c r="AA289" s="390"/>
      <c r="AB289" s="22"/>
      <c r="AC289" s="47"/>
      <c r="AD289" s="67"/>
    </row>
    <row r="290" spans="1:32" ht="12.75" customHeight="1" x14ac:dyDescent="0.3">
      <c r="A290" s="282">
        <f>A287+1</f>
        <v>197</v>
      </c>
      <c r="B290" s="9" t="s">
        <v>208</v>
      </c>
      <c r="C290" s="354">
        <f t="shared" ref="C290" si="128">D290+L290+N290+P290+R290+U290+W290+X290+Y290+K290</f>
        <v>5970202.3499999996</v>
      </c>
      <c r="D290" s="398">
        <f t="shared" ref="D290" si="129">E290+F290+G290+H290+I290</f>
        <v>980157.15</v>
      </c>
      <c r="E290" s="321">
        <v>566793.15</v>
      </c>
      <c r="F290" s="321">
        <v>0</v>
      </c>
      <c r="G290" s="321">
        <v>293496</v>
      </c>
      <c r="H290" s="321">
        <v>0</v>
      </c>
      <c r="I290" s="321">
        <v>119868</v>
      </c>
      <c r="J290" s="321">
        <v>0</v>
      </c>
      <c r="K290" s="321">
        <v>0</v>
      </c>
      <c r="L290" s="321">
        <v>0</v>
      </c>
      <c r="M290" s="321">
        <v>328</v>
      </c>
      <c r="N290" s="354">
        <v>2491045.2000000002</v>
      </c>
      <c r="O290" s="321"/>
      <c r="P290" s="321"/>
      <c r="Q290" s="321"/>
      <c r="R290" s="354"/>
      <c r="S290" s="354"/>
      <c r="T290" s="321">
        <v>224</v>
      </c>
      <c r="U290" s="321">
        <v>2499000</v>
      </c>
      <c r="V290" s="398"/>
      <c r="W290" s="398"/>
      <c r="X290" s="398"/>
      <c r="Y290" s="390"/>
      <c r="Z290" s="390"/>
      <c r="AA290" s="390"/>
      <c r="AB290" s="22" t="s">
        <v>357</v>
      </c>
      <c r="AC290" s="47"/>
      <c r="AD290" s="67"/>
    </row>
    <row r="291" spans="1:32" ht="12.75" customHeight="1" x14ac:dyDescent="0.3">
      <c r="A291" s="183" t="s">
        <v>15</v>
      </c>
      <c r="B291" s="241"/>
      <c r="C291" s="354">
        <f t="shared" ref="C291:Y291" si="130">SUM(C290)</f>
        <v>5970202.3499999996</v>
      </c>
      <c r="D291" s="321">
        <f t="shared" si="130"/>
        <v>980157.15</v>
      </c>
      <c r="E291" s="321">
        <f t="shared" si="130"/>
        <v>566793.15</v>
      </c>
      <c r="F291" s="321">
        <f t="shared" si="130"/>
        <v>0</v>
      </c>
      <c r="G291" s="321">
        <f t="shared" si="130"/>
        <v>293496</v>
      </c>
      <c r="H291" s="321">
        <f t="shared" si="130"/>
        <v>0</v>
      </c>
      <c r="I291" s="321">
        <f t="shared" si="130"/>
        <v>119868</v>
      </c>
      <c r="J291" s="321">
        <f t="shared" si="130"/>
        <v>0</v>
      </c>
      <c r="K291" s="321">
        <f t="shared" si="130"/>
        <v>0</v>
      </c>
      <c r="L291" s="321">
        <f t="shared" si="130"/>
        <v>0</v>
      </c>
      <c r="M291" s="321">
        <f t="shared" si="130"/>
        <v>328</v>
      </c>
      <c r="N291" s="354">
        <f t="shared" si="130"/>
        <v>2491045.2000000002</v>
      </c>
      <c r="O291" s="321">
        <f t="shared" si="130"/>
        <v>0</v>
      </c>
      <c r="P291" s="321">
        <f t="shared" si="130"/>
        <v>0</v>
      </c>
      <c r="Q291" s="321">
        <f t="shared" si="130"/>
        <v>0</v>
      </c>
      <c r="R291" s="354">
        <f t="shared" si="130"/>
        <v>0</v>
      </c>
      <c r="S291" s="354">
        <f t="shared" si="130"/>
        <v>0</v>
      </c>
      <c r="T291" s="321">
        <f t="shared" si="130"/>
        <v>224</v>
      </c>
      <c r="U291" s="321">
        <f t="shared" si="130"/>
        <v>2499000</v>
      </c>
      <c r="V291" s="321">
        <f t="shared" si="130"/>
        <v>0</v>
      </c>
      <c r="W291" s="321">
        <f t="shared" si="130"/>
        <v>0</v>
      </c>
      <c r="X291" s="321">
        <f t="shared" si="130"/>
        <v>0</v>
      </c>
      <c r="Y291" s="354">
        <f t="shared" si="130"/>
        <v>0</v>
      </c>
      <c r="Z291" s="354">
        <f>(C291-Y291)*0.0214</f>
        <v>127762.33028999998</v>
      </c>
      <c r="AA291" s="390"/>
      <c r="AB291" s="22"/>
      <c r="AC291" s="47"/>
      <c r="AD291" s="67"/>
    </row>
    <row r="292" spans="1:32" ht="13.5" customHeight="1" x14ac:dyDescent="0.25">
      <c r="A292" s="281" t="s">
        <v>209</v>
      </c>
      <c r="B292" s="258"/>
      <c r="C292" s="250"/>
      <c r="D292" s="205"/>
      <c r="E292" s="205"/>
      <c r="F292" s="205"/>
      <c r="G292" s="321"/>
      <c r="H292" s="321"/>
      <c r="I292" s="321"/>
      <c r="J292" s="321"/>
      <c r="K292" s="321"/>
      <c r="L292" s="321"/>
      <c r="M292" s="321"/>
      <c r="N292" s="354"/>
      <c r="O292" s="321"/>
      <c r="P292" s="321"/>
      <c r="Q292" s="321"/>
      <c r="R292" s="354"/>
      <c r="S292" s="354"/>
      <c r="T292" s="321"/>
      <c r="U292" s="321"/>
      <c r="V292" s="321"/>
      <c r="W292" s="398"/>
      <c r="X292" s="398"/>
      <c r="Y292" s="390"/>
      <c r="Z292" s="390"/>
      <c r="AA292" s="390"/>
      <c r="AB292" s="22"/>
      <c r="AC292" s="47"/>
      <c r="AD292" s="67"/>
    </row>
    <row r="293" spans="1:32" ht="12.75" customHeight="1" x14ac:dyDescent="0.3">
      <c r="A293" s="282">
        <f>A290+1</f>
        <v>198</v>
      </c>
      <c r="B293" s="9" t="s">
        <v>210</v>
      </c>
      <c r="C293" s="354">
        <f t="shared" ref="C293" si="131">D293+L293+N293+P293+R293+U293+W293+X293+Y293+K293</f>
        <v>3202806.6840000004</v>
      </c>
      <c r="D293" s="398">
        <f t="shared" ref="D293" si="132">E293+F293+G293+H293+I293</f>
        <v>1387685.334</v>
      </c>
      <c r="E293" s="321">
        <v>586008.15</v>
      </c>
      <c r="F293" s="321">
        <v>0</v>
      </c>
      <c r="G293" s="321">
        <v>0</v>
      </c>
      <c r="H293" s="321"/>
      <c r="I293" s="321">
        <v>801677.18400000001</v>
      </c>
      <c r="J293" s="321"/>
      <c r="K293" s="321"/>
      <c r="L293" s="321"/>
      <c r="M293" s="321">
        <v>138.21</v>
      </c>
      <c r="N293" s="354">
        <v>1815121.35</v>
      </c>
      <c r="O293" s="321"/>
      <c r="P293" s="321"/>
      <c r="Q293" s="321"/>
      <c r="R293" s="354"/>
      <c r="S293" s="354"/>
      <c r="T293" s="321"/>
      <c r="U293" s="321"/>
      <c r="V293" s="398"/>
      <c r="W293" s="398"/>
      <c r="X293" s="398"/>
      <c r="Y293" s="390"/>
      <c r="Z293" s="390"/>
      <c r="AA293" s="390"/>
      <c r="AB293" s="22" t="s">
        <v>359</v>
      </c>
      <c r="AC293" s="47"/>
      <c r="AD293" s="67"/>
    </row>
    <row r="294" spans="1:32" ht="12.75" customHeight="1" x14ac:dyDescent="0.3">
      <c r="A294" s="183" t="s">
        <v>15</v>
      </c>
      <c r="B294" s="241"/>
      <c r="C294" s="354">
        <f t="shared" ref="C294:Y294" si="133">SUM(C293:C293)</f>
        <v>3202806.6840000004</v>
      </c>
      <c r="D294" s="321">
        <f t="shared" si="133"/>
        <v>1387685.334</v>
      </c>
      <c r="E294" s="321">
        <f t="shared" si="133"/>
        <v>586008.15</v>
      </c>
      <c r="F294" s="321">
        <f t="shared" si="133"/>
        <v>0</v>
      </c>
      <c r="G294" s="321">
        <f t="shared" si="133"/>
        <v>0</v>
      </c>
      <c r="H294" s="321">
        <f t="shared" si="133"/>
        <v>0</v>
      </c>
      <c r="I294" s="321">
        <f t="shared" si="133"/>
        <v>801677.18400000001</v>
      </c>
      <c r="J294" s="321">
        <f t="shared" si="133"/>
        <v>0</v>
      </c>
      <c r="K294" s="321">
        <f t="shared" si="133"/>
        <v>0</v>
      </c>
      <c r="L294" s="321">
        <f t="shared" si="133"/>
        <v>0</v>
      </c>
      <c r="M294" s="321">
        <f t="shared" si="133"/>
        <v>138.21</v>
      </c>
      <c r="N294" s="354">
        <f t="shared" si="133"/>
        <v>1815121.35</v>
      </c>
      <c r="O294" s="321">
        <f t="shared" si="133"/>
        <v>0</v>
      </c>
      <c r="P294" s="321">
        <f t="shared" si="133"/>
        <v>0</v>
      </c>
      <c r="Q294" s="321">
        <f t="shared" si="133"/>
        <v>0</v>
      </c>
      <c r="R294" s="354">
        <f t="shared" si="133"/>
        <v>0</v>
      </c>
      <c r="S294" s="354">
        <f t="shared" si="133"/>
        <v>0</v>
      </c>
      <c r="T294" s="321">
        <f t="shared" si="133"/>
        <v>0</v>
      </c>
      <c r="U294" s="321">
        <f t="shared" si="133"/>
        <v>0</v>
      </c>
      <c r="V294" s="321">
        <f t="shared" si="133"/>
        <v>0</v>
      </c>
      <c r="W294" s="321">
        <f t="shared" si="133"/>
        <v>0</v>
      </c>
      <c r="X294" s="321">
        <f t="shared" si="133"/>
        <v>0</v>
      </c>
      <c r="Y294" s="354">
        <f t="shared" si="133"/>
        <v>0</v>
      </c>
      <c r="Z294" s="354">
        <f>(C294-Y294)*0.0214</f>
        <v>68540.063037600004</v>
      </c>
      <c r="AA294" s="390"/>
      <c r="AB294" s="22"/>
      <c r="AC294" s="47"/>
      <c r="AD294" s="67"/>
    </row>
    <row r="295" spans="1:32" ht="12.75" customHeight="1" x14ac:dyDescent="0.25">
      <c r="A295" s="281" t="s">
        <v>211</v>
      </c>
      <c r="B295" s="258"/>
      <c r="C295" s="250"/>
      <c r="D295" s="205"/>
      <c r="E295" s="205"/>
      <c r="F295" s="205"/>
      <c r="G295" s="321"/>
      <c r="H295" s="321"/>
      <c r="I295" s="321"/>
      <c r="J295" s="321"/>
      <c r="K295" s="321"/>
      <c r="L295" s="321"/>
      <c r="M295" s="321"/>
      <c r="N295" s="354"/>
      <c r="O295" s="321"/>
      <c r="P295" s="321"/>
      <c r="Q295" s="321"/>
      <c r="R295" s="354"/>
      <c r="S295" s="354"/>
      <c r="T295" s="321"/>
      <c r="U295" s="321"/>
      <c r="V295" s="321"/>
      <c r="W295" s="398"/>
      <c r="X295" s="398"/>
      <c r="Y295" s="390"/>
      <c r="Z295" s="390"/>
      <c r="AA295" s="390"/>
      <c r="AB295" s="22"/>
      <c r="AC295" s="47"/>
      <c r="AD295" s="67"/>
    </row>
    <row r="296" spans="1:32" ht="12.75" customHeight="1" x14ac:dyDescent="0.3">
      <c r="A296" s="282">
        <f>A293+1</f>
        <v>199</v>
      </c>
      <c r="B296" s="9" t="s">
        <v>212</v>
      </c>
      <c r="C296" s="354">
        <f t="shared" ref="C296:C297" si="134">D296+L296+N296+P296+R296+U296+W296+X296+Y296+K296</f>
        <v>2366611.7999999998</v>
      </c>
      <c r="D296" s="398">
        <f t="shared" ref="D296:D297" si="135">E296+F296+G296+H296+I296</f>
        <v>0</v>
      </c>
      <c r="E296" s="321">
        <v>0</v>
      </c>
      <c r="F296" s="321">
        <v>0</v>
      </c>
      <c r="G296" s="321">
        <v>0</v>
      </c>
      <c r="H296" s="321">
        <v>0</v>
      </c>
      <c r="I296" s="321">
        <v>0</v>
      </c>
      <c r="J296" s="321">
        <v>0</v>
      </c>
      <c r="K296" s="321">
        <v>0</v>
      </c>
      <c r="L296" s="321">
        <v>0</v>
      </c>
      <c r="M296" s="321">
        <v>404</v>
      </c>
      <c r="N296" s="354">
        <v>2366611.7999999998</v>
      </c>
      <c r="O296" s="321">
        <v>0</v>
      </c>
      <c r="P296" s="321">
        <v>0</v>
      </c>
      <c r="Q296" s="62"/>
      <c r="R296" s="395"/>
      <c r="S296" s="395"/>
      <c r="T296" s="186"/>
      <c r="U296" s="321">
        <v>0</v>
      </c>
      <c r="V296" s="321">
        <v>0</v>
      </c>
      <c r="W296" s="398">
        <v>0</v>
      </c>
      <c r="X296" s="398">
        <v>0</v>
      </c>
      <c r="Y296" s="390"/>
      <c r="Z296" s="390"/>
      <c r="AA296" s="390"/>
      <c r="AB296" s="22" t="s">
        <v>301</v>
      </c>
      <c r="AC296" s="47"/>
      <c r="AD296" s="67"/>
    </row>
    <row r="297" spans="1:32" ht="12.75" customHeight="1" x14ac:dyDescent="0.3">
      <c r="A297" s="282">
        <f>A296+1</f>
        <v>200</v>
      </c>
      <c r="B297" s="9" t="s">
        <v>213</v>
      </c>
      <c r="C297" s="354">
        <f t="shared" si="134"/>
        <v>2466196.9500000002</v>
      </c>
      <c r="D297" s="398">
        <f t="shared" si="135"/>
        <v>0</v>
      </c>
      <c r="E297" s="321">
        <v>0</v>
      </c>
      <c r="F297" s="321">
        <v>0</v>
      </c>
      <c r="G297" s="321">
        <v>0</v>
      </c>
      <c r="H297" s="321">
        <v>0</v>
      </c>
      <c r="I297" s="321">
        <v>0</v>
      </c>
      <c r="J297" s="321">
        <v>0</v>
      </c>
      <c r="K297" s="321">
        <v>0</v>
      </c>
      <c r="L297" s="321">
        <v>0</v>
      </c>
      <c r="M297" s="321">
        <v>421</v>
      </c>
      <c r="N297" s="354">
        <v>2466196.9500000002</v>
      </c>
      <c r="O297" s="321">
        <v>0</v>
      </c>
      <c r="P297" s="321">
        <v>0</v>
      </c>
      <c r="Q297" s="321">
        <v>0</v>
      </c>
      <c r="R297" s="354">
        <v>0</v>
      </c>
      <c r="S297" s="354"/>
      <c r="T297" s="186"/>
      <c r="U297" s="321">
        <v>0</v>
      </c>
      <c r="V297" s="321">
        <v>0</v>
      </c>
      <c r="W297" s="398">
        <v>0</v>
      </c>
      <c r="X297" s="398">
        <v>0</v>
      </c>
      <c r="Y297" s="390"/>
      <c r="Z297" s="390"/>
      <c r="AA297" s="390"/>
      <c r="AB297" s="22" t="s">
        <v>298</v>
      </c>
      <c r="AC297" s="47"/>
      <c r="AD297" s="67"/>
    </row>
    <row r="298" spans="1:32" ht="12.75" customHeight="1" x14ac:dyDescent="0.3">
      <c r="A298" s="183" t="s">
        <v>15</v>
      </c>
      <c r="B298" s="241"/>
      <c r="C298" s="354">
        <f>SUM(C296:C297)</f>
        <v>4832808.75</v>
      </c>
      <c r="D298" s="321">
        <f t="shared" ref="D298:Y298" si="136">SUM(D296:D297)</f>
        <v>0</v>
      </c>
      <c r="E298" s="321">
        <f t="shared" si="136"/>
        <v>0</v>
      </c>
      <c r="F298" s="321">
        <f t="shared" si="136"/>
        <v>0</v>
      </c>
      <c r="G298" s="321">
        <f t="shared" si="136"/>
        <v>0</v>
      </c>
      <c r="H298" s="321">
        <f t="shared" si="136"/>
        <v>0</v>
      </c>
      <c r="I298" s="321">
        <f t="shared" si="136"/>
        <v>0</v>
      </c>
      <c r="J298" s="321">
        <f t="shared" si="136"/>
        <v>0</v>
      </c>
      <c r="K298" s="321">
        <f t="shared" si="136"/>
        <v>0</v>
      </c>
      <c r="L298" s="321">
        <f t="shared" si="136"/>
        <v>0</v>
      </c>
      <c r="M298" s="321">
        <f t="shared" si="136"/>
        <v>825</v>
      </c>
      <c r="N298" s="354">
        <f t="shared" si="136"/>
        <v>4832808.75</v>
      </c>
      <c r="O298" s="321">
        <f t="shared" si="136"/>
        <v>0</v>
      </c>
      <c r="P298" s="321">
        <f t="shared" si="136"/>
        <v>0</v>
      </c>
      <c r="Q298" s="321">
        <f t="shared" si="136"/>
        <v>0</v>
      </c>
      <c r="R298" s="354">
        <f t="shared" si="136"/>
        <v>0</v>
      </c>
      <c r="S298" s="354">
        <f t="shared" si="136"/>
        <v>0</v>
      </c>
      <c r="T298" s="354">
        <f t="shared" si="136"/>
        <v>0</v>
      </c>
      <c r="U298" s="321">
        <f t="shared" si="136"/>
        <v>0</v>
      </c>
      <c r="V298" s="321">
        <f t="shared" si="136"/>
        <v>0</v>
      </c>
      <c r="W298" s="321">
        <f t="shared" si="136"/>
        <v>0</v>
      </c>
      <c r="X298" s="321">
        <f t="shared" si="136"/>
        <v>0</v>
      </c>
      <c r="Y298" s="354">
        <f t="shared" si="136"/>
        <v>0</v>
      </c>
      <c r="Z298" s="354">
        <f>(C298-Y298)*0.0214</f>
        <v>103422.10725</v>
      </c>
      <c r="AA298" s="390"/>
      <c r="AB298" s="22"/>
      <c r="AC298" s="47"/>
      <c r="AD298" s="67"/>
    </row>
    <row r="299" spans="1:32" ht="12.75" customHeight="1" x14ac:dyDescent="0.25">
      <c r="A299" s="281" t="s">
        <v>214</v>
      </c>
      <c r="B299" s="258"/>
      <c r="C299" s="250"/>
      <c r="D299" s="205"/>
      <c r="E299" s="205"/>
      <c r="F299" s="205"/>
      <c r="G299" s="321"/>
      <c r="H299" s="321"/>
      <c r="I299" s="321"/>
      <c r="J299" s="321"/>
      <c r="K299" s="321"/>
      <c r="L299" s="321"/>
      <c r="M299" s="321"/>
      <c r="N299" s="354"/>
      <c r="O299" s="321"/>
      <c r="P299" s="321"/>
      <c r="Q299" s="321"/>
      <c r="R299" s="354"/>
      <c r="S299" s="354"/>
      <c r="T299" s="321"/>
      <c r="U299" s="321"/>
      <c r="V299" s="321"/>
      <c r="W299" s="398"/>
      <c r="X299" s="398"/>
      <c r="Y299" s="354"/>
      <c r="Z299" s="354"/>
      <c r="AA299" s="390"/>
      <c r="AB299" s="22"/>
      <c r="AC299" s="47"/>
      <c r="AD299" s="67"/>
    </row>
    <row r="300" spans="1:32" ht="12.75" customHeight="1" x14ac:dyDescent="0.3">
      <c r="A300" s="282">
        <f>A297+1</f>
        <v>201</v>
      </c>
      <c r="B300" s="9" t="s">
        <v>215</v>
      </c>
      <c r="C300" s="354">
        <f t="shared" ref="C300" si="137">D300+L300+N300+P300+R300+U300+W300+X300+Y300+K300</f>
        <v>1137937.5</v>
      </c>
      <c r="D300" s="398">
        <f t="shared" ref="D300" si="138">E300+F300+G300+H300+I300</f>
        <v>0</v>
      </c>
      <c r="E300" s="321">
        <v>0</v>
      </c>
      <c r="F300" s="321">
        <v>0</v>
      </c>
      <c r="G300" s="321">
        <v>0</v>
      </c>
      <c r="H300" s="321">
        <v>0</v>
      </c>
      <c r="I300" s="321">
        <v>0</v>
      </c>
      <c r="J300" s="321">
        <v>0</v>
      </c>
      <c r="K300" s="321">
        <v>0</v>
      </c>
      <c r="L300" s="321">
        <v>0</v>
      </c>
      <c r="M300" s="321">
        <v>0</v>
      </c>
      <c r="N300" s="354">
        <v>0</v>
      </c>
      <c r="O300" s="321">
        <v>0</v>
      </c>
      <c r="P300" s="321">
        <v>0</v>
      </c>
      <c r="Q300" s="321">
        <v>0</v>
      </c>
      <c r="R300" s="354">
        <v>0</v>
      </c>
      <c r="S300" s="354"/>
      <c r="T300" s="321">
        <v>102</v>
      </c>
      <c r="U300" s="321">
        <v>1137937.5</v>
      </c>
      <c r="V300" s="62"/>
      <c r="W300" s="398">
        <v>0</v>
      </c>
      <c r="X300" s="398">
        <v>0</v>
      </c>
      <c r="Y300" s="354"/>
      <c r="Z300" s="354"/>
      <c r="AA300" s="390"/>
      <c r="AB300" s="22" t="s">
        <v>302</v>
      </c>
      <c r="AC300" s="47"/>
      <c r="AD300" s="67"/>
    </row>
    <row r="301" spans="1:32" ht="21" customHeight="1" x14ac:dyDescent="0.3">
      <c r="A301" s="183" t="s">
        <v>15</v>
      </c>
      <c r="B301" s="241"/>
      <c r="C301" s="354">
        <f t="shared" ref="C301:Y301" si="139">SUM(C300)</f>
        <v>1137937.5</v>
      </c>
      <c r="D301" s="321">
        <f t="shared" si="139"/>
        <v>0</v>
      </c>
      <c r="E301" s="321">
        <f t="shared" si="139"/>
        <v>0</v>
      </c>
      <c r="F301" s="321">
        <f t="shared" si="139"/>
        <v>0</v>
      </c>
      <c r="G301" s="321">
        <f t="shared" si="139"/>
        <v>0</v>
      </c>
      <c r="H301" s="321">
        <f t="shared" si="139"/>
        <v>0</v>
      </c>
      <c r="I301" s="321">
        <f t="shared" si="139"/>
        <v>0</v>
      </c>
      <c r="J301" s="321">
        <f t="shared" si="139"/>
        <v>0</v>
      </c>
      <c r="K301" s="321">
        <f t="shared" si="139"/>
        <v>0</v>
      </c>
      <c r="L301" s="321">
        <f t="shared" si="139"/>
        <v>0</v>
      </c>
      <c r="M301" s="321">
        <f t="shared" si="139"/>
        <v>0</v>
      </c>
      <c r="N301" s="354">
        <f t="shared" si="139"/>
        <v>0</v>
      </c>
      <c r="O301" s="321">
        <f t="shared" si="139"/>
        <v>0</v>
      </c>
      <c r="P301" s="321">
        <f t="shared" si="139"/>
        <v>0</v>
      </c>
      <c r="Q301" s="321">
        <f t="shared" si="139"/>
        <v>0</v>
      </c>
      <c r="R301" s="354">
        <f t="shared" si="139"/>
        <v>0</v>
      </c>
      <c r="S301" s="354">
        <f t="shared" si="139"/>
        <v>0</v>
      </c>
      <c r="T301" s="321">
        <f t="shared" si="139"/>
        <v>102</v>
      </c>
      <c r="U301" s="321">
        <f t="shared" si="139"/>
        <v>1137937.5</v>
      </c>
      <c r="V301" s="321">
        <f t="shared" si="139"/>
        <v>0</v>
      </c>
      <c r="W301" s="321">
        <f t="shared" si="139"/>
        <v>0</v>
      </c>
      <c r="X301" s="321">
        <f t="shared" si="139"/>
        <v>0</v>
      </c>
      <c r="Y301" s="354">
        <f t="shared" si="139"/>
        <v>0</v>
      </c>
      <c r="Z301" s="354">
        <f>(C301-Y301)*0.0214</f>
        <v>24351.862499999999</v>
      </c>
      <c r="AA301" s="390"/>
      <c r="AB301" s="22"/>
      <c r="AC301" s="47"/>
      <c r="AD301" s="67"/>
    </row>
    <row r="302" spans="1:32" ht="17.25" customHeight="1" x14ac:dyDescent="0.3">
      <c r="A302" s="391" t="s">
        <v>78</v>
      </c>
      <c r="B302" s="235"/>
      <c r="C302" s="243">
        <f t="shared" ref="C302:Y302" si="140">C301+C298+C294++C291+C288+C283+C277+C269+C266</f>
        <v>99632703.747060001</v>
      </c>
      <c r="D302" s="243">
        <f t="shared" si="140"/>
        <v>24689166.661200002</v>
      </c>
      <c r="E302" s="243">
        <f t="shared" si="140"/>
        <v>5300704.9872000003</v>
      </c>
      <c r="F302" s="243">
        <f t="shared" si="140"/>
        <v>13967748.9</v>
      </c>
      <c r="G302" s="243">
        <f t="shared" si="140"/>
        <v>2280830.79</v>
      </c>
      <c r="H302" s="243">
        <f t="shared" si="140"/>
        <v>1100610</v>
      </c>
      <c r="I302" s="243">
        <f t="shared" si="140"/>
        <v>2039271.9840000002</v>
      </c>
      <c r="J302" s="243">
        <f t="shared" si="140"/>
        <v>10</v>
      </c>
      <c r="K302" s="243">
        <f t="shared" si="140"/>
        <v>34167808.5</v>
      </c>
      <c r="L302" s="243">
        <f t="shared" si="140"/>
        <v>0</v>
      </c>
      <c r="M302" s="243">
        <f t="shared" si="140"/>
        <v>5426.1399999999994</v>
      </c>
      <c r="N302" s="243">
        <f t="shared" si="140"/>
        <v>36271263.235860005</v>
      </c>
      <c r="O302" s="243">
        <f t="shared" si="140"/>
        <v>0</v>
      </c>
      <c r="P302" s="243">
        <f t="shared" si="140"/>
        <v>0</v>
      </c>
      <c r="Q302" s="243">
        <f t="shared" si="140"/>
        <v>0</v>
      </c>
      <c r="R302" s="243">
        <f t="shared" si="140"/>
        <v>0</v>
      </c>
      <c r="S302" s="243">
        <f t="shared" si="140"/>
        <v>0</v>
      </c>
      <c r="T302" s="243">
        <f t="shared" si="140"/>
        <v>400.2</v>
      </c>
      <c r="U302" s="243">
        <f t="shared" si="140"/>
        <v>4504465.3499999996</v>
      </c>
      <c r="V302" s="243">
        <f t="shared" si="140"/>
        <v>0</v>
      </c>
      <c r="W302" s="243">
        <f t="shared" si="140"/>
        <v>0</v>
      </c>
      <c r="X302" s="243">
        <f t="shared" si="140"/>
        <v>0</v>
      </c>
      <c r="Y302" s="243">
        <f t="shared" si="140"/>
        <v>0</v>
      </c>
      <c r="Z302" s="354">
        <f>(C302-Y302)*0.0214</f>
        <v>2132139.8601870839</v>
      </c>
      <c r="AA302" s="11"/>
      <c r="AB302" s="22"/>
      <c r="AC302" s="8"/>
      <c r="AD302" s="4"/>
    </row>
    <row r="303" spans="1:32" ht="18" customHeight="1" x14ac:dyDescent="0.3">
      <c r="A303" s="387" t="s">
        <v>29</v>
      </c>
      <c r="B303" s="243"/>
      <c r="C303" s="395"/>
      <c r="D303" s="395"/>
      <c r="E303" s="395"/>
      <c r="F303" s="395"/>
      <c r="G303" s="395"/>
      <c r="H303" s="395"/>
      <c r="I303" s="395"/>
      <c r="J303" s="395"/>
      <c r="K303" s="395"/>
      <c r="L303" s="395"/>
      <c r="M303" s="395"/>
      <c r="N303" s="395"/>
      <c r="O303" s="395"/>
      <c r="P303" s="395"/>
      <c r="Q303" s="395"/>
      <c r="R303" s="395"/>
      <c r="S303" s="395"/>
      <c r="T303" s="395"/>
      <c r="U303" s="395"/>
      <c r="V303" s="395"/>
      <c r="W303" s="395"/>
      <c r="X303" s="395"/>
      <c r="Y303" s="395"/>
      <c r="Z303" s="395"/>
      <c r="AA303" s="395"/>
      <c r="AB303" s="395"/>
    </row>
    <row r="304" spans="1:32" ht="15.75" customHeight="1" x14ac:dyDescent="0.25">
      <c r="A304" s="281" t="s">
        <v>221</v>
      </c>
      <c r="B304" s="258"/>
      <c r="C304" s="250"/>
      <c r="D304" s="205"/>
      <c r="E304" s="205"/>
      <c r="F304" s="205"/>
      <c r="G304" s="321"/>
      <c r="H304" s="321"/>
      <c r="I304" s="321"/>
      <c r="J304" s="321"/>
      <c r="K304" s="321"/>
      <c r="L304" s="321"/>
      <c r="M304" s="321"/>
      <c r="N304" s="354"/>
      <c r="O304" s="321"/>
      <c r="P304" s="321"/>
      <c r="Q304" s="321"/>
      <c r="R304" s="354"/>
      <c r="S304" s="354"/>
      <c r="T304" s="321"/>
      <c r="U304" s="321"/>
      <c r="V304" s="321"/>
      <c r="W304" s="321"/>
      <c r="X304" s="321"/>
      <c r="Y304" s="354"/>
      <c r="Z304" s="354"/>
      <c r="AA304" s="11"/>
      <c r="AB304" s="22"/>
      <c r="AC304" s="47"/>
      <c r="AF304" s="48"/>
    </row>
    <row r="305" spans="1:16383" ht="15.75" customHeight="1" x14ac:dyDescent="0.3">
      <c r="A305" s="282">
        <f>A300+1</f>
        <v>202</v>
      </c>
      <c r="B305" s="336" t="s">
        <v>722</v>
      </c>
      <c r="C305" s="354">
        <f t="shared" ref="C305:C309" si="141">D305+L305+N305+P305+R305+U305+W305+X305+Y305+K305</f>
        <v>1184501.3899999999</v>
      </c>
      <c r="D305" s="398">
        <f t="shared" ref="D305:D309" si="142">E305+F305+G305+H305+I305</f>
        <v>0</v>
      </c>
      <c r="E305" s="321"/>
      <c r="F305" s="210"/>
      <c r="G305" s="321"/>
      <c r="H305" s="210"/>
      <c r="I305" s="321"/>
      <c r="J305" s="321"/>
      <c r="K305" s="321"/>
      <c r="L305" s="321"/>
      <c r="M305" s="210"/>
      <c r="N305" s="354"/>
      <c r="O305" s="210"/>
      <c r="P305" s="321"/>
      <c r="Q305" s="210"/>
      <c r="R305" s="354"/>
      <c r="S305" s="354"/>
      <c r="T305" s="210"/>
      <c r="U305" s="321"/>
      <c r="V305" s="210"/>
      <c r="W305" s="321"/>
      <c r="X305" s="210"/>
      <c r="Y305" s="390">
        <v>1184501.3899999999</v>
      </c>
      <c r="Z305" s="390" t="s">
        <v>723</v>
      </c>
      <c r="AA305" s="320"/>
      <c r="AB305" s="323" t="s">
        <v>300</v>
      </c>
      <c r="AC305" s="28"/>
      <c r="AD305" s="319"/>
      <c r="AE305" s="323"/>
      <c r="AF305" s="319"/>
      <c r="AG305" s="323"/>
      <c r="AH305" s="319"/>
      <c r="AI305" s="323"/>
      <c r="AJ305" s="319"/>
      <c r="AK305" s="323"/>
      <c r="AL305" s="319"/>
      <c r="AM305" s="323"/>
      <c r="AN305" s="319"/>
      <c r="AO305" s="323"/>
      <c r="AP305" s="319"/>
      <c r="AQ305" s="323"/>
      <c r="AR305" s="319"/>
      <c r="AS305" s="323"/>
      <c r="AT305" s="319"/>
      <c r="AU305" s="323"/>
      <c r="AV305" s="319"/>
      <c r="AW305" s="323"/>
      <c r="AX305" s="319"/>
      <c r="AY305" s="323"/>
      <c r="AZ305" s="319"/>
      <c r="BA305" s="323"/>
      <c r="BB305" s="319"/>
      <c r="BC305" s="323"/>
      <c r="BD305" s="319"/>
      <c r="BE305" s="323"/>
      <c r="BF305" s="319"/>
      <c r="BG305" s="323"/>
      <c r="BH305" s="319"/>
      <c r="BI305" s="323"/>
      <c r="BJ305" s="319"/>
      <c r="BK305" s="323"/>
      <c r="BL305" s="319"/>
      <c r="BM305" s="323"/>
      <c r="BN305" s="319"/>
      <c r="BO305" s="323"/>
      <c r="BP305" s="319"/>
      <c r="BQ305" s="323"/>
      <c r="BR305" s="319"/>
      <c r="BS305" s="323"/>
      <c r="BT305" s="319"/>
      <c r="BU305" s="323"/>
      <c r="BV305" s="319"/>
      <c r="BW305" s="323"/>
      <c r="BX305" s="319"/>
      <c r="BY305" s="323"/>
      <c r="BZ305" s="319"/>
      <c r="CA305" s="323"/>
      <c r="CB305" s="319"/>
      <c r="CC305" s="323"/>
      <c r="CD305" s="319"/>
      <c r="CE305" s="323"/>
      <c r="CF305" s="319"/>
      <c r="CG305" s="323"/>
      <c r="CH305" s="319"/>
      <c r="CI305" s="323"/>
      <c r="CJ305" s="319"/>
      <c r="CK305" s="323"/>
      <c r="CL305" s="319"/>
      <c r="CM305" s="323"/>
      <c r="CN305" s="319"/>
      <c r="CO305" s="323"/>
      <c r="CP305" s="319"/>
      <c r="CQ305" s="323"/>
      <c r="CR305" s="319"/>
      <c r="CS305" s="323"/>
      <c r="CT305" s="319"/>
      <c r="CU305" s="323"/>
      <c r="CV305" s="319"/>
      <c r="CW305" s="323"/>
      <c r="CX305" s="319"/>
      <c r="CY305" s="323"/>
      <c r="CZ305" s="319"/>
      <c r="DA305" s="323"/>
      <c r="DB305" s="319"/>
      <c r="DC305" s="323"/>
      <c r="DD305" s="319"/>
      <c r="DE305" s="323"/>
      <c r="DF305" s="319"/>
      <c r="DG305" s="323"/>
      <c r="DH305" s="319"/>
      <c r="DI305" s="323"/>
      <c r="DJ305" s="319"/>
      <c r="DK305" s="323"/>
      <c r="DL305" s="319"/>
      <c r="DM305" s="323"/>
      <c r="DN305" s="319"/>
      <c r="DO305" s="323"/>
      <c r="DP305" s="319"/>
      <c r="DQ305" s="323"/>
      <c r="DR305" s="319"/>
      <c r="DS305" s="323"/>
      <c r="DT305" s="319"/>
      <c r="DU305" s="323"/>
      <c r="DV305" s="319"/>
      <c r="DW305" s="323"/>
      <c r="DX305" s="319"/>
      <c r="DY305" s="323"/>
      <c r="DZ305" s="319"/>
      <c r="EA305" s="323"/>
      <c r="EB305" s="319"/>
      <c r="EC305" s="323"/>
      <c r="ED305" s="319"/>
      <c r="EE305" s="323"/>
      <c r="EF305" s="319"/>
      <c r="EG305" s="323"/>
      <c r="EH305" s="319"/>
      <c r="EI305" s="323"/>
      <c r="EJ305" s="319"/>
      <c r="EK305" s="323"/>
      <c r="EL305" s="319"/>
      <c r="EM305" s="323"/>
      <c r="EN305" s="319"/>
      <c r="EO305" s="323"/>
      <c r="EP305" s="319"/>
      <c r="EQ305" s="323"/>
      <c r="ER305" s="319"/>
      <c r="ES305" s="323"/>
      <c r="ET305" s="319"/>
      <c r="EU305" s="323"/>
      <c r="EV305" s="319"/>
      <c r="EW305" s="323"/>
      <c r="EX305" s="319"/>
      <c r="EY305" s="323"/>
      <c r="EZ305" s="319"/>
      <c r="FA305" s="323"/>
      <c r="FB305" s="319"/>
      <c r="FC305" s="323"/>
      <c r="FD305" s="319"/>
      <c r="FE305" s="323"/>
      <c r="FF305" s="319"/>
      <c r="FG305" s="323"/>
      <c r="FH305" s="319"/>
      <c r="FI305" s="323"/>
      <c r="FJ305" s="319"/>
      <c r="FK305" s="323"/>
      <c r="FL305" s="319"/>
      <c r="FM305" s="323"/>
      <c r="FN305" s="319"/>
      <c r="FO305" s="323"/>
      <c r="FP305" s="319"/>
      <c r="FQ305" s="323"/>
      <c r="FR305" s="319"/>
      <c r="FS305" s="323"/>
      <c r="FT305" s="319"/>
      <c r="FU305" s="323"/>
      <c r="FV305" s="319"/>
      <c r="FW305" s="323"/>
      <c r="FX305" s="319"/>
      <c r="FY305" s="323"/>
      <c r="FZ305" s="319"/>
      <c r="GA305" s="323"/>
      <c r="GB305" s="319"/>
      <c r="GC305" s="323"/>
      <c r="GD305" s="319"/>
      <c r="GE305" s="323"/>
      <c r="GF305" s="319"/>
      <c r="GG305" s="323"/>
      <c r="GH305" s="319"/>
      <c r="GI305" s="323"/>
      <c r="GJ305" s="319"/>
      <c r="GK305" s="323"/>
      <c r="GL305" s="319"/>
      <c r="GM305" s="323"/>
      <c r="GN305" s="319"/>
      <c r="GO305" s="323"/>
      <c r="GP305" s="319"/>
      <c r="GQ305" s="323"/>
      <c r="GR305" s="319"/>
      <c r="GS305" s="323"/>
      <c r="GT305" s="319"/>
      <c r="GU305" s="323"/>
      <c r="GV305" s="319"/>
      <c r="GW305" s="323"/>
      <c r="GX305" s="319"/>
      <c r="GY305" s="323"/>
      <c r="GZ305" s="319"/>
      <c r="HA305" s="323"/>
      <c r="HB305" s="319"/>
      <c r="HC305" s="323"/>
      <c r="HD305" s="319"/>
      <c r="HE305" s="323"/>
      <c r="HF305" s="319"/>
      <c r="HG305" s="323"/>
      <c r="HH305" s="319"/>
      <c r="HI305" s="323"/>
      <c r="HJ305" s="319"/>
      <c r="HK305" s="323"/>
      <c r="HL305" s="319"/>
      <c r="HM305" s="323"/>
      <c r="HN305" s="319"/>
      <c r="HO305" s="323"/>
      <c r="HP305" s="319"/>
      <c r="HQ305" s="323"/>
      <c r="HR305" s="319"/>
      <c r="HS305" s="323"/>
      <c r="HT305" s="319"/>
      <c r="HU305" s="323"/>
      <c r="HV305" s="319"/>
      <c r="HW305" s="323"/>
      <c r="HX305" s="319"/>
      <c r="HY305" s="323"/>
      <c r="HZ305" s="319"/>
      <c r="IA305" s="323"/>
      <c r="IB305" s="319"/>
      <c r="IC305" s="323"/>
      <c r="ID305" s="319"/>
      <c r="IE305" s="323"/>
      <c r="IF305" s="319"/>
      <c r="IG305" s="323"/>
      <c r="IH305" s="319"/>
      <c r="II305" s="323"/>
      <c r="IJ305" s="319"/>
      <c r="IK305" s="323"/>
      <c r="IL305" s="319"/>
      <c r="IM305" s="323"/>
      <c r="IN305" s="319"/>
      <c r="IO305" s="323"/>
      <c r="IP305" s="319"/>
      <c r="IQ305" s="323"/>
      <c r="IR305" s="319"/>
      <c r="IS305" s="323"/>
      <c r="IT305" s="319"/>
      <c r="IU305" s="323"/>
      <c r="IV305" s="319"/>
      <c r="IW305" s="323"/>
      <c r="IX305" s="319"/>
      <c r="IY305" s="323"/>
      <c r="IZ305" s="319"/>
      <c r="JA305" s="323"/>
      <c r="JB305" s="319"/>
      <c r="JC305" s="323"/>
      <c r="JD305" s="319"/>
      <c r="JE305" s="323"/>
      <c r="JF305" s="319"/>
      <c r="JG305" s="323"/>
      <c r="JH305" s="319"/>
      <c r="JI305" s="323"/>
      <c r="JJ305" s="319"/>
      <c r="JK305" s="323"/>
      <c r="JL305" s="319"/>
      <c r="JM305" s="323"/>
      <c r="JN305" s="319"/>
      <c r="JO305" s="323"/>
      <c r="JP305" s="319"/>
      <c r="JQ305" s="323"/>
      <c r="JR305" s="319"/>
      <c r="JS305" s="323"/>
      <c r="JT305" s="319"/>
      <c r="JU305" s="323"/>
      <c r="JV305" s="319"/>
      <c r="JW305" s="323"/>
      <c r="JX305" s="319"/>
      <c r="JY305" s="323"/>
      <c r="JZ305" s="319"/>
      <c r="KA305" s="323"/>
      <c r="KB305" s="319"/>
      <c r="KC305" s="323"/>
      <c r="KD305" s="319"/>
      <c r="KE305" s="323"/>
      <c r="KF305" s="319"/>
      <c r="KG305" s="323"/>
      <c r="KH305" s="319"/>
      <c r="KI305" s="323"/>
      <c r="KJ305" s="319"/>
      <c r="KK305" s="323"/>
      <c r="KL305" s="319"/>
      <c r="KM305" s="323"/>
      <c r="KN305" s="319"/>
      <c r="KO305" s="323"/>
      <c r="KP305" s="319"/>
      <c r="KQ305" s="323"/>
      <c r="KR305" s="319"/>
      <c r="KS305" s="323"/>
      <c r="KT305" s="319"/>
      <c r="KU305" s="323"/>
      <c r="KV305" s="319"/>
      <c r="KW305" s="323"/>
      <c r="KX305" s="319"/>
      <c r="KY305" s="323"/>
      <c r="KZ305" s="319"/>
      <c r="LA305" s="323"/>
      <c r="LB305" s="319"/>
      <c r="LC305" s="323"/>
      <c r="LD305" s="319"/>
      <c r="LE305" s="323"/>
      <c r="LF305" s="319"/>
      <c r="LG305" s="323"/>
      <c r="LH305" s="319"/>
      <c r="LI305" s="323"/>
      <c r="LJ305" s="319"/>
      <c r="LK305" s="323"/>
      <c r="LL305" s="319"/>
      <c r="LM305" s="323"/>
      <c r="LN305" s="319"/>
      <c r="LO305" s="323"/>
      <c r="LP305" s="319"/>
      <c r="LQ305" s="323"/>
      <c r="LR305" s="319"/>
      <c r="LS305" s="323"/>
      <c r="LT305" s="319"/>
      <c r="LU305" s="323"/>
      <c r="LV305" s="319"/>
      <c r="LW305" s="323"/>
      <c r="LX305" s="319"/>
      <c r="LY305" s="323"/>
      <c r="LZ305" s="319"/>
      <c r="MA305" s="323"/>
      <c r="MB305" s="319"/>
      <c r="MC305" s="323"/>
      <c r="MD305" s="319"/>
      <c r="ME305" s="323"/>
      <c r="MF305" s="319"/>
      <c r="MG305" s="323"/>
      <c r="MH305" s="319"/>
      <c r="MI305" s="323"/>
      <c r="MJ305" s="319"/>
      <c r="MK305" s="323"/>
      <c r="ML305" s="319"/>
      <c r="MM305" s="323"/>
      <c r="MN305" s="319"/>
      <c r="MO305" s="323"/>
      <c r="MP305" s="319"/>
      <c r="MQ305" s="323"/>
      <c r="MR305" s="319"/>
      <c r="MS305" s="323"/>
      <c r="MT305" s="319"/>
      <c r="MU305" s="323"/>
      <c r="MV305" s="319"/>
      <c r="MW305" s="323"/>
      <c r="MX305" s="319"/>
      <c r="MY305" s="323"/>
      <c r="MZ305" s="319"/>
      <c r="NA305" s="323"/>
      <c r="NB305" s="319"/>
      <c r="NC305" s="323"/>
      <c r="ND305" s="319"/>
      <c r="NE305" s="323"/>
      <c r="NF305" s="319"/>
      <c r="NG305" s="323"/>
      <c r="NH305" s="319"/>
      <c r="NI305" s="323"/>
      <c r="NJ305" s="319"/>
      <c r="NK305" s="323"/>
      <c r="NL305" s="319"/>
      <c r="NM305" s="323"/>
      <c r="NN305" s="319"/>
      <c r="NO305" s="323"/>
      <c r="NP305" s="319"/>
      <c r="NQ305" s="323"/>
      <c r="NR305" s="319"/>
      <c r="NS305" s="323"/>
      <c r="NT305" s="319"/>
      <c r="NU305" s="323"/>
      <c r="NV305" s="319"/>
      <c r="NW305" s="323"/>
      <c r="NX305" s="319"/>
      <c r="NY305" s="323"/>
      <c r="NZ305" s="319"/>
      <c r="OA305" s="323"/>
      <c r="OB305" s="319"/>
      <c r="OC305" s="323"/>
      <c r="OD305" s="319"/>
      <c r="OE305" s="323"/>
      <c r="OF305" s="319"/>
      <c r="OG305" s="323"/>
      <c r="OH305" s="319"/>
      <c r="OI305" s="323"/>
      <c r="OJ305" s="319"/>
      <c r="OK305" s="323"/>
      <c r="OL305" s="319"/>
      <c r="OM305" s="323"/>
      <c r="ON305" s="319"/>
      <c r="OO305" s="323"/>
      <c r="OP305" s="319"/>
      <c r="OQ305" s="323"/>
      <c r="OR305" s="319"/>
      <c r="OS305" s="323"/>
      <c r="OT305" s="319"/>
      <c r="OU305" s="323"/>
      <c r="OV305" s="319"/>
      <c r="OW305" s="323"/>
      <c r="OX305" s="319"/>
      <c r="OY305" s="323"/>
      <c r="OZ305" s="319"/>
      <c r="PA305" s="323"/>
      <c r="PB305" s="319"/>
      <c r="PC305" s="323"/>
      <c r="PD305" s="319"/>
      <c r="PE305" s="323"/>
      <c r="PF305" s="319"/>
      <c r="PG305" s="323"/>
      <c r="PH305" s="319"/>
      <c r="PI305" s="323"/>
      <c r="PJ305" s="319"/>
      <c r="PK305" s="323"/>
      <c r="PL305" s="319"/>
      <c r="PM305" s="323"/>
      <c r="PN305" s="319"/>
      <c r="PO305" s="323"/>
      <c r="PP305" s="319"/>
      <c r="PQ305" s="323"/>
      <c r="PR305" s="319"/>
      <c r="PS305" s="323"/>
      <c r="PT305" s="319"/>
      <c r="PU305" s="323"/>
      <c r="PV305" s="319"/>
      <c r="PW305" s="323"/>
      <c r="PX305" s="319"/>
      <c r="PY305" s="323"/>
      <c r="PZ305" s="319"/>
      <c r="QA305" s="323"/>
      <c r="QB305" s="319"/>
      <c r="QC305" s="323"/>
      <c r="QD305" s="319"/>
      <c r="QE305" s="323"/>
      <c r="QF305" s="319"/>
      <c r="QG305" s="323"/>
      <c r="QH305" s="319"/>
      <c r="QI305" s="323"/>
      <c r="QJ305" s="319"/>
      <c r="QK305" s="323"/>
      <c r="QL305" s="319"/>
      <c r="QM305" s="323"/>
      <c r="QN305" s="319"/>
      <c r="QO305" s="323"/>
      <c r="QP305" s="319"/>
      <c r="QQ305" s="323"/>
      <c r="QR305" s="319"/>
      <c r="QS305" s="323"/>
      <c r="QT305" s="319"/>
      <c r="QU305" s="323"/>
      <c r="QV305" s="319"/>
      <c r="QW305" s="323"/>
      <c r="QX305" s="319"/>
      <c r="QY305" s="323"/>
      <c r="QZ305" s="319"/>
      <c r="RA305" s="323"/>
      <c r="RB305" s="319"/>
      <c r="RC305" s="323"/>
      <c r="RD305" s="319"/>
      <c r="RE305" s="323"/>
      <c r="RF305" s="319"/>
      <c r="RG305" s="323"/>
      <c r="RH305" s="319"/>
      <c r="RI305" s="323"/>
      <c r="RJ305" s="319"/>
      <c r="RK305" s="323"/>
      <c r="RL305" s="319"/>
      <c r="RM305" s="323"/>
      <c r="RN305" s="319"/>
      <c r="RO305" s="323"/>
      <c r="RP305" s="319"/>
      <c r="RQ305" s="323"/>
      <c r="RR305" s="319"/>
      <c r="RS305" s="323"/>
      <c r="RT305" s="319"/>
      <c r="RU305" s="323"/>
      <c r="RV305" s="319"/>
      <c r="RW305" s="323"/>
      <c r="RX305" s="319"/>
      <c r="RY305" s="323"/>
      <c r="RZ305" s="319"/>
      <c r="SA305" s="323"/>
      <c r="SB305" s="319"/>
      <c r="SC305" s="323"/>
      <c r="SD305" s="319"/>
      <c r="SE305" s="323"/>
      <c r="SF305" s="319"/>
      <c r="SG305" s="323"/>
      <c r="SH305" s="319"/>
      <c r="SI305" s="323"/>
      <c r="SJ305" s="319"/>
      <c r="SK305" s="323"/>
      <c r="SL305" s="319"/>
      <c r="SM305" s="323"/>
      <c r="SN305" s="319"/>
      <c r="SO305" s="323"/>
      <c r="SP305" s="319"/>
      <c r="SQ305" s="323"/>
      <c r="SR305" s="319"/>
      <c r="SS305" s="323"/>
      <c r="ST305" s="319"/>
      <c r="SU305" s="323"/>
      <c r="SV305" s="319"/>
      <c r="SW305" s="323"/>
      <c r="SX305" s="319"/>
      <c r="SY305" s="323"/>
      <c r="SZ305" s="319"/>
      <c r="TA305" s="323"/>
      <c r="TB305" s="319"/>
      <c r="TC305" s="323"/>
      <c r="TD305" s="319"/>
      <c r="TE305" s="323"/>
      <c r="TF305" s="319"/>
      <c r="TG305" s="323"/>
      <c r="TH305" s="319"/>
      <c r="TI305" s="323"/>
      <c r="TJ305" s="319"/>
      <c r="TK305" s="323"/>
      <c r="TL305" s="319"/>
      <c r="TM305" s="323"/>
      <c r="TN305" s="319"/>
      <c r="TO305" s="323"/>
      <c r="TP305" s="319"/>
      <c r="TQ305" s="323"/>
      <c r="TR305" s="319"/>
      <c r="TS305" s="323"/>
      <c r="TT305" s="319"/>
      <c r="TU305" s="323"/>
      <c r="TV305" s="319"/>
      <c r="TW305" s="323"/>
      <c r="TX305" s="319"/>
      <c r="TY305" s="323"/>
      <c r="TZ305" s="319"/>
      <c r="UA305" s="323"/>
      <c r="UB305" s="319"/>
      <c r="UC305" s="323"/>
      <c r="UD305" s="319"/>
      <c r="UE305" s="323"/>
      <c r="UF305" s="319"/>
      <c r="UG305" s="323"/>
      <c r="UH305" s="319"/>
      <c r="UI305" s="323"/>
      <c r="UJ305" s="319"/>
      <c r="UK305" s="323"/>
      <c r="UL305" s="319"/>
      <c r="UM305" s="323"/>
      <c r="UN305" s="319"/>
      <c r="UO305" s="323"/>
      <c r="UP305" s="319"/>
      <c r="UQ305" s="323"/>
      <c r="UR305" s="319"/>
      <c r="US305" s="323"/>
      <c r="UT305" s="319"/>
      <c r="UU305" s="323"/>
      <c r="UV305" s="319"/>
      <c r="UW305" s="323"/>
      <c r="UX305" s="319"/>
      <c r="UY305" s="323"/>
      <c r="UZ305" s="319"/>
      <c r="VA305" s="323"/>
      <c r="VB305" s="319"/>
      <c r="VC305" s="323"/>
      <c r="VD305" s="319"/>
      <c r="VE305" s="323"/>
      <c r="VF305" s="319"/>
      <c r="VG305" s="323"/>
      <c r="VH305" s="319"/>
      <c r="VI305" s="323"/>
      <c r="VJ305" s="319"/>
      <c r="VK305" s="323"/>
      <c r="VL305" s="319"/>
      <c r="VM305" s="323"/>
      <c r="VN305" s="319"/>
      <c r="VO305" s="323"/>
      <c r="VP305" s="319"/>
      <c r="VQ305" s="323"/>
      <c r="VR305" s="319"/>
      <c r="VS305" s="323"/>
      <c r="VT305" s="319"/>
      <c r="VU305" s="323"/>
      <c r="VV305" s="319"/>
      <c r="VW305" s="323"/>
      <c r="VX305" s="319"/>
      <c r="VY305" s="323"/>
      <c r="VZ305" s="319"/>
      <c r="WA305" s="323"/>
      <c r="WB305" s="319"/>
      <c r="WC305" s="323"/>
      <c r="WD305" s="319"/>
      <c r="WE305" s="323"/>
      <c r="WF305" s="319"/>
      <c r="WG305" s="323"/>
      <c r="WH305" s="319"/>
      <c r="WI305" s="323"/>
      <c r="WJ305" s="319"/>
      <c r="WK305" s="323"/>
      <c r="WL305" s="319"/>
      <c r="WM305" s="323"/>
      <c r="WN305" s="319"/>
      <c r="WO305" s="323"/>
      <c r="WP305" s="319"/>
      <c r="WQ305" s="323"/>
      <c r="WR305" s="319"/>
      <c r="WS305" s="323"/>
      <c r="WT305" s="319"/>
      <c r="WU305" s="323"/>
      <c r="WV305" s="319"/>
      <c r="WW305" s="323"/>
      <c r="WX305" s="319"/>
      <c r="WY305" s="323"/>
      <c r="WZ305" s="319"/>
      <c r="XA305" s="323"/>
      <c r="XB305" s="319"/>
      <c r="XC305" s="323"/>
      <c r="XD305" s="319"/>
      <c r="XE305" s="323"/>
      <c r="XF305" s="319"/>
      <c r="XG305" s="323"/>
      <c r="XH305" s="319"/>
      <c r="XI305" s="323"/>
      <c r="XJ305" s="319"/>
      <c r="XK305" s="323"/>
      <c r="XL305" s="319"/>
      <c r="XM305" s="323"/>
      <c r="XN305" s="319"/>
      <c r="XO305" s="323"/>
      <c r="XP305" s="319"/>
      <c r="XQ305" s="323"/>
      <c r="XR305" s="319"/>
      <c r="XS305" s="323"/>
      <c r="XT305" s="319"/>
      <c r="XU305" s="323"/>
      <c r="XV305" s="319"/>
      <c r="XW305" s="323"/>
      <c r="XX305" s="319"/>
      <c r="XY305" s="323"/>
      <c r="XZ305" s="319"/>
      <c r="YA305" s="323"/>
      <c r="YB305" s="319"/>
      <c r="YC305" s="323"/>
      <c r="YD305" s="319"/>
      <c r="YE305" s="323"/>
      <c r="YF305" s="319"/>
      <c r="YG305" s="323"/>
      <c r="YH305" s="319"/>
      <c r="YI305" s="323"/>
      <c r="YJ305" s="319"/>
      <c r="YK305" s="323"/>
      <c r="YL305" s="319"/>
      <c r="YM305" s="323"/>
      <c r="YN305" s="319"/>
      <c r="YO305" s="323"/>
      <c r="YP305" s="319"/>
      <c r="YQ305" s="323"/>
      <c r="YR305" s="319"/>
      <c r="YS305" s="323"/>
      <c r="YT305" s="319"/>
      <c r="YU305" s="323"/>
      <c r="YV305" s="319"/>
      <c r="YW305" s="323"/>
      <c r="YX305" s="319"/>
      <c r="YY305" s="323"/>
      <c r="YZ305" s="319"/>
      <c r="ZA305" s="323"/>
      <c r="ZB305" s="319"/>
      <c r="ZC305" s="323"/>
      <c r="ZD305" s="319"/>
      <c r="ZE305" s="323"/>
      <c r="ZF305" s="319"/>
      <c r="ZG305" s="323"/>
      <c r="ZH305" s="319"/>
      <c r="ZI305" s="323"/>
      <c r="ZJ305" s="319"/>
      <c r="ZK305" s="323"/>
      <c r="ZL305" s="319"/>
      <c r="ZM305" s="323"/>
      <c r="ZN305" s="319"/>
      <c r="ZO305" s="323"/>
      <c r="ZP305" s="319"/>
      <c r="ZQ305" s="323"/>
      <c r="ZR305" s="319"/>
      <c r="ZS305" s="323"/>
      <c r="ZT305" s="319"/>
      <c r="ZU305" s="323"/>
      <c r="ZV305" s="319"/>
      <c r="ZW305" s="323"/>
      <c r="ZX305" s="319"/>
      <c r="ZY305" s="323"/>
      <c r="ZZ305" s="319"/>
      <c r="AAA305" s="323"/>
      <c r="AAB305" s="319"/>
      <c r="AAC305" s="323"/>
      <c r="AAD305" s="319"/>
      <c r="AAE305" s="323"/>
      <c r="AAF305" s="319"/>
      <c r="AAG305" s="323"/>
      <c r="AAH305" s="319"/>
      <c r="AAI305" s="323"/>
      <c r="AAJ305" s="319"/>
      <c r="AAK305" s="323"/>
      <c r="AAL305" s="319"/>
      <c r="AAM305" s="323"/>
      <c r="AAN305" s="319"/>
      <c r="AAO305" s="323"/>
      <c r="AAP305" s="319"/>
      <c r="AAQ305" s="323"/>
      <c r="AAR305" s="319"/>
      <c r="AAS305" s="323"/>
      <c r="AAT305" s="319"/>
      <c r="AAU305" s="323"/>
      <c r="AAV305" s="319"/>
      <c r="AAW305" s="323"/>
      <c r="AAX305" s="319"/>
      <c r="AAY305" s="323"/>
      <c r="AAZ305" s="319"/>
      <c r="ABA305" s="323"/>
      <c r="ABB305" s="319"/>
      <c r="ABC305" s="323"/>
      <c r="ABD305" s="319"/>
      <c r="ABE305" s="323"/>
      <c r="ABF305" s="319"/>
      <c r="ABG305" s="323"/>
      <c r="ABH305" s="319"/>
      <c r="ABI305" s="323"/>
      <c r="ABJ305" s="319"/>
      <c r="ABK305" s="323"/>
      <c r="ABL305" s="319"/>
      <c r="ABM305" s="323"/>
      <c r="ABN305" s="319"/>
      <c r="ABO305" s="323"/>
      <c r="ABP305" s="319"/>
      <c r="ABQ305" s="323"/>
      <c r="ABR305" s="319"/>
      <c r="ABS305" s="323"/>
      <c r="ABT305" s="319"/>
      <c r="ABU305" s="323"/>
      <c r="ABV305" s="319"/>
      <c r="ABW305" s="323"/>
      <c r="ABX305" s="319"/>
      <c r="ABY305" s="323"/>
      <c r="ABZ305" s="319"/>
      <c r="ACA305" s="323"/>
      <c r="ACB305" s="319"/>
      <c r="ACC305" s="323"/>
      <c r="ACD305" s="319"/>
      <c r="ACE305" s="323"/>
      <c r="ACF305" s="319"/>
      <c r="ACG305" s="323"/>
      <c r="ACH305" s="319"/>
      <c r="ACI305" s="323"/>
      <c r="ACJ305" s="319"/>
      <c r="ACK305" s="323"/>
      <c r="ACL305" s="319"/>
      <c r="ACM305" s="323"/>
      <c r="ACN305" s="319"/>
      <c r="ACO305" s="323"/>
      <c r="ACP305" s="319"/>
      <c r="ACQ305" s="323"/>
      <c r="ACR305" s="319"/>
      <c r="ACS305" s="323"/>
      <c r="ACT305" s="319"/>
      <c r="ACU305" s="323"/>
      <c r="ACV305" s="319"/>
      <c r="ACW305" s="323"/>
      <c r="ACX305" s="319"/>
      <c r="ACY305" s="323"/>
      <c r="ACZ305" s="319"/>
      <c r="ADA305" s="323"/>
      <c r="ADB305" s="319"/>
      <c r="ADC305" s="323"/>
      <c r="ADD305" s="319"/>
      <c r="ADE305" s="323"/>
      <c r="ADF305" s="319"/>
      <c r="ADG305" s="323"/>
      <c r="ADH305" s="319"/>
      <c r="ADI305" s="323"/>
      <c r="ADJ305" s="319"/>
      <c r="ADK305" s="323"/>
      <c r="ADL305" s="319"/>
      <c r="ADM305" s="323"/>
      <c r="ADN305" s="319"/>
      <c r="ADO305" s="323"/>
      <c r="ADP305" s="319"/>
      <c r="ADQ305" s="323"/>
      <c r="ADR305" s="319"/>
      <c r="ADS305" s="323"/>
      <c r="ADT305" s="319"/>
      <c r="ADU305" s="323"/>
      <c r="ADV305" s="319"/>
      <c r="ADW305" s="323"/>
      <c r="ADX305" s="319"/>
      <c r="ADY305" s="323"/>
      <c r="ADZ305" s="319"/>
      <c r="AEA305" s="323"/>
      <c r="AEB305" s="319"/>
      <c r="AEC305" s="323"/>
      <c r="AED305" s="319"/>
      <c r="AEE305" s="323"/>
      <c r="AEF305" s="319"/>
      <c r="AEG305" s="323"/>
      <c r="AEH305" s="319"/>
      <c r="AEI305" s="323"/>
      <c r="AEJ305" s="319"/>
      <c r="AEK305" s="323"/>
      <c r="AEL305" s="319"/>
      <c r="AEM305" s="323"/>
      <c r="AEN305" s="319"/>
      <c r="AEO305" s="323"/>
      <c r="AEP305" s="319"/>
      <c r="AEQ305" s="323"/>
      <c r="AER305" s="319"/>
      <c r="AES305" s="323"/>
      <c r="AET305" s="319"/>
      <c r="AEU305" s="323"/>
      <c r="AEV305" s="319"/>
      <c r="AEW305" s="323"/>
      <c r="AEX305" s="319"/>
      <c r="AEY305" s="323"/>
      <c r="AEZ305" s="319"/>
      <c r="AFA305" s="323"/>
      <c r="AFB305" s="319"/>
      <c r="AFC305" s="323"/>
      <c r="AFD305" s="319"/>
      <c r="AFE305" s="323"/>
      <c r="AFF305" s="319"/>
      <c r="AFG305" s="323"/>
      <c r="AFH305" s="319"/>
      <c r="AFI305" s="323"/>
      <c r="AFJ305" s="319"/>
      <c r="AFK305" s="323"/>
      <c r="AFL305" s="319"/>
      <c r="AFM305" s="323"/>
      <c r="AFN305" s="319"/>
      <c r="AFO305" s="323"/>
      <c r="AFP305" s="319"/>
      <c r="AFQ305" s="323"/>
      <c r="AFR305" s="319"/>
      <c r="AFS305" s="323"/>
      <c r="AFT305" s="319"/>
      <c r="AFU305" s="323"/>
      <c r="AFV305" s="319"/>
      <c r="AFW305" s="323"/>
      <c r="AFX305" s="319"/>
      <c r="AFY305" s="323"/>
      <c r="AFZ305" s="319"/>
      <c r="AGA305" s="323"/>
      <c r="AGB305" s="319"/>
      <c r="AGC305" s="323"/>
      <c r="AGD305" s="319"/>
      <c r="AGE305" s="323"/>
      <c r="AGF305" s="319"/>
      <c r="AGG305" s="323"/>
      <c r="AGH305" s="319"/>
      <c r="AGI305" s="323"/>
      <c r="AGJ305" s="319"/>
      <c r="AGK305" s="323"/>
      <c r="AGL305" s="319"/>
      <c r="AGM305" s="323"/>
      <c r="AGN305" s="319"/>
      <c r="AGO305" s="323"/>
      <c r="AGP305" s="319"/>
      <c r="AGQ305" s="323"/>
      <c r="AGR305" s="319"/>
      <c r="AGS305" s="323"/>
      <c r="AGT305" s="319"/>
      <c r="AGU305" s="323"/>
      <c r="AGV305" s="319"/>
      <c r="AGW305" s="323"/>
      <c r="AGX305" s="319"/>
      <c r="AGY305" s="323"/>
      <c r="AGZ305" s="319"/>
      <c r="AHA305" s="323"/>
      <c r="AHB305" s="319"/>
      <c r="AHC305" s="323"/>
      <c r="AHD305" s="319"/>
      <c r="AHE305" s="323"/>
      <c r="AHF305" s="319"/>
      <c r="AHG305" s="323"/>
      <c r="AHH305" s="319"/>
      <c r="AHI305" s="323"/>
      <c r="AHJ305" s="319"/>
      <c r="AHK305" s="323"/>
      <c r="AHL305" s="319"/>
      <c r="AHM305" s="323"/>
      <c r="AHN305" s="319"/>
      <c r="AHO305" s="323"/>
      <c r="AHP305" s="319"/>
      <c r="AHQ305" s="323"/>
      <c r="AHR305" s="319"/>
      <c r="AHS305" s="323"/>
      <c r="AHT305" s="319"/>
      <c r="AHU305" s="323"/>
      <c r="AHV305" s="319"/>
      <c r="AHW305" s="323"/>
      <c r="AHX305" s="319"/>
      <c r="AHY305" s="323"/>
      <c r="AHZ305" s="319"/>
      <c r="AIA305" s="323"/>
      <c r="AIB305" s="319"/>
      <c r="AIC305" s="323"/>
      <c r="AID305" s="319"/>
      <c r="AIE305" s="323"/>
      <c r="AIF305" s="319"/>
      <c r="AIG305" s="323"/>
      <c r="AIH305" s="319"/>
      <c r="AII305" s="323"/>
      <c r="AIJ305" s="319"/>
      <c r="AIK305" s="323"/>
      <c r="AIL305" s="319"/>
      <c r="AIM305" s="323"/>
      <c r="AIN305" s="319"/>
      <c r="AIO305" s="323"/>
      <c r="AIP305" s="319"/>
      <c r="AIQ305" s="323"/>
      <c r="AIR305" s="319"/>
      <c r="AIS305" s="323"/>
      <c r="AIT305" s="319"/>
      <c r="AIU305" s="323"/>
      <c r="AIV305" s="319"/>
      <c r="AIW305" s="323"/>
      <c r="AIX305" s="319"/>
      <c r="AIY305" s="323"/>
      <c r="AIZ305" s="319"/>
      <c r="AJA305" s="323"/>
      <c r="AJB305" s="319"/>
      <c r="AJC305" s="323"/>
      <c r="AJD305" s="319"/>
      <c r="AJE305" s="323"/>
      <c r="AJF305" s="319"/>
      <c r="AJG305" s="323"/>
      <c r="AJH305" s="319"/>
      <c r="AJI305" s="323"/>
      <c r="AJJ305" s="319"/>
      <c r="AJK305" s="323"/>
      <c r="AJL305" s="319"/>
      <c r="AJM305" s="323"/>
      <c r="AJN305" s="319"/>
      <c r="AJO305" s="323"/>
      <c r="AJP305" s="319"/>
      <c r="AJQ305" s="323"/>
      <c r="AJR305" s="319"/>
      <c r="AJS305" s="323"/>
      <c r="AJT305" s="319"/>
      <c r="AJU305" s="323"/>
      <c r="AJV305" s="319"/>
      <c r="AJW305" s="323"/>
      <c r="AJX305" s="319"/>
      <c r="AJY305" s="323"/>
      <c r="AJZ305" s="319"/>
      <c r="AKA305" s="323"/>
      <c r="AKB305" s="319"/>
      <c r="AKC305" s="323"/>
      <c r="AKD305" s="319"/>
      <c r="AKE305" s="323"/>
      <c r="AKF305" s="319"/>
      <c r="AKG305" s="323"/>
      <c r="AKH305" s="319"/>
      <c r="AKI305" s="323"/>
      <c r="AKJ305" s="319"/>
      <c r="AKK305" s="323"/>
      <c r="AKL305" s="319"/>
      <c r="AKM305" s="323"/>
      <c r="AKN305" s="319"/>
      <c r="AKO305" s="323"/>
      <c r="AKP305" s="319"/>
      <c r="AKQ305" s="323"/>
      <c r="AKR305" s="319"/>
      <c r="AKS305" s="323"/>
      <c r="AKT305" s="319"/>
      <c r="AKU305" s="323"/>
      <c r="AKV305" s="319"/>
      <c r="AKW305" s="323"/>
      <c r="AKX305" s="319"/>
      <c r="AKY305" s="323"/>
      <c r="AKZ305" s="319"/>
      <c r="ALA305" s="323"/>
      <c r="ALB305" s="319"/>
      <c r="ALC305" s="323"/>
      <c r="ALD305" s="319"/>
      <c r="ALE305" s="323"/>
      <c r="ALF305" s="319"/>
      <c r="ALG305" s="323"/>
      <c r="ALH305" s="319"/>
      <c r="ALI305" s="323"/>
      <c r="ALJ305" s="319"/>
      <c r="ALK305" s="323"/>
      <c r="ALL305" s="319"/>
      <c r="ALM305" s="323"/>
      <c r="ALN305" s="319"/>
      <c r="ALO305" s="323"/>
      <c r="ALP305" s="319"/>
      <c r="ALQ305" s="323"/>
      <c r="ALR305" s="319"/>
      <c r="ALS305" s="323"/>
      <c r="ALT305" s="319"/>
      <c r="ALU305" s="323"/>
      <c r="ALV305" s="319"/>
      <c r="ALW305" s="323"/>
      <c r="ALX305" s="319"/>
      <c r="ALY305" s="323"/>
      <c r="ALZ305" s="319"/>
      <c r="AMA305" s="323"/>
      <c r="AMB305" s="319"/>
      <c r="AMC305" s="323"/>
      <c r="AMD305" s="319"/>
      <c r="AME305" s="323"/>
      <c r="AMF305" s="319"/>
      <c r="AMG305" s="323"/>
      <c r="AMH305" s="319"/>
      <c r="AMI305" s="323"/>
      <c r="AMJ305" s="319"/>
      <c r="AMK305" s="323"/>
      <c r="AML305" s="319"/>
      <c r="AMM305" s="323"/>
      <c r="AMN305" s="319"/>
      <c r="AMO305" s="323"/>
      <c r="AMP305" s="319"/>
      <c r="AMQ305" s="323"/>
      <c r="AMR305" s="319"/>
      <c r="AMS305" s="323"/>
      <c r="AMT305" s="319"/>
      <c r="AMU305" s="323"/>
      <c r="AMV305" s="319"/>
      <c r="AMW305" s="323"/>
      <c r="AMX305" s="319"/>
      <c r="AMY305" s="323"/>
      <c r="AMZ305" s="319"/>
      <c r="ANA305" s="323"/>
      <c r="ANB305" s="319"/>
      <c r="ANC305" s="323"/>
      <c r="AND305" s="319"/>
      <c r="ANE305" s="323"/>
      <c r="ANF305" s="319"/>
      <c r="ANG305" s="323"/>
      <c r="ANH305" s="319"/>
      <c r="ANI305" s="323"/>
      <c r="ANJ305" s="319"/>
      <c r="ANK305" s="323"/>
      <c r="ANL305" s="319"/>
      <c r="ANM305" s="323"/>
      <c r="ANN305" s="319"/>
      <c r="ANO305" s="323"/>
      <c r="ANP305" s="319"/>
      <c r="ANQ305" s="323"/>
      <c r="ANR305" s="319"/>
      <c r="ANS305" s="323"/>
      <c r="ANT305" s="319"/>
      <c r="ANU305" s="323"/>
      <c r="ANV305" s="319"/>
      <c r="ANW305" s="323"/>
      <c r="ANX305" s="319"/>
      <c r="ANY305" s="323"/>
      <c r="ANZ305" s="319"/>
      <c r="AOA305" s="323"/>
      <c r="AOB305" s="319"/>
      <c r="AOC305" s="323"/>
      <c r="AOD305" s="319"/>
      <c r="AOE305" s="323"/>
      <c r="AOF305" s="319"/>
      <c r="AOG305" s="323"/>
      <c r="AOH305" s="319"/>
      <c r="AOI305" s="323"/>
      <c r="AOJ305" s="319"/>
      <c r="AOK305" s="323"/>
      <c r="AOL305" s="319"/>
      <c r="AOM305" s="323"/>
      <c r="AON305" s="319"/>
      <c r="AOO305" s="323"/>
      <c r="AOP305" s="319"/>
      <c r="AOQ305" s="323"/>
      <c r="AOR305" s="319"/>
      <c r="AOS305" s="323"/>
      <c r="AOT305" s="319"/>
      <c r="AOU305" s="323"/>
      <c r="AOV305" s="319"/>
      <c r="AOW305" s="323"/>
      <c r="AOX305" s="319"/>
      <c r="AOY305" s="323"/>
      <c r="AOZ305" s="319"/>
      <c r="APA305" s="323"/>
      <c r="APB305" s="319"/>
      <c r="APC305" s="323"/>
      <c r="APD305" s="319"/>
      <c r="APE305" s="323"/>
      <c r="APF305" s="319"/>
      <c r="APG305" s="323"/>
      <c r="APH305" s="319"/>
      <c r="API305" s="323"/>
      <c r="APJ305" s="319"/>
      <c r="APK305" s="323"/>
      <c r="APL305" s="319"/>
      <c r="APM305" s="323"/>
      <c r="APN305" s="319"/>
      <c r="APO305" s="323"/>
      <c r="APP305" s="319"/>
      <c r="APQ305" s="323"/>
      <c r="APR305" s="319"/>
      <c r="APS305" s="323"/>
      <c r="APT305" s="319"/>
      <c r="APU305" s="323"/>
      <c r="APV305" s="319"/>
      <c r="APW305" s="323"/>
      <c r="APX305" s="319"/>
      <c r="APY305" s="323"/>
      <c r="APZ305" s="319"/>
      <c r="AQA305" s="323"/>
      <c r="AQB305" s="319"/>
      <c r="AQC305" s="323"/>
      <c r="AQD305" s="319"/>
      <c r="AQE305" s="323"/>
      <c r="AQF305" s="319"/>
      <c r="AQG305" s="323"/>
      <c r="AQH305" s="319"/>
      <c r="AQI305" s="323"/>
      <c r="AQJ305" s="319"/>
      <c r="AQK305" s="323"/>
      <c r="AQL305" s="319"/>
      <c r="AQM305" s="323"/>
      <c r="AQN305" s="319"/>
      <c r="AQO305" s="323"/>
      <c r="AQP305" s="319"/>
      <c r="AQQ305" s="323"/>
      <c r="AQR305" s="319"/>
      <c r="AQS305" s="323"/>
      <c r="AQT305" s="319"/>
      <c r="AQU305" s="323"/>
      <c r="AQV305" s="319"/>
      <c r="AQW305" s="323"/>
      <c r="AQX305" s="319"/>
      <c r="AQY305" s="323"/>
      <c r="AQZ305" s="319"/>
      <c r="ARA305" s="323"/>
      <c r="ARB305" s="319"/>
      <c r="ARC305" s="323"/>
      <c r="ARD305" s="319"/>
      <c r="ARE305" s="323"/>
      <c r="ARF305" s="319"/>
      <c r="ARG305" s="323"/>
      <c r="ARH305" s="319"/>
      <c r="ARI305" s="323"/>
      <c r="ARJ305" s="319"/>
      <c r="ARK305" s="323"/>
      <c r="ARL305" s="319"/>
      <c r="ARM305" s="323"/>
      <c r="ARN305" s="319"/>
      <c r="ARO305" s="323"/>
      <c r="ARP305" s="319"/>
      <c r="ARQ305" s="323"/>
      <c r="ARR305" s="319"/>
      <c r="ARS305" s="323"/>
      <c r="ART305" s="319"/>
      <c r="ARU305" s="323"/>
      <c r="ARV305" s="319"/>
      <c r="ARW305" s="323"/>
      <c r="ARX305" s="319"/>
      <c r="ARY305" s="323"/>
      <c r="ARZ305" s="319"/>
      <c r="ASA305" s="323"/>
      <c r="ASB305" s="319"/>
      <c r="ASC305" s="323"/>
      <c r="ASD305" s="319"/>
      <c r="ASE305" s="323"/>
      <c r="ASF305" s="319"/>
      <c r="ASG305" s="323"/>
      <c r="ASH305" s="319"/>
      <c r="ASI305" s="323"/>
      <c r="ASJ305" s="319"/>
      <c r="ASK305" s="323"/>
      <c r="ASL305" s="319"/>
      <c r="ASM305" s="323"/>
      <c r="ASN305" s="319"/>
      <c r="ASO305" s="323"/>
      <c r="ASP305" s="319"/>
      <c r="ASQ305" s="323"/>
      <c r="ASR305" s="319"/>
      <c r="ASS305" s="323"/>
      <c r="AST305" s="319"/>
      <c r="ASU305" s="323"/>
      <c r="ASV305" s="319"/>
      <c r="ASW305" s="323"/>
      <c r="ASX305" s="319"/>
      <c r="ASY305" s="323"/>
      <c r="ASZ305" s="319"/>
      <c r="ATA305" s="323"/>
      <c r="ATB305" s="319"/>
      <c r="ATC305" s="323"/>
      <c r="ATD305" s="319"/>
      <c r="ATE305" s="323"/>
      <c r="ATF305" s="319"/>
      <c r="ATG305" s="323"/>
      <c r="ATH305" s="319"/>
      <c r="ATI305" s="323"/>
      <c r="ATJ305" s="319"/>
      <c r="ATK305" s="323"/>
      <c r="ATL305" s="319"/>
      <c r="ATM305" s="323"/>
      <c r="ATN305" s="319"/>
      <c r="ATO305" s="323"/>
      <c r="ATP305" s="319"/>
      <c r="ATQ305" s="323"/>
      <c r="ATR305" s="319"/>
      <c r="ATS305" s="323"/>
      <c r="ATT305" s="319"/>
      <c r="ATU305" s="323"/>
      <c r="ATV305" s="319"/>
      <c r="ATW305" s="323"/>
      <c r="ATX305" s="319"/>
      <c r="ATY305" s="323"/>
      <c r="ATZ305" s="319"/>
      <c r="AUA305" s="323"/>
      <c r="AUB305" s="319"/>
      <c r="AUC305" s="323"/>
      <c r="AUD305" s="319"/>
      <c r="AUE305" s="323"/>
      <c r="AUF305" s="319"/>
      <c r="AUG305" s="323"/>
      <c r="AUH305" s="319"/>
      <c r="AUI305" s="323"/>
      <c r="AUJ305" s="319"/>
      <c r="AUK305" s="323"/>
      <c r="AUL305" s="319"/>
      <c r="AUM305" s="323"/>
      <c r="AUN305" s="319"/>
      <c r="AUO305" s="323"/>
      <c r="AUP305" s="319"/>
      <c r="AUQ305" s="323"/>
      <c r="AUR305" s="319"/>
      <c r="AUS305" s="323"/>
      <c r="AUT305" s="319"/>
      <c r="AUU305" s="323"/>
      <c r="AUV305" s="319"/>
      <c r="AUW305" s="323"/>
      <c r="AUX305" s="319"/>
      <c r="AUY305" s="323"/>
      <c r="AUZ305" s="319"/>
      <c r="AVA305" s="323"/>
      <c r="AVB305" s="319"/>
      <c r="AVC305" s="323"/>
      <c r="AVD305" s="319"/>
      <c r="AVE305" s="323"/>
      <c r="AVF305" s="319"/>
      <c r="AVG305" s="323"/>
      <c r="AVH305" s="319"/>
      <c r="AVI305" s="323"/>
      <c r="AVJ305" s="319"/>
      <c r="AVK305" s="323"/>
      <c r="AVL305" s="319"/>
      <c r="AVM305" s="323"/>
      <c r="AVN305" s="319"/>
      <c r="AVO305" s="323"/>
      <c r="AVP305" s="319"/>
      <c r="AVQ305" s="323"/>
      <c r="AVR305" s="319"/>
      <c r="AVS305" s="323"/>
      <c r="AVT305" s="319"/>
      <c r="AVU305" s="323"/>
      <c r="AVV305" s="319"/>
      <c r="AVW305" s="323"/>
      <c r="AVX305" s="319"/>
      <c r="AVY305" s="323"/>
      <c r="AVZ305" s="319"/>
      <c r="AWA305" s="323"/>
      <c r="AWB305" s="319"/>
      <c r="AWC305" s="323"/>
      <c r="AWD305" s="319"/>
      <c r="AWE305" s="323"/>
      <c r="AWF305" s="319"/>
      <c r="AWG305" s="323"/>
      <c r="AWH305" s="319"/>
      <c r="AWI305" s="323"/>
      <c r="AWJ305" s="319"/>
      <c r="AWK305" s="323"/>
      <c r="AWL305" s="319"/>
      <c r="AWM305" s="323"/>
      <c r="AWN305" s="319"/>
      <c r="AWO305" s="323"/>
      <c r="AWP305" s="319"/>
      <c r="AWQ305" s="323"/>
      <c r="AWR305" s="319"/>
      <c r="AWS305" s="323"/>
      <c r="AWT305" s="319"/>
      <c r="AWU305" s="323"/>
      <c r="AWV305" s="319"/>
      <c r="AWW305" s="323"/>
      <c r="AWX305" s="319"/>
      <c r="AWY305" s="323"/>
      <c r="AWZ305" s="319"/>
      <c r="AXA305" s="323"/>
      <c r="AXB305" s="319"/>
      <c r="AXC305" s="323"/>
      <c r="AXD305" s="319"/>
      <c r="AXE305" s="323"/>
      <c r="AXF305" s="319"/>
      <c r="AXG305" s="323"/>
      <c r="AXH305" s="319"/>
      <c r="AXI305" s="323"/>
      <c r="AXJ305" s="319"/>
      <c r="AXK305" s="323"/>
      <c r="AXL305" s="319"/>
      <c r="AXM305" s="323"/>
      <c r="AXN305" s="319"/>
      <c r="AXO305" s="323"/>
      <c r="AXP305" s="319"/>
      <c r="AXQ305" s="323"/>
      <c r="AXR305" s="319"/>
      <c r="AXS305" s="323"/>
      <c r="AXT305" s="319"/>
      <c r="AXU305" s="323"/>
      <c r="AXV305" s="319"/>
      <c r="AXW305" s="323"/>
      <c r="AXX305" s="319"/>
      <c r="AXY305" s="323"/>
      <c r="AXZ305" s="319"/>
      <c r="AYA305" s="323"/>
      <c r="AYB305" s="319"/>
      <c r="AYC305" s="323"/>
      <c r="AYD305" s="319"/>
      <c r="AYE305" s="323"/>
      <c r="AYF305" s="319"/>
      <c r="AYG305" s="323"/>
      <c r="AYH305" s="319"/>
      <c r="AYI305" s="323"/>
      <c r="AYJ305" s="319"/>
      <c r="AYK305" s="323"/>
      <c r="AYL305" s="319"/>
      <c r="AYM305" s="323"/>
      <c r="AYN305" s="319"/>
      <c r="AYO305" s="323"/>
      <c r="AYP305" s="319"/>
      <c r="AYQ305" s="323"/>
      <c r="AYR305" s="319"/>
      <c r="AYS305" s="323"/>
      <c r="AYT305" s="319"/>
      <c r="AYU305" s="323"/>
      <c r="AYV305" s="319"/>
      <c r="AYW305" s="323"/>
      <c r="AYX305" s="319"/>
      <c r="AYY305" s="323"/>
      <c r="AYZ305" s="319"/>
      <c r="AZA305" s="323"/>
      <c r="AZB305" s="319"/>
      <c r="AZC305" s="323"/>
      <c r="AZD305" s="319"/>
      <c r="AZE305" s="323"/>
      <c r="AZF305" s="319"/>
      <c r="AZG305" s="323"/>
      <c r="AZH305" s="319"/>
      <c r="AZI305" s="323"/>
      <c r="AZJ305" s="319"/>
      <c r="AZK305" s="323"/>
      <c r="AZL305" s="319"/>
      <c r="AZM305" s="323"/>
      <c r="AZN305" s="319"/>
      <c r="AZO305" s="323"/>
      <c r="AZP305" s="319"/>
      <c r="AZQ305" s="323"/>
      <c r="AZR305" s="319"/>
      <c r="AZS305" s="323"/>
      <c r="AZT305" s="319"/>
      <c r="AZU305" s="323"/>
      <c r="AZV305" s="319"/>
      <c r="AZW305" s="323"/>
      <c r="AZX305" s="319"/>
      <c r="AZY305" s="323"/>
      <c r="AZZ305" s="319"/>
      <c r="BAA305" s="323"/>
      <c r="BAB305" s="319"/>
      <c r="BAC305" s="323"/>
      <c r="BAD305" s="319"/>
      <c r="BAE305" s="323"/>
      <c r="BAF305" s="319"/>
      <c r="BAG305" s="323"/>
      <c r="BAH305" s="319"/>
      <c r="BAI305" s="323"/>
      <c r="BAJ305" s="319"/>
      <c r="BAK305" s="323"/>
      <c r="BAL305" s="319"/>
      <c r="BAM305" s="323"/>
      <c r="BAN305" s="319"/>
      <c r="BAO305" s="323"/>
      <c r="BAP305" s="319"/>
      <c r="BAQ305" s="323"/>
      <c r="BAR305" s="319"/>
      <c r="BAS305" s="323"/>
      <c r="BAT305" s="319"/>
      <c r="BAU305" s="323"/>
      <c r="BAV305" s="319"/>
      <c r="BAW305" s="323"/>
      <c r="BAX305" s="319"/>
      <c r="BAY305" s="323"/>
      <c r="BAZ305" s="319"/>
      <c r="BBA305" s="323"/>
      <c r="BBB305" s="319"/>
      <c r="BBC305" s="323"/>
      <c r="BBD305" s="319"/>
      <c r="BBE305" s="323"/>
      <c r="BBF305" s="319"/>
      <c r="BBG305" s="323"/>
      <c r="BBH305" s="319"/>
      <c r="BBI305" s="323"/>
      <c r="BBJ305" s="319"/>
      <c r="BBK305" s="323"/>
      <c r="BBL305" s="319"/>
      <c r="BBM305" s="323"/>
      <c r="BBN305" s="319"/>
      <c r="BBO305" s="323"/>
      <c r="BBP305" s="319"/>
      <c r="BBQ305" s="323"/>
      <c r="BBR305" s="319"/>
      <c r="BBS305" s="323"/>
      <c r="BBT305" s="319"/>
      <c r="BBU305" s="323"/>
      <c r="BBV305" s="319"/>
      <c r="BBW305" s="323"/>
      <c r="BBX305" s="319"/>
      <c r="BBY305" s="323"/>
      <c r="BBZ305" s="319"/>
      <c r="BCA305" s="323"/>
      <c r="BCB305" s="319"/>
      <c r="BCC305" s="323"/>
      <c r="BCD305" s="319"/>
      <c r="BCE305" s="323"/>
      <c r="BCF305" s="319"/>
      <c r="BCG305" s="323"/>
      <c r="BCH305" s="319"/>
      <c r="BCI305" s="323"/>
      <c r="BCJ305" s="319"/>
      <c r="BCK305" s="323"/>
      <c r="BCL305" s="319"/>
      <c r="BCM305" s="323"/>
      <c r="BCN305" s="319"/>
      <c r="BCO305" s="323"/>
      <c r="BCP305" s="319"/>
      <c r="BCQ305" s="323"/>
      <c r="BCR305" s="319"/>
      <c r="BCS305" s="323"/>
      <c r="BCT305" s="319"/>
      <c r="BCU305" s="323"/>
      <c r="BCV305" s="319"/>
      <c r="BCW305" s="323"/>
      <c r="BCX305" s="319"/>
      <c r="BCY305" s="323"/>
      <c r="BCZ305" s="319"/>
      <c r="BDA305" s="323"/>
      <c r="BDB305" s="319"/>
      <c r="BDC305" s="323"/>
      <c r="BDD305" s="319"/>
      <c r="BDE305" s="323"/>
      <c r="BDF305" s="319"/>
      <c r="BDG305" s="323"/>
      <c r="BDH305" s="319"/>
      <c r="BDI305" s="323"/>
      <c r="BDJ305" s="319"/>
      <c r="BDK305" s="323"/>
      <c r="BDL305" s="319"/>
      <c r="BDM305" s="323"/>
      <c r="BDN305" s="319"/>
      <c r="BDO305" s="323"/>
      <c r="BDP305" s="319"/>
      <c r="BDQ305" s="323"/>
      <c r="BDR305" s="319"/>
      <c r="BDS305" s="323"/>
      <c r="BDT305" s="319"/>
      <c r="BDU305" s="323"/>
      <c r="BDV305" s="319"/>
      <c r="BDW305" s="323"/>
      <c r="BDX305" s="319"/>
      <c r="BDY305" s="323"/>
      <c r="BDZ305" s="319"/>
      <c r="BEA305" s="323"/>
      <c r="BEB305" s="319"/>
      <c r="BEC305" s="323"/>
      <c r="BED305" s="319"/>
      <c r="BEE305" s="323"/>
      <c r="BEF305" s="319"/>
      <c r="BEG305" s="323"/>
      <c r="BEH305" s="319"/>
      <c r="BEI305" s="323"/>
      <c r="BEJ305" s="319"/>
      <c r="BEK305" s="323"/>
      <c r="BEL305" s="319"/>
      <c r="BEM305" s="323"/>
      <c r="BEN305" s="319"/>
      <c r="BEO305" s="323"/>
      <c r="BEP305" s="319"/>
      <c r="BEQ305" s="323"/>
      <c r="BER305" s="319"/>
      <c r="BES305" s="323"/>
      <c r="BET305" s="319"/>
      <c r="BEU305" s="323"/>
      <c r="BEV305" s="319"/>
      <c r="BEW305" s="323"/>
      <c r="BEX305" s="319"/>
      <c r="BEY305" s="323"/>
      <c r="BEZ305" s="319"/>
      <c r="BFA305" s="323"/>
      <c r="BFB305" s="319"/>
      <c r="BFC305" s="323"/>
      <c r="BFD305" s="319"/>
      <c r="BFE305" s="323"/>
      <c r="BFF305" s="319"/>
      <c r="BFG305" s="323"/>
      <c r="BFH305" s="319"/>
      <c r="BFI305" s="323"/>
      <c r="BFJ305" s="319"/>
      <c r="BFK305" s="323"/>
      <c r="BFL305" s="319"/>
      <c r="BFM305" s="323"/>
      <c r="BFN305" s="319"/>
      <c r="BFO305" s="323"/>
      <c r="BFP305" s="319"/>
      <c r="BFQ305" s="323"/>
      <c r="BFR305" s="319"/>
      <c r="BFS305" s="323"/>
      <c r="BFT305" s="319"/>
      <c r="BFU305" s="323"/>
      <c r="BFV305" s="319"/>
      <c r="BFW305" s="323"/>
      <c r="BFX305" s="319"/>
      <c r="BFY305" s="323"/>
      <c r="BFZ305" s="319"/>
      <c r="BGA305" s="323"/>
      <c r="BGB305" s="319"/>
      <c r="BGC305" s="323"/>
      <c r="BGD305" s="319"/>
      <c r="BGE305" s="323"/>
      <c r="BGF305" s="319"/>
      <c r="BGG305" s="323"/>
      <c r="BGH305" s="319"/>
      <c r="BGI305" s="323"/>
      <c r="BGJ305" s="319"/>
      <c r="BGK305" s="323"/>
      <c r="BGL305" s="319"/>
      <c r="BGM305" s="323"/>
      <c r="BGN305" s="319"/>
      <c r="BGO305" s="323"/>
      <c r="BGP305" s="319"/>
      <c r="BGQ305" s="323"/>
      <c r="BGR305" s="319"/>
      <c r="BGS305" s="323"/>
      <c r="BGT305" s="319"/>
      <c r="BGU305" s="323"/>
      <c r="BGV305" s="319"/>
      <c r="BGW305" s="323"/>
      <c r="BGX305" s="319"/>
      <c r="BGY305" s="323"/>
      <c r="BGZ305" s="319"/>
      <c r="BHA305" s="323"/>
      <c r="BHB305" s="319"/>
      <c r="BHC305" s="323"/>
      <c r="BHD305" s="319"/>
      <c r="BHE305" s="323"/>
      <c r="BHF305" s="319"/>
      <c r="BHG305" s="323"/>
      <c r="BHH305" s="319"/>
      <c r="BHI305" s="323"/>
      <c r="BHJ305" s="319"/>
      <c r="BHK305" s="323"/>
      <c r="BHL305" s="319"/>
      <c r="BHM305" s="323"/>
      <c r="BHN305" s="319"/>
      <c r="BHO305" s="323"/>
      <c r="BHP305" s="319"/>
      <c r="BHQ305" s="323"/>
      <c r="BHR305" s="319"/>
      <c r="BHS305" s="323"/>
      <c r="BHT305" s="319"/>
      <c r="BHU305" s="323"/>
      <c r="BHV305" s="319"/>
      <c r="BHW305" s="323"/>
      <c r="BHX305" s="319"/>
      <c r="BHY305" s="323"/>
      <c r="BHZ305" s="319"/>
      <c r="BIA305" s="323"/>
      <c r="BIB305" s="319"/>
      <c r="BIC305" s="323"/>
      <c r="BID305" s="319"/>
      <c r="BIE305" s="323"/>
      <c r="BIF305" s="319"/>
      <c r="BIG305" s="323"/>
      <c r="BIH305" s="319"/>
      <c r="BII305" s="323"/>
      <c r="BIJ305" s="319"/>
      <c r="BIK305" s="323"/>
      <c r="BIL305" s="319"/>
      <c r="BIM305" s="323"/>
      <c r="BIN305" s="319"/>
      <c r="BIO305" s="323"/>
      <c r="BIP305" s="319"/>
      <c r="BIQ305" s="323"/>
      <c r="BIR305" s="319"/>
      <c r="BIS305" s="323"/>
      <c r="BIT305" s="319"/>
      <c r="BIU305" s="323"/>
      <c r="BIV305" s="319"/>
      <c r="BIW305" s="323"/>
      <c r="BIX305" s="319"/>
      <c r="BIY305" s="323"/>
      <c r="BIZ305" s="319"/>
      <c r="BJA305" s="323"/>
      <c r="BJB305" s="319"/>
      <c r="BJC305" s="323"/>
      <c r="BJD305" s="319"/>
      <c r="BJE305" s="323"/>
      <c r="BJF305" s="319"/>
      <c r="BJG305" s="323"/>
      <c r="BJH305" s="319"/>
      <c r="BJI305" s="323"/>
      <c r="BJJ305" s="319"/>
      <c r="BJK305" s="323"/>
      <c r="BJL305" s="319"/>
      <c r="BJM305" s="323"/>
      <c r="BJN305" s="319"/>
      <c r="BJO305" s="323"/>
      <c r="BJP305" s="319"/>
      <c r="BJQ305" s="323"/>
      <c r="BJR305" s="319"/>
      <c r="BJS305" s="323"/>
      <c r="BJT305" s="319"/>
      <c r="BJU305" s="323"/>
      <c r="BJV305" s="319"/>
      <c r="BJW305" s="323"/>
      <c r="BJX305" s="319"/>
      <c r="BJY305" s="323"/>
      <c r="BJZ305" s="319"/>
      <c r="BKA305" s="323"/>
      <c r="BKB305" s="319"/>
      <c r="BKC305" s="323"/>
      <c r="BKD305" s="319"/>
      <c r="BKE305" s="323"/>
      <c r="BKF305" s="319"/>
      <c r="BKG305" s="323"/>
      <c r="BKH305" s="319"/>
      <c r="BKI305" s="323"/>
      <c r="BKJ305" s="319"/>
      <c r="BKK305" s="323"/>
      <c r="BKL305" s="319"/>
      <c r="BKM305" s="323"/>
      <c r="BKN305" s="319"/>
      <c r="BKO305" s="323"/>
      <c r="BKP305" s="319"/>
      <c r="BKQ305" s="323"/>
      <c r="BKR305" s="319"/>
      <c r="BKS305" s="323"/>
      <c r="BKT305" s="319"/>
      <c r="BKU305" s="323"/>
      <c r="BKV305" s="319"/>
      <c r="BKW305" s="323"/>
      <c r="BKX305" s="319"/>
      <c r="BKY305" s="323"/>
      <c r="BKZ305" s="319"/>
      <c r="BLA305" s="323"/>
      <c r="BLB305" s="319"/>
      <c r="BLC305" s="323"/>
      <c r="BLD305" s="319"/>
      <c r="BLE305" s="323"/>
      <c r="BLF305" s="319"/>
      <c r="BLG305" s="323"/>
      <c r="BLH305" s="319"/>
      <c r="BLI305" s="323"/>
      <c r="BLJ305" s="319"/>
      <c r="BLK305" s="323"/>
      <c r="BLL305" s="319"/>
      <c r="BLM305" s="323"/>
      <c r="BLN305" s="319"/>
      <c r="BLO305" s="323"/>
      <c r="BLP305" s="319"/>
      <c r="BLQ305" s="323"/>
      <c r="BLR305" s="319"/>
      <c r="BLS305" s="323"/>
      <c r="BLT305" s="319"/>
      <c r="BLU305" s="323"/>
      <c r="BLV305" s="319"/>
      <c r="BLW305" s="323"/>
      <c r="BLX305" s="319"/>
      <c r="BLY305" s="323"/>
      <c r="BLZ305" s="319"/>
      <c r="BMA305" s="323"/>
      <c r="BMB305" s="319"/>
      <c r="BMC305" s="323"/>
      <c r="BMD305" s="319"/>
      <c r="BME305" s="323"/>
      <c r="BMF305" s="319"/>
      <c r="BMG305" s="323"/>
      <c r="BMH305" s="319"/>
      <c r="BMI305" s="323"/>
      <c r="BMJ305" s="319"/>
      <c r="BMK305" s="323"/>
      <c r="BML305" s="319"/>
      <c r="BMM305" s="323"/>
      <c r="BMN305" s="319"/>
      <c r="BMO305" s="323"/>
      <c r="BMP305" s="319"/>
      <c r="BMQ305" s="323"/>
      <c r="BMR305" s="319"/>
      <c r="BMS305" s="323"/>
      <c r="BMT305" s="319"/>
      <c r="BMU305" s="323"/>
      <c r="BMV305" s="319"/>
      <c r="BMW305" s="323" t="s">
        <v>216</v>
      </c>
      <c r="BMX305" s="319">
        <v>1</v>
      </c>
      <c r="BMY305" s="323" t="s">
        <v>216</v>
      </c>
      <c r="BMZ305" s="319">
        <v>1</v>
      </c>
      <c r="BNA305" s="323" t="s">
        <v>216</v>
      </c>
      <c r="BNB305" s="319">
        <v>1</v>
      </c>
      <c r="BNC305" s="323" t="s">
        <v>216</v>
      </c>
      <c r="BND305" s="319">
        <v>1</v>
      </c>
      <c r="BNE305" s="323" t="s">
        <v>216</v>
      </c>
      <c r="BNF305" s="319">
        <v>1</v>
      </c>
      <c r="BNG305" s="323" t="s">
        <v>216</v>
      </c>
      <c r="BNH305" s="319">
        <v>1</v>
      </c>
      <c r="BNI305" s="323" t="s">
        <v>216</v>
      </c>
      <c r="BNJ305" s="319">
        <v>1</v>
      </c>
      <c r="BNK305" s="323" t="s">
        <v>216</v>
      </c>
      <c r="BNL305" s="319">
        <v>1</v>
      </c>
      <c r="BNM305" s="323" t="s">
        <v>216</v>
      </c>
      <c r="BNN305" s="319">
        <v>1</v>
      </c>
      <c r="BNO305" s="323" t="s">
        <v>216</v>
      </c>
      <c r="BNP305" s="319">
        <v>1</v>
      </c>
      <c r="BNQ305" s="323" t="s">
        <v>216</v>
      </c>
      <c r="BNR305" s="319">
        <v>1</v>
      </c>
      <c r="BNS305" s="323" t="s">
        <v>216</v>
      </c>
      <c r="BNT305" s="319">
        <v>1</v>
      </c>
      <c r="BNU305" s="323" t="s">
        <v>216</v>
      </c>
      <c r="BNV305" s="319">
        <v>1</v>
      </c>
      <c r="BNW305" s="323" t="s">
        <v>216</v>
      </c>
      <c r="BNX305" s="319">
        <v>1</v>
      </c>
      <c r="BNY305" s="323" t="s">
        <v>216</v>
      </c>
      <c r="BNZ305" s="319">
        <v>1</v>
      </c>
      <c r="BOA305" s="323" t="s">
        <v>216</v>
      </c>
      <c r="BOB305" s="319">
        <v>1</v>
      </c>
      <c r="BOC305" s="323" t="s">
        <v>216</v>
      </c>
      <c r="BOD305" s="319">
        <v>1</v>
      </c>
      <c r="BOE305" s="323" t="s">
        <v>216</v>
      </c>
      <c r="BOF305" s="319">
        <v>1</v>
      </c>
      <c r="BOG305" s="323" t="s">
        <v>216</v>
      </c>
      <c r="BOH305" s="319">
        <v>1</v>
      </c>
      <c r="BOI305" s="323" t="s">
        <v>216</v>
      </c>
      <c r="BOJ305" s="319">
        <v>1</v>
      </c>
      <c r="BOK305" s="323" t="s">
        <v>216</v>
      </c>
      <c r="BOL305" s="319">
        <v>1</v>
      </c>
      <c r="BOM305" s="323" t="s">
        <v>216</v>
      </c>
      <c r="BON305" s="319">
        <v>1</v>
      </c>
      <c r="BOO305" s="323" t="s">
        <v>216</v>
      </c>
      <c r="BOP305" s="319">
        <v>1</v>
      </c>
      <c r="BOQ305" s="323" t="s">
        <v>216</v>
      </c>
      <c r="BOR305" s="319">
        <v>1</v>
      </c>
      <c r="BOS305" s="323" t="s">
        <v>216</v>
      </c>
      <c r="BOT305" s="319">
        <v>1</v>
      </c>
      <c r="BOU305" s="323" t="s">
        <v>216</v>
      </c>
      <c r="BOV305" s="319">
        <v>1</v>
      </c>
      <c r="BOW305" s="323" t="s">
        <v>216</v>
      </c>
      <c r="BOX305" s="319">
        <v>1</v>
      </c>
      <c r="BOY305" s="323" t="s">
        <v>216</v>
      </c>
      <c r="BOZ305" s="319">
        <v>1</v>
      </c>
      <c r="BPA305" s="323" t="s">
        <v>216</v>
      </c>
      <c r="BPB305" s="319">
        <v>1</v>
      </c>
      <c r="BPC305" s="323" t="s">
        <v>216</v>
      </c>
      <c r="BPD305" s="319">
        <v>1</v>
      </c>
      <c r="BPE305" s="323" t="s">
        <v>216</v>
      </c>
      <c r="BPF305" s="319">
        <v>1</v>
      </c>
      <c r="BPG305" s="323" t="s">
        <v>216</v>
      </c>
      <c r="BPH305" s="319">
        <v>1</v>
      </c>
      <c r="BPI305" s="323" t="s">
        <v>216</v>
      </c>
      <c r="BPJ305" s="319">
        <v>1</v>
      </c>
      <c r="BPK305" s="323" t="s">
        <v>216</v>
      </c>
      <c r="BPL305" s="319">
        <v>1</v>
      </c>
      <c r="BPM305" s="323" t="s">
        <v>216</v>
      </c>
      <c r="BPN305" s="319">
        <v>1</v>
      </c>
      <c r="BPO305" s="323" t="s">
        <v>216</v>
      </c>
      <c r="BPP305" s="319">
        <v>1</v>
      </c>
      <c r="BPQ305" s="323" t="s">
        <v>216</v>
      </c>
      <c r="BPR305" s="319">
        <v>1</v>
      </c>
      <c r="BPS305" s="323" t="s">
        <v>216</v>
      </c>
      <c r="BPT305" s="319">
        <v>1</v>
      </c>
      <c r="BPU305" s="323" t="s">
        <v>216</v>
      </c>
      <c r="BPV305" s="319">
        <v>1</v>
      </c>
      <c r="BPW305" s="323" t="s">
        <v>216</v>
      </c>
      <c r="BPX305" s="319">
        <v>1</v>
      </c>
      <c r="BPY305" s="323" t="s">
        <v>216</v>
      </c>
      <c r="BPZ305" s="319">
        <v>1</v>
      </c>
      <c r="BQA305" s="323" t="s">
        <v>216</v>
      </c>
      <c r="BQB305" s="319">
        <v>1</v>
      </c>
      <c r="BQC305" s="323" t="s">
        <v>216</v>
      </c>
      <c r="BQD305" s="319">
        <v>1</v>
      </c>
      <c r="BQE305" s="323" t="s">
        <v>216</v>
      </c>
      <c r="BQF305" s="319">
        <v>1</v>
      </c>
      <c r="BQG305" s="323" t="s">
        <v>216</v>
      </c>
      <c r="BQH305" s="319">
        <v>1</v>
      </c>
      <c r="BQI305" s="323" t="s">
        <v>216</v>
      </c>
      <c r="BQJ305" s="319">
        <v>1</v>
      </c>
      <c r="BQK305" s="323" t="s">
        <v>216</v>
      </c>
      <c r="BQL305" s="319">
        <v>1</v>
      </c>
      <c r="BQM305" s="323" t="s">
        <v>216</v>
      </c>
      <c r="BQN305" s="319">
        <v>1</v>
      </c>
      <c r="BQO305" s="323" t="s">
        <v>216</v>
      </c>
      <c r="BQP305" s="319">
        <v>1</v>
      </c>
      <c r="BQQ305" s="323" t="s">
        <v>216</v>
      </c>
      <c r="BQR305" s="319">
        <v>1</v>
      </c>
      <c r="BQS305" s="323" t="s">
        <v>216</v>
      </c>
      <c r="BQT305" s="319">
        <v>1</v>
      </c>
      <c r="BQU305" s="323" t="s">
        <v>216</v>
      </c>
      <c r="BQV305" s="319">
        <v>1</v>
      </c>
      <c r="BQW305" s="323" t="s">
        <v>216</v>
      </c>
      <c r="BQX305" s="319">
        <v>1</v>
      </c>
      <c r="BQY305" s="323" t="s">
        <v>216</v>
      </c>
      <c r="BQZ305" s="319">
        <v>1</v>
      </c>
      <c r="BRA305" s="323" t="s">
        <v>216</v>
      </c>
      <c r="BRB305" s="319">
        <v>1</v>
      </c>
      <c r="BRC305" s="323" t="s">
        <v>216</v>
      </c>
      <c r="BRD305" s="319">
        <v>1</v>
      </c>
      <c r="BRE305" s="323" t="s">
        <v>216</v>
      </c>
      <c r="BRF305" s="319">
        <v>1</v>
      </c>
      <c r="BRG305" s="323" t="s">
        <v>216</v>
      </c>
      <c r="BRH305" s="319">
        <v>1</v>
      </c>
      <c r="BRI305" s="323" t="s">
        <v>216</v>
      </c>
      <c r="BRJ305" s="319">
        <v>1</v>
      </c>
      <c r="BRK305" s="323" t="s">
        <v>216</v>
      </c>
      <c r="BRL305" s="319">
        <v>1</v>
      </c>
      <c r="BRM305" s="323" t="s">
        <v>216</v>
      </c>
      <c r="BRN305" s="319">
        <v>1</v>
      </c>
      <c r="BRO305" s="323" t="s">
        <v>216</v>
      </c>
      <c r="BRP305" s="319">
        <v>1</v>
      </c>
      <c r="BRQ305" s="323" t="s">
        <v>216</v>
      </c>
      <c r="BRR305" s="319">
        <v>1</v>
      </c>
      <c r="BRS305" s="323" t="s">
        <v>216</v>
      </c>
      <c r="BRT305" s="319">
        <v>1</v>
      </c>
      <c r="BRU305" s="323" t="s">
        <v>216</v>
      </c>
      <c r="BRV305" s="319">
        <v>1</v>
      </c>
      <c r="BRW305" s="323" t="s">
        <v>216</v>
      </c>
      <c r="BRX305" s="319">
        <v>1</v>
      </c>
      <c r="BRY305" s="323" t="s">
        <v>216</v>
      </c>
      <c r="BRZ305" s="319">
        <v>1</v>
      </c>
      <c r="BSA305" s="323" t="s">
        <v>216</v>
      </c>
      <c r="BSB305" s="319">
        <v>1</v>
      </c>
      <c r="BSC305" s="323" t="s">
        <v>216</v>
      </c>
      <c r="BSD305" s="319">
        <v>1</v>
      </c>
      <c r="BSE305" s="323" t="s">
        <v>216</v>
      </c>
      <c r="BSF305" s="319">
        <v>1</v>
      </c>
      <c r="BSG305" s="323" t="s">
        <v>216</v>
      </c>
      <c r="BSH305" s="319">
        <v>1</v>
      </c>
      <c r="BSI305" s="323" t="s">
        <v>216</v>
      </c>
      <c r="BSJ305" s="319">
        <v>1</v>
      </c>
      <c r="BSK305" s="323" t="s">
        <v>216</v>
      </c>
      <c r="BSL305" s="319">
        <v>1</v>
      </c>
      <c r="BSM305" s="323" t="s">
        <v>216</v>
      </c>
      <c r="BSN305" s="319">
        <v>1</v>
      </c>
      <c r="BSO305" s="323" t="s">
        <v>216</v>
      </c>
      <c r="BSP305" s="319">
        <v>1</v>
      </c>
      <c r="BSQ305" s="323" t="s">
        <v>216</v>
      </c>
      <c r="BSR305" s="319">
        <v>1</v>
      </c>
      <c r="BSS305" s="323" t="s">
        <v>216</v>
      </c>
      <c r="BST305" s="319">
        <v>1</v>
      </c>
      <c r="BSU305" s="323" t="s">
        <v>216</v>
      </c>
      <c r="BSV305" s="319">
        <v>1</v>
      </c>
      <c r="BSW305" s="323" t="s">
        <v>216</v>
      </c>
      <c r="BSX305" s="319">
        <v>1</v>
      </c>
      <c r="BSY305" s="323" t="s">
        <v>216</v>
      </c>
      <c r="BSZ305" s="319">
        <v>1</v>
      </c>
      <c r="BTA305" s="323" t="s">
        <v>216</v>
      </c>
      <c r="BTB305" s="319">
        <v>1</v>
      </c>
      <c r="BTC305" s="323" t="s">
        <v>216</v>
      </c>
      <c r="BTD305" s="319">
        <v>1</v>
      </c>
      <c r="BTE305" s="323" t="s">
        <v>216</v>
      </c>
      <c r="BTF305" s="319">
        <v>1</v>
      </c>
      <c r="BTG305" s="323" t="s">
        <v>216</v>
      </c>
      <c r="BTH305" s="319">
        <v>1</v>
      </c>
      <c r="BTI305" s="323" t="s">
        <v>216</v>
      </c>
      <c r="BTJ305" s="319">
        <v>1</v>
      </c>
      <c r="BTK305" s="323" t="s">
        <v>216</v>
      </c>
      <c r="BTL305" s="319">
        <v>1</v>
      </c>
      <c r="BTM305" s="323" t="s">
        <v>216</v>
      </c>
      <c r="BTN305" s="319">
        <v>1</v>
      </c>
      <c r="BTO305" s="323" t="s">
        <v>216</v>
      </c>
      <c r="BTP305" s="319">
        <v>1</v>
      </c>
      <c r="BTQ305" s="323" t="s">
        <v>216</v>
      </c>
      <c r="BTR305" s="319">
        <v>1</v>
      </c>
      <c r="BTS305" s="323" t="s">
        <v>216</v>
      </c>
      <c r="BTT305" s="319">
        <v>1</v>
      </c>
      <c r="BTU305" s="323" t="s">
        <v>216</v>
      </c>
      <c r="BTV305" s="319">
        <v>1</v>
      </c>
      <c r="BTW305" s="323" t="s">
        <v>216</v>
      </c>
      <c r="BTX305" s="319">
        <v>1</v>
      </c>
      <c r="BTY305" s="323" t="s">
        <v>216</v>
      </c>
      <c r="BTZ305" s="319">
        <v>1</v>
      </c>
      <c r="BUA305" s="323" t="s">
        <v>216</v>
      </c>
      <c r="BUB305" s="319">
        <v>1</v>
      </c>
      <c r="BUC305" s="323" t="s">
        <v>216</v>
      </c>
      <c r="BUD305" s="319">
        <v>1</v>
      </c>
      <c r="BUE305" s="323" t="s">
        <v>216</v>
      </c>
      <c r="BUF305" s="319">
        <v>1</v>
      </c>
      <c r="BUG305" s="323" t="s">
        <v>216</v>
      </c>
      <c r="BUH305" s="319">
        <v>1</v>
      </c>
      <c r="BUI305" s="323" t="s">
        <v>216</v>
      </c>
      <c r="BUJ305" s="319">
        <v>1</v>
      </c>
      <c r="BUK305" s="323" t="s">
        <v>216</v>
      </c>
      <c r="BUL305" s="319">
        <v>1</v>
      </c>
      <c r="BUM305" s="323" t="s">
        <v>216</v>
      </c>
      <c r="BUN305" s="319">
        <v>1</v>
      </c>
      <c r="BUO305" s="323" t="s">
        <v>216</v>
      </c>
      <c r="BUP305" s="319">
        <v>1</v>
      </c>
      <c r="BUQ305" s="323" t="s">
        <v>216</v>
      </c>
      <c r="BUR305" s="319">
        <v>1</v>
      </c>
      <c r="BUS305" s="323" t="s">
        <v>216</v>
      </c>
      <c r="BUT305" s="319">
        <v>1</v>
      </c>
      <c r="BUU305" s="323" t="s">
        <v>216</v>
      </c>
      <c r="BUV305" s="319">
        <v>1</v>
      </c>
      <c r="BUW305" s="323" t="s">
        <v>216</v>
      </c>
      <c r="BUX305" s="319">
        <v>1</v>
      </c>
      <c r="BUY305" s="323" t="s">
        <v>216</v>
      </c>
      <c r="BUZ305" s="319">
        <v>1</v>
      </c>
      <c r="BVA305" s="323" t="s">
        <v>216</v>
      </c>
      <c r="BVB305" s="319">
        <v>1</v>
      </c>
      <c r="BVC305" s="323" t="s">
        <v>216</v>
      </c>
      <c r="BVD305" s="319">
        <v>1</v>
      </c>
      <c r="BVE305" s="323" t="s">
        <v>216</v>
      </c>
      <c r="BVF305" s="319">
        <v>1</v>
      </c>
      <c r="BVG305" s="323" t="s">
        <v>216</v>
      </c>
      <c r="BVH305" s="319">
        <v>1</v>
      </c>
      <c r="BVI305" s="323" t="s">
        <v>216</v>
      </c>
      <c r="BVJ305" s="319">
        <v>1</v>
      </c>
      <c r="BVK305" s="323" t="s">
        <v>216</v>
      </c>
      <c r="BVL305" s="319">
        <v>1</v>
      </c>
      <c r="BVM305" s="323" t="s">
        <v>216</v>
      </c>
      <c r="BVN305" s="319">
        <v>1</v>
      </c>
      <c r="BVO305" s="323" t="s">
        <v>216</v>
      </c>
      <c r="BVP305" s="319">
        <v>1</v>
      </c>
      <c r="BVQ305" s="323" t="s">
        <v>216</v>
      </c>
      <c r="BVR305" s="319">
        <v>1</v>
      </c>
      <c r="BVS305" s="323" t="s">
        <v>216</v>
      </c>
      <c r="BVT305" s="319">
        <v>1</v>
      </c>
      <c r="BVU305" s="323" t="s">
        <v>216</v>
      </c>
      <c r="BVV305" s="319">
        <v>1</v>
      </c>
      <c r="BVW305" s="323" t="s">
        <v>216</v>
      </c>
      <c r="BVX305" s="319">
        <v>1</v>
      </c>
      <c r="BVY305" s="323" t="s">
        <v>216</v>
      </c>
      <c r="BVZ305" s="319">
        <v>1</v>
      </c>
      <c r="BWA305" s="323" t="s">
        <v>216</v>
      </c>
      <c r="BWB305" s="319">
        <v>1</v>
      </c>
      <c r="BWC305" s="323" t="s">
        <v>216</v>
      </c>
      <c r="BWD305" s="319">
        <v>1</v>
      </c>
      <c r="BWE305" s="323" t="s">
        <v>216</v>
      </c>
      <c r="BWF305" s="319">
        <v>1</v>
      </c>
      <c r="BWG305" s="323" t="s">
        <v>216</v>
      </c>
      <c r="BWH305" s="319">
        <v>1</v>
      </c>
      <c r="BWI305" s="323" t="s">
        <v>216</v>
      </c>
      <c r="BWJ305" s="319">
        <v>1</v>
      </c>
      <c r="BWK305" s="323" t="s">
        <v>216</v>
      </c>
      <c r="BWL305" s="319">
        <v>1</v>
      </c>
      <c r="BWM305" s="323" t="s">
        <v>216</v>
      </c>
      <c r="BWN305" s="319">
        <v>1</v>
      </c>
      <c r="BWO305" s="323" t="s">
        <v>216</v>
      </c>
      <c r="BWP305" s="319">
        <v>1</v>
      </c>
      <c r="BWQ305" s="323" t="s">
        <v>216</v>
      </c>
      <c r="BWR305" s="319">
        <v>1</v>
      </c>
      <c r="BWS305" s="323" t="s">
        <v>216</v>
      </c>
      <c r="BWT305" s="319">
        <v>1</v>
      </c>
      <c r="BWU305" s="323" t="s">
        <v>216</v>
      </c>
      <c r="BWV305" s="319">
        <v>1</v>
      </c>
      <c r="BWW305" s="323" t="s">
        <v>216</v>
      </c>
      <c r="BWX305" s="319">
        <v>1</v>
      </c>
      <c r="BWY305" s="323" t="s">
        <v>216</v>
      </c>
      <c r="BWZ305" s="319">
        <v>1</v>
      </c>
      <c r="BXA305" s="323" t="s">
        <v>216</v>
      </c>
      <c r="BXB305" s="319">
        <v>1</v>
      </c>
      <c r="BXC305" s="323" t="s">
        <v>216</v>
      </c>
      <c r="BXD305" s="319">
        <v>1</v>
      </c>
      <c r="BXE305" s="323" t="s">
        <v>216</v>
      </c>
      <c r="BXF305" s="319">
        <v>1</v>
      </c>
      <c r="BXG305" s="323" t="s">
        <v>216</v>
      </c>
      <c r="BXH305" s="319">
        <v>1</v>
      </c>
      <c r="BXI305" s="323" t="s">
        <v>216</v>
      </c>
      <c r="BXJ305" s="319">
        <v>1</v>
      </c>
      <c r="BXK305" s="323" t="s">
        <v>216</v>
      </c>
      <c r="BXL305" s="319">
        <v>1</v>
      </c>
      <c r="BXM305" s="323" t="s">
        <v>216</v>
      </c>
      <c r="BXN305" s="319">
        <v>1</v>
      </c>
      <c r="BXO305" s="323" t="s">
        <v>216</v>
      </c>
      <c r="BXP305" s="319">
        <v>1</v>
      </c>
      <c r="BXQ305" s="323" t="s">
        <v>216</v>
      </c>
      <c r="BXR305" s="319">
        <v>1</v>
      </c>
      <c r="BXS305" s="323" t="s">
        <v>216</v>
      </c>
      <c r="BXT305" s="319">
        <v>1</v>
      </c>
      <c r="BXU305" s="323" t="s">
        <v>216</v>
      </c>
      <c r="BXV305" s="319">
        <v>1</v>
      </c>
      <c r="BXW305" s="323" t="s">
        <v>216</v>
      </c>
      <c r="BXX305" s="319">
        <v>1</v>
      </c>
      <c r="BXY305" s="323" t="s">
        <v>216</v>
      </c>
      <c r="BXZ305" s="319">
        <v>1</v>
      </c>
      <c r="BYA305" s="323" t="s">
        <v>216</v>
      </c>
      <c r="BYB305" s="319">
        <v>1</v>
      </c>
      <c r="BYC305" s="323" t="s">
        <v>216</v>
      </c>
      <c r="BYD305" s="319">
        <v>1</v>
      </c>
      <c r="BYE305" s="323" t="s">
        <v>216</v>
      </c>
      <c r="BYF305" s="319">
        <v>1</v>
      </c>
      <c r="BYG305" s="323" t="s">
        <v>216</v>
      </c>
      <c r="BYH305" s="319">
        <v>1</v>
      </c>
      <c r="BYI305" s="323" t="s">
        <v>216</v>
      </c>
      <c r="BYJ305" s="319">
        <v>1</v>
      </c>
      <c r="BYK305" s="323" t="s">
        <v>216</v>
      </c>
      <c r="BYL305" s="319">
        <v>1</v>
      </c>
      <c r="BYM305" s="323" t="s">
        <v>216</v>
      </c>
      <c r="BYN305" s="319">
        <v>1</v>
      </c>
      <c r="BYO305" s="323" t="s">
        <v>216</v>
      </c>
      <c r="BYP305" s="319">
        <v>1</v>
      </c>
      <c r="BYQ305" s="323" t="s">
        <v>216</v>
      </c>
      <c r="BYR305" s="319">
        <v>1</v>
      </c>
      <c r="BYS305" s="323" t="s">
        <v>216</v>
      </c>
      <c r="BYT305" s="319">
        <v>1</v>
      </c>
      <c r="BYU305" s="323" t="s">
        <v>216</v>
      </c>
      <c r="BYV305" s="319">
        <v>1</v>
      </c>
      <c r="BYW305" s="323" t="s">
        <v>216</v>
      </c>
      <c r="BYX305" s="319">
        <v>1</v>
      </c>
      <c r="BYY305" s="323" t="s">
        <v>216</v>
      </c>
      <c r="BYZ305" s="319">
        <v>1</v>
      </c>
      <c r="BZA305" s="323" t="s">
        <v>216</v>
      </c>
      <c r="BZB305" s="319">
        <v>1</v>
      </c>
      <c r="BZC305" s="323" t="s">
        <v>216</v>
      </c>
      <c r="BZD305" s="319">
        <v>1</v>
      </c>
      <c r="BZE305" s="323" t="s">
        <v>216</v>
      </c>
      <c r="BZF305" s="319">
        <v>1</v>
      </c>
      <c r="BZG305" s="323" t="s">
        <v>216</v>
      </c>
      <c r="BZH305" s="319">
        <v>1</v>
      </c>
      <c r="BZI305" s="323" t="s">
        <v>216</v>
      </c>
      <c r="BZJ305" s="319">
        <v>1</v>
      </c>
      <c r="BZK305" s="323" t="s">
        <v>216</v>
      </c>
      <c r="BZL305" s="319">
        <v>1</v>
      </c>
      <c r="BZM305" s="323" t="s">
        <v>216</v>
      </c>
      <c r="BZN305" s="319">
        <v>1</v>
      </c>
      <c r="BZO305" s="323" t="s">
        <v>216</v>
      </c>
      <c r="BZP305" s="319">
        <v>1</v>
      </c>
      <c r="BZQ305" s="323" t="s">
        <v>216</v>
      </c>
      <c r="BZR305" s="319">
        <v>1</v>
      </c>
      <c r="BZS305" s="323" t="s">
        <v>216</v>
      </c>
      <c r="BZT305" s="319">
        <v>1</v>
      </c>
      <c r="BZU305" s="323" t="s">
        <v>216</v>
      </c>
      <c r="BZV305" s="319">
        <v>1</v>
      </c>
      <c r="BZW305" s="323" t="s">
        <v>216</v>
      </c>
      <c r="BZX305" s="319">
        <v>1</v>
      </c>
      <c r="BZY305" s="323" t="s">
        <v>216</v>
      </c>
      <c r="BZZ305" s="319">
        <v>1</v>
      </c>
      <c r="CAA305" s="323" t="s">
        <v>216</v>
      </c>
      <c r="CAB305" s="319">
        <v>1</v>
      </c>
      <c r="CAC305" s="323" t="s">
        <v>216</v>
      </c>
      <c r="CAD305" s="319">
        <v>1</v>
      </c>
      <c r="CAE305" s="323" t="s">
        <v>216</v>
      </c>
      <c r="CAF305" s="319">
        <v>1</v>
      </c>
      <c r="CAG305" s="323" t="s">
        <v>216</v>
      </c>
      <c r="CAH305" s="319">
        <v>1</v>
      </c>
      <c r="CAI305" s="323" t="s">
        <v>216</v>
      </c>
      <c r="CAJ305" s="319">
        <v>1</v>
      </c>
      <c r="CAK305" s="323" t="s">
        <v>216</v>
      </c>
      <c r="CAL305" s="319">
        <v>1</v>
      </c>
      <c r="CAM305" s="323" t="s">
        <v>216</v>
      </c>
      <c r="CAN305" s="319">
        <v>1</v>
      </c>
      <c r="CAO305" s="323" t="s">
        <v>216</v>
      </c>
      <c r="CAP305" s="319">
        <v>1</v>
      </c>
      <c r="CAQ305" s="323" t="s">
        <v>216</v>
      </c>
      <c r="CAR305" s="319">
        <v>1</v>
      </c>
      <c r="CAS305" s="323" t="s">
        <v>216</v>
      </c>
      <c r="CAT305" s="319">
        <v>1</v>
      </c>
      <c r="CAU305" s="323" t="s">
        <v>216</v>
      </c>
      <c r="CAV305" s="319">
        <v>1</v>
      </c>
      <c r="CAW305" s="323" t="s">
        <v>216</v>
      </c>
      <c r="CAX305" s="319">
        <v>1</v>
      </c>
      <c r="CAY305" s="323" t="s">
        <v>216</v>
      </c>
      <c r="CAZ305" s="319">
        <v>1</v>
      </c>
      <c r="CBA305" s="323" t="s">
        <v>216</v>
      </c>
      <c r="CBB305" s="319">
        <v>1</v>
      </c>
      <c r="CBC305" s="323" t="s">
        <v>216</v>
      </c>
      <c r="CBD305" s="319">
        <v>1</v>
      </c>
      <c r="CBE305" s="323" t="s">
        <v>216</v>
      </c>
      <c r="CBF305" s="319">
        <v>1</v>
      </c>
      <c r="CBG305" s="323" t="s">
        <v>216</v>
      </c>
      <c r="CBH305" s="319">
        <v>1</v>
      </c>
      <c r="CBI305" s="323" t="s">
        <v>216</v>
      </c>
      <c r="CBJ305" s="319">
        <v>1</v>
      </c>
      <c r="CBK305" s="323" t="s">
        <v>216</v>
      </c>
      <c r="CBL305" s="319">
        <v>1</v>
      </c>
      <c r="CBM305" s="323" t="s">
        <v>216</v>
      </c>
      <c r="CBN305" s="319">
        <v>1</v>
      </c>
      <c r="CBO305" s="323" t="s">
        <v>216</v>
      </c>
      <c r="CBP305" s="319">
        <v>1</v>
      </c>
      <c r="CBQ305" s="323" t="s">
        <v>216</v>
      </c>
      <c r="CBR305" s="319">
        <v>1</v>
      </c>
      <c r="CBS305" s="323" t="s">
        <v>216</v>
      </c>
      <c r="CBT305" s="319">
        <v>1</v>
      </c>
      <c r="CBU305" s="323" t="s">
        <v>216</v>
      </c>
      <c r="CBV305" s="319">
        <v>1</v>
      </c>
      <c r="CBW305" s="323" t="s">
        <v>216</v>
      </c>
      <c r="CBX305" s="319">
        <v>1</v>
      </c>
      <c r="CBY305" s="323" t="s">
        <v>216</v>
      </c>
      <c r="CBZ305" s="319">
        <v>1</v>
      </c>
      <c r="CCA305" s="323" t="s">
        <v>216</v>
      </c>
      <c r="CCB305" s="319">
        <v>1</v>
      </c>
      <c r="CCC305" s="323" t="s">
        <v>216</v>
      </c>
      <c r="CCD305" s="319">
        <v>1</v>
      </c>
      <c r="CCE305" s="323" t="s">
        <v>216</v>
      </c>
      <c r="CCF305" s="319">
        <v>1</v>
      </c>
      <c r="CCG305" s="323" t="s">
        <v>216</v>
      </c>
      <c r="CCH305" s="319">
        <v>1</v>
      </c>
      <c r="CCI305" s="323" t="s">
        <v>216</v>
      </c>
      <c r="CCJ305" s="319">
        <v>1</v>
      </c>
      <c r="CCK305" s="323" t="s">
        <v>216</v>
      </c>
      <c r="CCL305" s="319">
        <v>1</v>
      </c>
      <c r="CCM305" s="323" t="s">
        <v>216</v>
      </c>
      <c r="CCN305" s="319">
        <v>1</v>
      </c>
      <c r="CCO305" s="323" t="s">
        <v>216</v>
      </c>
      <c r="CCP305" s="319">
        <v>1</v>
      </c>
      <c r="CCQ305" s="323" t="s">
        <v>216</v>
      </c>
      <c r="CCR305" s="319">
        <v>1</v>
      </c>
      <c r="CCS305" s="323" t="s">
        <v>216</v>
      </c>
      <c r="CCT305" s="319">
        <v>1</v>
      </c>
      <c r="CCU305" s="323" t="s">
        <v>216</v>
      </c>
      <c r="CCV305" s="319">
        <v>1</v>
      </c>
      <c r="CCW305" s="323" t="s">
        <v>216</v>
      </c>
      <c r="CCX305" s="319">
        <v>1</v>
      </c>
      <c r="CCY305" s="323" t="s">
        <v>216</v>
      </c>
      <c r="CCZ305" s="319">
        <v>1</v>
      </c>
      <c r="CDA305" s="323" t="s">
        <v>216</v>
      </c>
      <c r="CDB305" s="319">
        <v>1</v>
      </c>
      <c r="CDC305" s="323" t="s">
        <v>216</v>
      </c>
      <c r="CDD305" s="319">
        <v>1</v>
      </c>
      <c r="CDE305" s="323" t="s">
        <v>216</v>
      </c>
      <c r="CDF305" s="319">
        <v>1</v>
      </c>
      <c r="CDG305" s="323" t="s">
        <v>216</v>
      </c>
      <c r="CDH305" s="319">
        <v>1</v>
      </c>
      <c r="CDI305" s="323" t="s">
        <v>216</v>
      </c>
      <c r="CDJ305" s="319">
        <v>1</v>
      </c>
      <c r="CDK305" s="323" t="s">
        <v>216</v>
      </c>
      <c r="CDL305" s="319">
        <v>1</v>
      </c>
      <c r="CDM305" s="323" t="s">
        <v>216</v>
      </c>
      <c r="CDN305" s="319">
        <v>1</v>
      </c>
      <c r="CDO305" s="323" t="s">
        <v>216</v>
      </c>
      <c r="CDP305" s="319">
        <v>1</v>
      </c>
      <c r="CDQ305" s="323" t="s">
        <v>216</v>
      </c>
      <c r="CDR305" s="319">
        <v>1</v>
      </c>
      <c r="CDS305" s="323" t="s">
        <v>216</v>
      </c>
      <c r="CDT305" s="319">
        <v>1</v>
      </c>
      <c r="CDU305" s="323" t="s">
        <v>216</v>
      </c>
      <c r="CDV305" s="319">
        <v>1</v>
      </c>
      <c r="CDW305" s="323" t="s">
        <v>216</v>
      </c>
      <c r="CDX305" s="319">
        <v>1</v>
      </c>
      <c r="CDY305" s="323" t="s">
        <v>216</v>
      </c>
      <c r="CDZ305" s="319">
        <v>1</v>
      </c>
      <c r="CEA305" s="323" t="s">
        <v>216</v>
      </c>
      <c r="CEB305" s="319">
        <v>1</v>
      </c>
      <c r="CEC305" s="323" t="s">
        <v>216</v>
      </c>
      <c r="CED305" s="319">
        <v>1</v>
      </c>
      <c r="CEE305" s="323" t="s">
        <v>216</v>
      </c>
      <c r="CEF305" s="319">
        <v>1</v>
      </c>
      <c r="CEG305" s="323" t="s">
        <v>216</v>
      </c>
      <c r="CEH305" s="319">
        <v>1</v>
      </c>
      <c r="CEI305" s="323" t="s">
        <v>216</v>
      </c>
      <c r="CEJ305" s="319">
        <v>1</v>
      </c>
      <c r="CEK305" s="323" t="s">
        <v>216</v>
      </c>
      <c r="CEL305" s="319">
        <v>1</v>
      </c>
      <c r="CEM305" s="323" t="s">
        <v>216</v>
      </c>
      <c r="CEN305" s="319">
        <v>1</v>
      </c>
      <c r="CEO305" s="323" t="s">
        <v>216</v>
      </c>
      <c r="CEP305" s="319">
        <v>1</v>
      </c>
      <c r="CEQ305" s="323" t="s">
        <v>216</v>
      </c>
      <c r="CER305" s="319">
        <v>1</v>
      </c>
      <c r="CES305" s="323" t="s">
        <v>216</v>
      </c>
      <c r="CET305" s="319">
        <v>1</v>
      </c>
      <c r="CEU305" s="323" t="s">
        <v>216</v>
      </c>
      <c r="CEV305" s="319">
        <v>1</v>
      </c>
      <c r="CEW305" s="323" t="s">
        <v>216</v>
      </c>
      <c r="CEX305" s="319">
        <v>1</v>
      </c>
      <c r="CEY305" s="323" t="s">
        <v>216</v>
      </c>
      <c r="CEZ305" s="319">
        <v>1</v>
      </c>
      <c r="CFA305" s="323" t="s">
        <v>216</v>
      </c>
      <c r="CFB305" s="319">
        <v>1</v>
      </c>
      <c r="CFC305" s="323" t="s">
        <v>216</v>
      </c>
      <c r="CFD305" s="319">
        <v>1</v>
      </c>
      <c r="CFE305" s="323" t="s">
        <v>216</v>
      </c>
      <c r="CFF305" s="319">
        <v>1</v>
      </c>
      <c r="CFG305" s="323" t="s">
        <v>216</v>
      </c>
      <c r="CFH305" s="319">
        <v>1</v>
      </c>
      <c r="CFI305" s="323" t="s">
        <v>216</v>
      </c>
      <c r="CFJ305" s="319">
        <v>1</v>
      </c>
      <c r="CFK305" s="323" t="s">
        <v>216</v>
      </c>
      <c r="CFL305" s="319">
        <v>1</v>
      </c>
      <c r="CFM305" s="323" t="s">
        <v>216</v>
      </c>
      <c r="CFN305" s="319">
        <v>1</v>
      </c>
      <c r="CFO305" s="323" t="s">
        <v>216</v>
      </c>
      <c r="CFP305" s="319">
        <v>1</v>
      </c>
      <c r="CFQ305" s="323" t="s">
        <v>216</v>
      </c>
      <c r="CFR305" s="319">
        <v>1</v>
      </c>
      <c r="CFS305" s="323" t="s">
        <v>216</v>
      </c>
      <c r="CFT305" s="319">
        <v>1</v>
      </c>
      <c r="CFU305" s="323" t="s">
        <v>216</v>
      </c>
      <c r="CFV305" s="319">
        <v>1</v>
      </c>
      <c r="CFW305" s="323" t="s">
        <v>216</v>
      </c>
      <c r="CFX305" s="319">
        <v>1</v>
      </c>
      <c r="CFY305" s="323" t="s">
        <v>216</v>
      </c>
      <c r="CFZ305" s="319">
        <v>1</v>
      </c>
      <c r="CGA305" s="323" t="s">
        <v>216</v>
      </c>
      <c r="CGB305" s="319">
        <v>1</v>
      </c>
      <c r="CGC305" s="323" t="s">
        <v>216</v>
      </c>
      <c r="CGD305" s="319">
        <v>1</v>
      </c>
      <c r="CGE305" s="323" t="s">
        <v>216</v>
      </c>
      <c r="CGF305" s="319">
        <v>1</v>
      </c>
      <c r="CGG305" s="323" t="s">
        <v>216</v>
      </c>
      <c r="CGH305" s="319">
        <v>1</v>
      </c>
      <c r="CGI305" s="323" t="s">
        <v>216</v>
      </c>
      <c r="CGJ305" s="319">
        <v>1</v>
      </c>
      <c r="CGK305" s="323" t="s">
        <v>216</v>
      </c>
      <c r="CGL305" s="319">
        <v>1</v>
      </c>
      <c r="CGM305" s="323" t="s">
        <v>216</v>
      </c>
      <c r="CGN305" s="319">
        <v>1</v>
      </c>
      <c r="CGO305" s="323" t="s">
        <v>216</v>
      </c>
      <c r="CGP305" s="319">
        <v>1</v>
      </c>
      <c r="CGQ305" s="323" t="s">
        <v>216</v>
      </c>
      <c r="CGR305" s="319">
        <v>1</v>
      </c>
      <c r="CGS305" s="323" t="s">
        <v>216</v>
      </c>
      <c r="CGT305" s="319">
        <v>1</v>
      </c>
      <c r="CGU305" s="323" t="s">
        <v>216</v>
      </c>
      <c r="CGV305" s="319">
        <v>1</v>
      </c>
      <c r="CGW305" s="323" t="s">
        <v>216</v>
      </c>
      <c r="CGX305" s="319">
        <v>1</v>
      </c>
      <c r="CGY305" s="323" t="s">
        <v>216</v>
      </c>
      <c r="CGZ305" s="319">
        <v>1</v>
      </c>
      <c r="CHA305" s="323" t="s">
        <v>216</v>
      </c>
      <c r="CHB305" s="319">
        <v>1</v>
      </c>
      <c r="CHC305" s="323" t="s">
        <v>216</v>
      </c>
      <c r="CHD305" s="319">
        <v>1</v>
      </c>
      <c r="CHE305" s="323" t="s">
        <v>216</v>
      </c>
      <c r="CHF305" s="319">
        <v>1</v>
      </c>
      <c r="CHG305" s="323" t="s">
        <v>216</v>
      </c>
      <c r="CHH305" s="319">
        <v>1</v>
      </c>
      <c r="CHI305" s="323" t="s">
        <v>216</v>
      </c>
      <c r="CHJ305" s="319">
        <v>1</v>
      </c>
      <c r="CHK305" s="323" t="s">
        <v>216</v>
      </c>
      <c r="CHL305" s="319">
        <v>1</v>
      </c>
      <c r="CHM305" s="323" t="s">
        <v>216</v>
      </c>
      <c r="CHN305" s="319">
        <v>1</v>
      </c>
      <c r="CHO305" s="323" t="s">
        <v>216</v>
      </c>
      <c r="CHP305" s="319">
        <v>1</v>
      </c>
      <c r="CHQ305" s="323" t="s">
        <v>216</v>
      </c>
      <c r="CHR305" s="319">
        <v>1</v>
      </c>
      <c r="CHS305" s="323" t="s">
        <v>216</v>
      </c>
      <c r="CHT305" s="319">
        <v>1</v>
      </c>
      <c r="CHU305" s="323" t="s">
        <v>216</v>
      </c>
      <c r="CHV305" s="319">
        <v>1</v>
      </c>
      <c r="CHW305" s="323" t="s">
        <v>216</v>
      </c>
      <c r="CHX305" s="319">
        <v>1</v>
      </c>
      <c r="CHY305" s="323" t="s">
        <v>216</v>
      </c>
      <c r="CHZ305" s="319">
        <v>1</v>
      </c>
      <c r="CIA305" s="323" t="s">
        <v>216</v>
      </c>
      <c r="CIB305" s="319">
        <v>1</v>
      </c>
      <c r="CIC305" s="323" t="s">
        <v>216</v>
      </c>
      <c r="CID305" s="319">
        <v>1</v>
      </c>
      <c r="CIE305" s="323" t="s">
        <v>216</v>
      </c>
      <c r="CIF305" s="319">
        <v>1</v>
      </c>
      <c r="CIG305" s="323" t="s">
        <v>216</v>
      </c>
      <c r="CIH305" s="319">
        <v>1</v>
      </c>
      <c r="CII305" s="323" t="s">
        <v>216</v>
      </c>
      <c r="CIJ305" s="319">
        <v>1</v>
      </c>
      <c r="CIK305" s="323" t="s">
        <v>216</v>
      </c>
      <c r="CIL305" s="319">
        <v>1</v>
      </c>
      <c r="CIM305" s="323" t="s">
        <v>216</v>
      </c>
      <c r="CIN305" s="319">
        <v>1</v>
      </c>
      <c r="CIO305" s="323" t="s">
        <v>216</v>
      </c>
      <c r="CIP305" s="319">
        <v>1</v>
      </c>
      <c r="CIQ305" s="323" t="s">
        <v>216</v>
      </c>
      <c r="CIR305" s="319">
        <v>1</v>
      </c>
      <c r="CIS305" s="323" t="s">
        <v>216</v>
      </c>
      <c r="CIT305" s="319">
        <v>1</v>
      </c>
      <c r="CIU305" s="323" t="s">
        <v>216</v>
      </c>
      <c r="CIV305" s="319">
        <v>1</v>
      </c>
      <c r="CIW305" s="323" t="s">
        <v>216</v>
      </c>
      <c r="CIX305" s="319">
        <v>1</v>
      </c>
      <c r="CIY305" s="323" t="s">
        <v>216</v>
      </c>
      <c r="CIZ305" s="319">
        <v>1</v>
      </c>
      <c r="CJA305" s="323" t="s">
        <v>216</v>
      </c>
      <c r="CJB305" s="319">
        <v>1</v>
      </c>
      <c r="CJC305" s="323" t="s">
        <v>216</v>
      </c>
      <c r="CJD305" s="319">
        <v>1</v>
      </c>
      <c r="CJE305" s="323" t="s">
        <v>216</v>
      </c>
      <c r="CJF305" s="319">
        <v>1</v>
      </c>
      <c r="CJG305" s="323" t="s">
        <v>216</v>
      </c>
      <c r="CJH305" s="319">
        <v>1</v>
      </c>
      <c r="CJI305" s="323" t="s">
        <v>216</v>
      </c>
      <c r="CJJ305" s="319">
        <v>1</v>
      </c>
      <c r="CJK305" s="323" t="s">
        <v>216</v>
      </c>
      <c r="CJL305" s="319">
        <v>1</v>
      </c>
      <c r="CJM305" s="323" t="s">
        <v>216</v>
      </c>
      <c r="CJN305" s="319">
        <v>1</v>
      </c>
      <c r="CJO305" s="323" t="s">
        <v>216</v>
      </c>
      <c r="CJP305" s="319">
        <v>1</v>
      </c>
      <c r="CJQ305" s="323" t="s">
        <v>216</v>
      </c>
      <c r="CJR305" s="319">
        <v>1</v>
      </c>
      <c r="CJS305" s="323" t="s">
        <v>216</v>
      </c>
      <c r="CJT305" s="319">
        <v>1</v>
      </c>
      <c r="CJU305" s="323" t="s">
        <v>216</v>
      </c>
      <c r="CJV305" s="319">
        <v>1</v>
      </c>
      <c r="CJW305" s="323" t="s">
        <v>216</v>
      </c>
      <c r="CJX305" s="319">
        <v>1</v>
      </c>
      <c r="CJY305" s="323" t="s">
        <v>216</v>
      </c>
      <c r="CJZ305" s="319">
        <v>1</v>
      </c>
      <c r="CKA305" s="323" t="s">
        <v>216</v>
      </c>
      <c r="CKB305" s="319">
        <v>1</v>
      </c>
      <c r="CKC305" s="323" t="s">
        <v>216</v>
      </c>
      <c r="CKD305" s="319">
        <v>1</v>
      </c>
      <c r="CKE305" s="323" t="s">
        <v>216</v>
      </c>
      <c r="CKF305" s="319">
        <v>1</v>
      </c>
      <c r="CKG305" s="323" t="s">
        <v>216</v>
      </c>
      <c r="CKH305" s="319">
        <v>1</v>
      </c>
      <c r="CKI305" s="323" t="s">
        <v>216</v>
      </c>
      <c r="CKJ305" s="319">
        <v>1</v>
      </c>
      <c r="CKK305" s="323" t="s">
        <v>216</v>
      </c>
      <c r="CKL305" s="319">
        <v>1</v>
      </c>
      <c r="CKM305" s="323" t="s">
        <v>216</v>
      </c>
      <c r="CKN305" s="319">
        <v>1</v>
      </c>
      <c r="CKO305" s="323" t="s">
        <v>216</v>
      </c>
      <c r="CKP305" s="319">
        <v>1</v>
      </c>
      <c r="CKQ305" s="323" t="s">
        <v>216</v>
      </c>
      <c r="CKR305" s="319">
        <v>1</v>
      </c>
      <c r="CKS305" s="323" t="s">
        <v>216</v>
      </c>
      <c r="CKT305" s="319">
        <v>1</v>
      </c>
      <c r="CKU305" s="323" t="s">
        <v>216</v>
      </c>
      <c r="CKV305" s="319">
        <v>1</v>
      </c>
      <c r="CKW305" s="323" t="s">
        <v>216</v>
      </c>
      <c r="CKX305" s="319">
        <v>1</v>
      </c>
      <c r="CKY305" s="323" t="s">
        <v>216</v>
      </c>
      <c r="CKZ305" s="319">
        <v>1</v>
      </c>
      <c r="CLA305" s="323" t="s">
        <v>216</v>
      </c>
      <c r="CLB305" s="319">
        <v>1</v>
      </c>
      <c r="CLC305" s="323" t="s">
        <v>216</v>
      </c>
      <c r="CLD305" s="319">
        <v>1</v>
      </c>
      <c r="CLE305" s="323" t="s">
        <v>216</v>
      </c>
      <c r="CLF305" s="319">
        <v>1</v>
      </c>
      <c r="CLG305" s="323" t="s">
        <v>216</v>
      </c>
      <c r="CLH305" s="319">
        <v>1</v>
      </c>
      <c r="CLI305" s="323" t="s">
        <v>216</v>
      </c>
      <c r="CLJ305" s="319">
        <v>1</v>
      </c>
      <c r="CLK305" s="323" t="s">
        <v>216</v>
      </c>
      <c r="CLL305" s="319">
        <v>1</v>
      </c>
      <c r="CLM305" s="323" t="s">
        <v>216</v>
      </c>
      <c r="CLN305" s="319">
        <v>1</v>
      </c>
      <c r="CLO305" s="323" t="s">
        <v>216</v>
      </c>
      <c r="CLP305" s="319">
        <v>1</v>
      </c>
      <c r="CLQ305" s="323" t="s">
        <v>216</v>
      </c>
      <c r="CLR305" s="319">
        <v>1</v>
      </c>
      <c r="CLS305" s="323" t="s">
        <v>216</v>
      </c>
      <c r="CLT305" s="319">
        <v>1</v>
      </c>
      <c r="CLU305" s="323" t="s">
        <v>216</v>
      </c>
      <c r="CLV305" s="319">
        <v>1</v>
      </c>
      <c r="CLW305" s="323" t="s">
        <v>216</v>
      </c>
      <c r="CLX305" s="319">
        <v>1</v>
      </c>
      <c r="CLY305" s="323" t="s">
        <v>216</v>
      </c>
      <c r="CLZ305" s="319">
        <v>1</v>
      </c>
      <c r="CMA305" s="323" t="s">
        <v>216</v>
      </c>
      <c r="CMB305" s="319">
        <v>1</v>
      </c>
      <c r="CMC305" s="323" t="s">
        <v>216</v>
      </c>
      <c r="CMD305" s="319">
        <v>1</v>
      </c>
      <c r="CME305" s="323" t="s">
        <v>216</v>
      </c>
      <c r="CMF305" s="319">
        <v>1</v>
      </c>
      <c r="CMG305" s="323" t="s">
        <v>216</v>
      </c>
      <c r="CMH305" s="319">
        <v>1</v>
      </c>
      <c r="CMI305" s="323" t="s">
        <v>216</v>
      </c>
      <c r="CMJ305" s="319">
        <v>1</v>
      </c>
      <c r="CMK305" s="323" t="s">
        <v>216</v>
      </c>
      <c r="CML305" s="319">
        <v>1</v>
      </c>
      <c r="CMM305" s="323" t="s">
        <v>216</v>
      </c>
      <c r="CMN305" s="319">
        <v>1</v>
      </c>
      <c r="CMO305" s="323" t="s">
        <v>216</v>
      </c>
      <c r="CMP305" s="319">
        <v>1</v>
      </c>
      <c r="CMQ305" s="323" t="s">
        <v>216</v>
      </c>
      <c r="CMR305" s="319">
        <v>1</v>
      </c>
      <c r="CMS305" s="323" t="s">
        <v>216</v>
      </c>
      <c r="CMT305" s="319">
        <v>1</v>
      </c>
      <c r="CMU305" s="323" t="s">
        <v>216</v>
      </c>
      <c r="CMV305" s="319">
        <v>1</v>
      </c>
      <c r="CMW305" s="323" t="s">
        <v>216</v>
      </c>
      <c r="CMX305" s="319">
        <v>1</v>
      </c>
      <c r="CMY305" s="323" t="s">
        <v>216</v>
      </c>
      <c r="CMZ305" s="319">
        <v>1</v>
      </c>
      <c r="CNA305" s="323" t="s">
        <v>216</v>
      </c>
      <c r="CNB305" s="319">
        <v>1</v>
      </c>
      <c r="CNC305" s="323" t="s">
        <v>216</v>
      </c>
      <c r="CND305" s="319">
        <v>1</v>
      </c>
      <c r="CNE305" s="323" t="s">
        <v>216</v>
      </c>
      <c r="CNF305" s="319">
        <v>1</v>
      </c>
      <c r="CNG305" s="323" t="s">
        <v>216</v>
      </c>
      <c r="CNH305" s="319">
        <v>1</v>
      </c>
      <c r="CNI305" s="323" t="s">
        <v>216</v>
      </c>
      <c r="CNJ305" s="319">
        <v>1</v>
      </c>
      <c r="CNK305" s="323" t="s">
        <v>216</v>
      </c>
      <c r="CNL305" s="319">
        <v>1</v>
      </c>
      <c r="CNM305" s="323" t="s">
        <v>216</v>
      </c>
      <c r="CNN305" s="319">
        <v>1</v>
      </c>
      <c r="CNO305" s="323" t="s">
        <v>216</v>
      </c>
      <c r="CNP305" s="319">
        <v>1</v>
      </c>
      <c r="CNQ305" s="323" t="s">
        <v>216</v>
      </c>
      <c r="CNR305" s="319">
        <v>1</v>
      </c>
      <c r="CNS305" s="323" t="s">
        <v>216</v>
      </c>
      <c r="CNT305" s="319">
        <v>1</v>
      </c>
      <c r="CNU305" s="323" t="s">
        <v>216</v>
      </c>
      <c r="CNV305" s="319">
        <v>1</v>
      </c>
      <c r="CNW305" s="323" t="s">
        <v>216</v>
      </c>
      <c r="CNX305" s="319">
        <v>1</v>
      </c>
      <c r="CNY305" s="323" t="s">
        <v>216</v>
      </c>
      <c r="CNZ305" s="319">
        <v>1</v>
      </c>
      <c r="COA305" s="323" t="s">
        <v>216</v>
      </c>
      <c r="COB305" s="319">
        <v>1</v>
      </c>
      <c r="COC305" s="323" t="s">
        <v>216</v>
      </c>
      <c r="COD305" s="319">
        <v>1</v>
      </c>
      <c r="COE305" s="323" t="s">
        <v>216</v>
      </c>
      <c r="COF305" s="319">
        <v>1</v>
      </c>
      <c r="COG305" s="323" t="s">
        <v>216</v>
      </c>
      <c r="COH305" s="319">
        <v>1</v>
      </c>
      <c r="COI305" s="323" t="s">
        <v>216</v>
      </c>
      <c r="COJ305" s="319">
        <v>1</v>
      </c>
      <c r="COK305" s="323" t="s">
        <v>216</v>
      </c>
      <c r="COL305" s="319">
        <v>1</v>
      </c>
      <c r="COM305" s="323" t="s">
        <v>216</v>
      </c>
      <c r="CON305" s="319">
        <v>1</v>
      </c>
      <c r="COO305" s="323" t="s">
        <v>216</v>
      </c>
      <c r="COP305" s="319">
        <v>1</v>
      </c>
      <c r="COQ305" s="323" t="s">
        <v>216</v>
      </c>
      <c r="COR305" s="319">
        <v>1</v>
      </c>
      <c r="COS305" s="323" t="s">
        <v>216</v>
      </c>
      <c r="COT305" s="319">
        <v>1</v>
      </c>
      <c r="COU305" s="323" t="s">
        <v>216</v>
      </c>
      <c r="COV305" s="319">
        <v>1</v>
      </c>
      <c r="COW305" s="323" t="s">
        <v>216</v>
      </c>
      <c r="COX305" s="319">
        <v>1</v>
      </c>
      <c r="COY305" s="323" t="s">
        <v>216</v>
      </c>
      <c r="COZ305" s="319">
        <v>1</v>
      </c>
      <c r="CPA305" s="323" t="s">
        <v>216</v>
      </c>
      <c r="CPB305" s="319">
        <v>1</v>
      </c>
      <c r="CPC305" s="323" t="s">
        <v>216</v>
      </c>
      <c r="CPD305" s="319">
        <v>1</v>
      </c>
      <c r="CPE305" s="323" t="s">
        <v>216</v>
      </c>
      <c r="CPF305" s="319">
        <v>1</v>
      </c>
      <c r="CPG305" s="323" t="s">
        <v>216</v>
      </c>
      <c r="CPH305" s="319">
        <v>1</v>
      </c>
      <c r="CPI305" s="323" t="s">
        <v>216</v>
      </c>
      <c r="CPJ305" s="319">
        <v>1</v>
      </c>
      <c r="CPK305" s="323" t="s">
        <v>216</v>
      </c>
      <c r="CPL305" s="319">
        <v>1</v>
      </c>
      <c r="CPM305" s="323" t="s">
        <v>216</v>
      </c>
      <c r="CPN305" s="319">
        <v>1</v>
      </c>
      <c r="CPO305" s="323" t="s">
        <v>216</v>
      </c>
      <c r="CPP305" s="319">
        <v>1</v>
      </c>
      <c r="CPQ305" s="323" t="s">
        <v>216</v>
      </c>
      <c r="CPR305" s="319">
        <v>1</v>
      </c>
      <c r="CPS305" s="323" t="s">
        <v>216</v>
      </c>
      <c r="CPT305" s="319">
        <v>1</v>
      </c>
      <c r="CPU305" s="323" t="s">
        <v>216</v>
      </c>
      <c r="CPV305" s="319">
        <v>1</v>
      </c>
      <c r="CPW305" s="323" t="s">
        <v>216</v>
      </c>
      <c r="CPX305" s="319">
        <v>1</v>
      </c>
      <c r="CPY305" s="323" t="s">
        <v>216</v>
      </c>
      <c r="CPZ305" s="319">
        <v>1</v>
      </c>
      <c r="CQA305" s="323" t="s">
        <v>216</v>
      </c>
      <c r="CQB305" s="319">
        <v>1</v>
      </c>
      <c r="CQC305" s="323" t="s">
        <v>216</v>
      </c>
      <c r="CQD305" s="319">
        <v>1</v>
      </c>
      <c r="CQE305" s="323" t="s">
        <v>216</v>
      </c>
      <c r="CQF305" s="319">
        <v>1</v>
      </c>
      <c r="CQG305" s="323" t="s">
        <v>216</v>
      </c>
      <c r="CQH305" s="319">
        <v>1</v>
      </c>
      <c r="CQI305" s="323" t="s">
        <v>216</v>
      </c>
      <c r="CQJ305" s="319">
        <v>1</v>
      </c>
      <c r="CQK305" s="323" t="s">
        <v>216</v>
      </c>
      <c r="CQL305" s="319">
        <v>1</v>
      </c>
      <c r="CQM305" s="323" t="s">
        <v>216</v>
      </c>
      <c r="CQN305" s="319">
        <v>1</v>
      </c>
      <c r="CQO305" s="323" t="s">
        <v>216</v>
      </c>
      <c r="CQP305" s="319">
        <v>1</v>
      </c>
      <c r="CQQ305" s="323" t="s">
        <v>216</v>
      </c>
      <c r="CQR305" s="319">
        <v>1</v>
      </c>
      <c r="CQS305" s="323" t="s">
        <v>216</v>
      </c>
      <c r="CQT305" s="319">
        <v>1</v>
      </c>
      <c r="CQU305" s="323" t="s">
        <v>216</v>
      </c>
      <c r="CQV305" s="319">
        <v>1</v>
      </c>
      <c r="CQW305" s="323" t="s">
        <v>216</v>
      </c>
      <c r="CQX305" s="319">
        <v>1</v>
      </c>
      <c r="CQY305" s="323" t="s">
        <v>216</v>
      </c>
      <c r="CQZ305" s="319">
        <v>1</v>
      </c>
      <c r="CRA305" s="323" t="s">
        <v>216</v>
      </c>
      <c r="CRB305" s="319">
        <v>1</v>
      </c>
      <c r="CRC305" s="323" t="s">
        <v>216</v>
      </c>
      <c r="CRD305" s="319">
        <v>1</v>
      </c>
      <c r="CRE305" s="323" t="s">
        <v>216</v>
      </c>
      <c r="CRF305" s="319">
        <v>1</v>
      </c>
      <c r="CRG305" s="323" t="s">
        <v>216</v>
      </c>
      <c r="CRH305" s="319">
        <v>1</v>
      </c>
      <c r="CRI305" s="323" t="s">
        <v>216</v>
      </c>
      <c r="CRJ305" s="319">
        <v>1</v>
      </c>
      <c r="CRK305" s="323" t="s">
        <v>216</v>
      </c>
      <c r="CRL305" s="319">
        <v>1</v>
      </c>
      <c r="CRM305" s="323" t="s">
        <v>216</v>
      </c>
      <c r="CRN305" s="319">
        <v>1</v>
      </c>
      <c r="CRO305" s="323" t="s">
        <v>216</v>
      </c>
      <c r="CRP305" s="319">
        <v>1</v>
      </c>
      <c r="CRQ305" s="323" t="s">
        <v>216</v>
      </c>
      <c r="CRR305" s="319">
        <v>1</v>
      </c>
      <c r="CRS305" s="323" t="s">
        <v>216</v>
      </c>
      <c r="CRT305" s="319">
        <v>1</v>
      </c>
      <c r="CRU305" s="323" t="s">
        <v>216</v>
      </c>
      <c r="CRV305" s="319">
        <v>1</v>
      </c>
      <c r="CRW305" s="323" t="s">
        <v>216</v>
      </c>
      <c r="CRX305" s="319">
        <v>1</v>
      </c>
      <c r="CRY305" s="323" t="s">
        <v>216</v>
      </c>
      <c r="CRZ305" s="319">
        <v>1</v>
      </c>
      <c r="CSA305" s="323" t="s">
        <v>216</v>
      </c>
      <c r="CSB305" s="319">
        <v>1</v>
      </c>
      <c r="CSC305" s="323" t="s">
        <v>216</v>
      </c>
      <c r="CSD305" s="319">
        <v>1</v>
      </c>
      <c r="CSE305" s="323" t="s">
        <v>216</v>
      </c>
      <c r="CSF305" s="319">
        <v>1</v>
      </c>
      <c r="CSG305" s="323" t="s">
        <v>216</v>
      </c>
      <c r="CSH305" s="319">
        <v>1</v>
      </c>
      <c r="CSI305" s="323" t="s">
        <v>216</v>
      </c>
      <c r="CSJ305" s="319">
        <v>1</v>
      </c>
      <c r="CSK305" s="323" t="s">
        <v>216</v>
      </c>
      <c r="CSL305" s="319">
        <v>1</v>
      </c>
      <c r="CSM305" s="323" t="s">
        <v>216</v>
      </c>
      <c r="CSN305" s="319">
        <v>1</v>
      </c>
      <c r="CSO305" s="323" t="s">
        <v>216</v>
      </c>
      <c r="CSP305" s="319">
        <v>1</v>
      </c>
      <c r="CSQ305" s="323" t="s">
        <v>216</v>
      </c>
      <c r="CSR305" s="319">
        <v>1</v>
      </c>
      <c r="CSS305" s="323" t="s">
        <v>216</v>
      </c>
      <c r="CST305" s="319">
        <v>1</v>
      </c>
      <c r="CSU305" s="323" t="s">
        <v>216</v>
      </c>
      <c r="CSV305" s="319">
        <v>1</v>
      </c>
      <c r="CSW305" s="323" t="s">
        <v>216</v>
      </c>
      <c r="CSX305" s="319">
        <v>1</v>
      </c>
      <c r="CSY305" s="323" t="s">
        <v>216</v>
      </c>
      <c r="CSZ305" s="319">
        <v>1</v>
      </c>
      <c r="CTA305" s="323" t="s">
        <v>216</v>
      </c>
      <c r="CTB305" s="319">
        <v>1</v>
      </c>
      <c r="CTC305" s="323" t="s">
        <v>216</v>
      </c>
      <c r="CTD305" s="319">
        <v>1</v>
      </c>
      <c r="CTE305" s="323" t="s">
        <v>216</v>
      </c>
      <c r="CTF305" s="319">
        <v>1</v>
      </c>
      <c r="CTG305" s="323" t="s">
        <v>216</v>
      </c>
      <c r="CTH305" s="319">
        <v>1</v>
      </c>
      <c r="CTI305" s="323" t="s">
        <v>216</v>
      </c>
      <c r="CTJ305" s="319">
        <v>1</v>
      </c>
      <c r="CTK305" s="323" t="s">
        <v>216</v>
      </c>
      <c r="CTL305" s="319">
        <v>1</v>
      </c>
      <c r="CTM305" s="323" t="s">
        <v>216</v>
      </c>
      <c r="CTN305" s="319">
        <v>1</v>
      </c>
      <c r="CTO305" s="323" t="s">
        <v>216</v>
      </c>
      <c r="CTP305" s="319">
        <v>1</v>
      </c>
      <c r="CTQ305" s="323" t="s">
        <v>216</v>
      </c>
      <c r="CTR305" s="319">
        <v>1</v>
      </c>
      <c r="CTS305" s="323" t="s">
        <v>216</v>
      </c>
      <c r="CTT305" s="319">
        <v>1</v>
      </c>
      <c r="CTU305" s="323" t="s">
        <v>216</v>
      </c>
      <c r="CTV305" s="319">
        <v>1</v>
      </c>
      <c r="CTW305" s="323" t="s">
        <v>216</v>
      </c>
      <c r="CTX305" s="319">
        <v>1</v>
      </c>
      <c r="CTY305" s="323" t="s">
        <v>216</v>
      </c>
      <c r="CTZ305" s="319">
        <v>1</v>
      </c>
      <c r="CUA305" s="323" t="s">
        <v>216</v>
      </c>
      <c r="CUB305" s="319">
        <v>1</v>
      </c>
      <c r="CUC305" s="323" t="s">
        <v>216</v>
      </c>
      <c r="CUD305" s="319">
        <v>1</v>
      </c>
      <c r="CUE305" s="323" t="s">
        <v>216</v>
      </c>
      <c r="CUF305" s="319">
        <v>1</v>
      </c>
      <c r="CUG305" s="323" t="s">
        <v>216</v>
      </c>
      <c r="CUH305" s="319">
        <v>1</v>
      </c>
      <c r="CUI305" s="323" t="s">
        <v>216</v>
      </c>
      <c r="CUJ305" s="319">
        <v>1</v>
      </c>
      <c r="CUK305" s="323" t="s">
        <v>216</v>
      </c>
      <c r="CUL305" s="319">
        <v>1</v>
      </c>
      <c r="CUM305" s="323" t="s">
        <v>216</v>
      </c>
      <c r="CUN305" s="319">
        <v>1</v>
      </c>
      <c r="CUO305" s="323" t="s">
        <v>216</v>
      </c>
      <c r="CUP305" s="319">
        <v>1</v>
      </c>
      <c r="CUQ305" s="323" t="s">
        <v>216</v>
      </c>
      <c r="CUR305" s="319">
        <v>1</v>
      </c>
      <c r="CUS305" s="323" t="s">
        <v>216</v>
      </c>
      <c r="CUT305" s="319">
        <v>1</v>
      </c>
      <c r="CUU305" s="323" t="s">
        <v>216</v>
      </c>
      <c r="CUV305" s="319">
        <v>1</v>
      </c>
      <c r="CUW305" s="323" t="s">
        <v>216</v>
      </c>
      <c r="CUX305" s="319">
        <v>1</v>
      </c>
      <c r="CUY305" s="323" t="s">
        <v>216</v>
      </c>
      <c r="CUZ305" s="319">
        <v>1</v>
      </c>
      <c r="CVA305" s="323" t="s">
        <v>216</v>
      </c>
      <c r="CVB305" s="319">
        <v>1</v>
      </c>
      <c r="CVC305" s="323" t="s">
        <v>216</v>
      </c>
      <c r="CVD305" s="319">
        <v>1</v>
      </c>
      <c r="CVE305" s="323" t="s">
        <v>216</v>
      </c>
      <c r="CVF305" s="319">
        <v>1</v>
      </c>
      <c r="CVG305" s="323" t="s">
        <v>216</v>
      </c>
      <c r="CVH305" s="319">
        <v>1</v>
      </c>
      <c r="CVI305" s="323" t="s">
        <v>216</v>
      </c>
      <c r="CVJ305" s="319">
        <v>1</v>
      </c>
      <c r="CVK305" s="323" t="s">
        <v>216</v>
      </c>
      <c r="CVL305" s="319">
        <v>1</v>
      </c>
      <c r="CVM305" s="323" t="s">
        <v>216</v>
      </c>
      <c r="CVN305" s="319">
        <v>1</v>
      </c>
      <c r="CVO305" s="323" t="s">
        <v>216</v>
      </c>
      <c r="CVP305" s="319">
        <v>1</v>
      </c>
      <c r="CVQ305" s="323" t="s">
        <v>216</v>
      </c>
      <c r="CVR305" s="319">
        <v>1</v>
      </c>
      <c r="CVS305" s="323" t="s">
        <v>216</v>
      </c>
      <c r="CVT305" s="319">
        <v>1</v>
      </c>
      <c r="CVU305" s="323" t="s">
        <v>216</v>
      </c>
      <c r="CVV305" s="319">
        <v>1</v>
      </c>
      <c r="CVW305" s="323" t="s">
        <v>216</v>
      </c>
      <c r="CVX305" s="319">
        <v>1</v>
      </c>
      <c r="CVY305" s="323" t="s">
        <v>216</v>
      </c>
      <c r="CVZ305" s="319">
        <v>1</v>
      </c>
      <c r="CWA305" s="323" t="s">
        <v>216</v>
      </c>
      <c r="CWB305" s="319">
        <v>1</v>
      </c>
      <c r="CWC305" s="323" t="s">
        <v>216</v>
      </c>
      <c r="CWD305" s="319">
        <v>1</v>
      </c>
      <c r="CWE305" s="323" t="s">
        <v>216</v>
      </c>
      <c r="CWF305" s="319">
        <v>1</v>
      </c>
      <c r="CWG305" s="323" t="s">
        <v>216</v>
      </c>
      <c r="CWH305" s="319">
        <v>1</v>
      </c>
      <c r="CWI305" s="323" t="s">
        <v>216</v>
      </c>
      <c r="CWJ305" s="319">
        <v>1</v>
      </c>
      <c r="CWK305" s="323" t="s">
        <v>216</v>
      </c>
      <c r="CWL305" s="319">
        <v>1</v>
      </c>
      <c r="CWM305" s="323" t="s">
        <v>216</v>
      </c>
      <c r="CWN305" s="319">
        <v>1</v>
      </c>
      <c r="CWO305" s="323" t="s">
        <v>216</v>
      </c>
      <c r="CWP305" s="319">
        <v>1</v>
      </c>
      <c r="CWQ305" s="323" t="s">
        <v>216</v>
      </c>
      <c r="CWR305" s="319">
        <v>1</v>
      </c>
      <c r="CWS305" s="323" t="s">
        <v>216</v>
      </c>
      <c r="CWT305" s="319">
        <v>1</v>
      </c>
      <c r="CWU305" s="323" t="s">
        <v>216</v>
      </c>
      <c r="CWV305" s="319">
        <v>1</v>
      </c>
      <c r="CWW305" s="323" t="s">
        <v>216</v>
      </c>
      <c r="CWX305" s="319">
        <v>1</v>
      </c>
      <c r="CWY305" s="323" t="s">
        <v>216</v>
      </c>
      <c r="CWZ305" s="319">
        <v>1</v>
      </c>
      <c r="CXA305" s="323" t="s">
        <v>216</v>
      </c>
      <c r="CXB305" s="319">
        <v>1</v>
      </c>
      <c r="CXC305" s="323" t="s">
        <v>216</v>
      </c>
      <c r="CXD305" s="319">
        <v>1</v>
      </c>
      <c r="CXE305" s="323" t="s">
        <v>216</v>
      </c>
      <c r="CXF305" s="319">
        <v>1</v>
      </c>
      <c r="CXG305" s="323" t="s">
        <v>216</v>
      </c>
      <c r="CXH305" s="319">
        <v>1</v>
      </c>
      <c r="CXI305" s="323" t="s">
        <v>216</v>
      </c>
      <c r="CXJ305" s="319">
        <v>1</v>
      </c>
      <c r="CXK305" s="323" t="s">
        <v>216</v>
      </c>
      <c r="CXL305" s="319">
        <v>1</v>
      </c>
      <c r="CXM305" s="323" t="s">
        <v>216</v>
      </c>
      <c r="CXN305" s="319">
        <v>1</v>
      </c>
      <c r="CXO305" s="323" t="s">
        <v>216</v>
      </c>
      <c r="CXP305" s="319">
        <v>1</v>
      </c>
      <c r="CXQ305" s="323" t="s">
        <v>216</v>
      </c>
      <c r="CXR305" s="319">
        <v>1</v>
      </c>
      <c r="CXS305" s="323" t="s">
        <v>216</v>
      </c>
      <c r="CXT305" s="319">
        <v>1</v>
      </c>
      <c r="CXU305" s="323" t="s">
        <v>216</v>
      </c>
      <c r="CXV305" s="319">
        <v>1</v>
      </c>
      <c r="CXW305" s="323" t="s">
        <v>216</v>
      </c>
      <c r="CXX305" s="319">
        <v>1</v>
      </c>
      <c r="CXY305" s="323" t="s">
        <v>216</v>
      </c>
      <c r="CXZ305" s="319">
        <v>1</v>
      </c>
      <c r="CYA305" s="323" t="s">
        <v>216</v>
      </c>
      <c r="CYB305" s="319">
        <v>1</v>
      </c>
      <c r="CYC305" s="323" t="s">
        <v>216</v>
      </c>
      <c r="CYD305" s="319">
        <v>1</v>
      </c>
      <c r="CYE305" s="323" t="s">
        <v>216</v>
      </c>
      <c r="CYF305" s="319">
        <v>1</v>
      </c>
      <c r="CYG305" s="323" t="s">
        <v>216</v>
      </c>
      <c r="CYH305" s="319">
        <v>1</v>
      </c>
      <c r="CYI305" s="323" t="s">
        <v>216</v>
      </c>
      <c r="CYJ305" s="319">
        <v>1</v>
      </c>
      <c r="CYK305" s="323" t="s">
        <v>216</v>
      </c>
      <c r="CYL305" s="319">
        <v>1</v>
      </c>
      <c r="CYM305" s="323" t="s">
        <v>216</v>
      </c>
      <c r="CYN305" s="319">
        <v>1</v>
      </c>
      <c r="CYO305" s="323" t="s">
        <v>216</v>
      </c>
      <c r="CYP305" s="319">
        <v>1</v>
      </c>
      <c r="CYQ305" s="323" t="s">
        <v>216</v>
      </c>
      <c r="CYR305" s="319">
        <v>1</v>
      </c>
      <c r="CYS305" s="323" t="s">
        <v>216</v>
      </c>
      <c r="CYT305" s="319">
        <v>1</v>
      </c>
      <c r="CYU305" s="323" t="s">
        <v>216</v>
      </c>
      <c r="CYV305" s="319">
        <v>1</v>
      </c>
      <c r="CYW305" s="323" t="s">
        <v>216</v>
      </c>
      <c r="CYX305" s="319">
        <v>1</v>
      </c>
      <c r="CYY305" s="323" t="s">
        <v>216</v>
      </c>
      <c r="CYZ305" s="319">
        <v>1</v>
      </c>
      <c r="CZA305" s="323" t="s">
        <v>216</v>
      </c>
      <c r="CZB305" s="319">
        <v>1</v>
      </c>
      <c r="CZC305" s="323" t="s">
        <v>216</v>
      </c>
      <c r="CZD305" s="319">
        <v>1</v>
      </c>
      <c r="CZE305" s="323" t="s">
        <v>216</v>
      </c>
      <c r="CZF305" s="319">
        <v>1</v>
      </c>
      <c r="CZG305" s="323" t="s">
        <v>216</v>
      </c>
      <c r="CZH305" s="319">
        <v>1</v>
      </c>
      <c r="CZI305" s="323" t="s">
        <v>216</v>
      </c>
      <c r="CZJ305" s="319">
        <v>1</v>
      </c>
      <c r="CZK305" s="323" t="s">
        <v>216</v>
      </c>
      <c r="CZL305" s="319">
        <v>1</v>
      </c>
      <c r="CZM305" s="323" t="s">
        <v>216</v>
      </c>
      <c r="CZN305" s="319">
        <v>1</v>
      </c>
      <c r="CZO305" s="323" t="s">
        <v>216</v>
      </c>
      <c r="CZP305" s="319">
        <v>1</v>
      </c>
      <c r="CZQ305" s="323" t="s">
        <v>216</v>
      </c>
      <c r="CZR305" s="319">
        <v>1</v>
      </c>
      <c r="CZS305" s="323" t="s">
        <v>216</v>
      </c>
      <c r="CZT305" s="319">
        <v>1</v>
      </c>
      <c r="CZU305" s="323" t="s">
        <v>216</v>
      </c>
      <c r="CZV305" s="319">
        <v>1</v>
      </c>
      <c r="CZW305" s="323" t="s">
        <v>216</v>
      </c>
      <c r="CZX305" s="319">
        <v>1</v>
      </c>
      <c r="CZY305" s="323" t="s">
        <v>216</v>
      </c>
      <c r="CZZ305" s="319">
        <v>1</v>
      </c>
      <c r="DAA305" s="323" t="s">
        <v>216</v>
      </c>
      <c r="DAB305" s="319">
        <v>1</v>
      </c>
      <c r="DAC305" s="323" t="s">
        <v>216</v>
      </c>
      <c r="DAD305" s="319">
        <v>1</v>
      </c>
      <c r="DAE305" s="323" t="s">
        <v>216</v>
      </c>
      <c r="DAF305" s="319">
        <v>1</v>
      </c>
      <c r="DAG305" s="323" t="s">
        <v>216</v>
      </c>
      <c r="DAH305" s="319">
        <v>1</v>
      </c>
      <c r="DAI305" s="323" t="s">
        <v>216</v>
      </c>
      <c r="DAJ305" s="319">
        <v>1</v>
      </c>
      <c r="DAK305" s="323" t="s">
        <v>216</v>
      </c>
      <c r="DAL305" s="319">
        <v>1</v>
      </c>
      <c r="DAM305" s="323" t="s">
        <v>216</v>
      </c>
      <c r="DAN305" s="319">
        <v>1</v>
      </c>
      <c r="DAO305" s="323" t="s">
        <v>216</v>
      </c>
      <c r="DAP305" s="319">
        <v>1</v>
      </c>
      <c r="DAQ305" s="323" t="s">
        <v>216</v>
      </c>
      <c r="DAR305" s="319">
        <v>1</v>
      </c>
      <c r="DAS305" s="323" t="s">
        <v>216</v>
      </c>
      <c r="DAT305" s="319">
        <v>1</v>
      </c>
      <c r="DAU305" s="323" t="s">
        <v>216</v>
      </c>
      <c r="DAV305" s="319">
        <v>1</v>
      </c>
      <c r="DAW305" s="323" t="s">
        <v>216</v>
      </c>
      <c r="DAX305" s="319">
        <v>1</v>
      </c>
      <c r="DAY305" s="323" t="s">
        <v>216</v>
      </c>
      <c r="DAZ305" s="319">
        <v>1</v>
      </c>
      <c r="DBA305" s="323" t="s">
        <v>216</v>
      </c>
      <c r="DBB305" s="319">
        <v>1</v>
      </c>
      <c r="DBC305" s="323" t="s">
        <v>216</v>
      </c>
      <c r="DBD305" s="319">
        <v>1</v>
      </c>
      <c r="DBE305" s="323" t="s">
        <v>216</v>
      </c>
      <c r="DBF305" s="319">
        <v>1</v>
      </c>
      <c r="DBG305" s="323" t="s">
        <v>216</v>
      </c>
      <c r="DBH305" s="319">
        <v>1</v>
      </c>
      <c r="DBI305" s="323" t="s">
        <v>216</v>
      </c>
      <c r="DBJ305" s="319">
        <v>1</v>
      </c>
      <c r="DBK305" s="323" t="s">
        <v>216</v>
      </c>
      <c r="DBL305" s="319">
        <v>1</v>
      </c>
      <c r="DBM305" s="323" t="s">
        <v>216</v>
      </c>
      <c r="DBN305" s="319">
        <v>1</v>
      </c>
      <c r="DBO305" s="323" t="s">
        <v>216</v>
      </c>
      <c r="DBP305" s="319">
        <v>1</v>
      </c>
      <c r="DBQ305" s="323" t="s">
        <v>216</v>
      </c>
      <c r="DBR305" s="319">
        <v>1</v>
      </c>
      <c r="DBS305" s="323" t="s">
        <v>216</v>
      </c>
      <c r="DBT305" s="319">
        <v>1</v>
      </c>
      <c r="DBU305" s="323" t="s">
        <v>216</v>
      </c>
      <c r="DBV305" s="319">
        <v>1</v>
      </c>
      <c r="DBW305" s="323" t="s">
        <v>216</v>
      </c>
      <c r="DBX305" s="319">
        <v>1</v>
      </c>
      <c r="DBY305" s="323" t="s">
        <v>216</v>
      </c>
      <c r="DBZ305" s="319">
        <v>1</v>
      </c>
      <c r="DCA305" s="323" t="s">
        <v>216</v>
      </c>
      <c r="DCB305" s="319">
        <v>1</v>
      </c>
      <c r="DCC305" s="323" t="s">
        <v>216</v>
      </c>
      <c r="DCD305" s="319">
        <v>1</v>
      </c>
      <c r="DCE305" s="323" t="s">
        <v>216</v>
      </c>
      <c r="DCF305" s="319">
        <v>1</v>
      </c>
      <c r="DCG305" s="323" t="s">
        <v>216</v>
      </c>
      <c r="DCH305" s="319">
        <v>1</v>
      </c>
      <c r="DCI305" s="323" t="s">
        <v>216</v>
      </c>
      <c r="DCJ305" s="319">
        <v>1</v>
      </c>
      <c r="DCK305" s="323" t="s">
        <v>216</v>
      </c>
      <c r="DCL305" s="319">
        <v>1</v>
      </c>
      <c r="DCM305" s="323" t="s">
        <v>216</v>
      </c>
      <c r="DCN305" s="319">
        <v>1</v>
      </c>
      <c r="DCO305" s="323" t="s">
        <v>216</v>
      </c>
      <c r="DCP305" s="319">
        <v>1</v>
      </c>
      <c r="DCQ305" s="323" t="s">
        <v>216</v>
      </c>
      <c r="DCR305" s="319">
        <v>1</v>
      </c>
      <c r="DCS305" s="323" t="s">
        <v>216</v>
      </c>
      <c r="DCT305" s="319">
        <v>1</v>
      </c>
      <c r="DCU305" s="323" t="s">
        <v>216</v>
      </c>
      <c r="DCV305" s="319">
        <v>1</v>
      </c>
      <c r="DCW305" s="323" t="s">
        <v>216</v>
      </c>
      <c r="DCX305" s="319">
        <v>1</v>
      </c>
      <c r="DCY305" s="323" t="s">
        <v>216</v>
      </c>
      <c r="DCZ305" s="319">
        <v>1</v>
      </c>
      <c r="DDA305" s="323" t="s">
        <v>216</v>
      </c>
      <c r="DDB305" s="319">
        <v>1</v>
      </c>
      <c r="DDC305" s="323" t="s">
        <v>216</v>
      </c>
      <c r="DDD305" s="319">
        <v>1</v>
      </c>
      <c r="DDE305" s="323" t="s">
        <v>216</v>
      </c>
      <c r="DDF305" s="319">
        <v>1</v>
      </c>
      <c r="DDG305" s="323" t="s">
        <v>216</v>
      </c>
      <c r="DDH305" s="319">
        <v>1</v>
      </c>
      <c r="DDI305" s="323" t="s">
        <v>216</v>
      </c>
      <c r="DDJ305" s="319">
        <v>1</v>
      </c>
      <c r="DDK305" s="323" t="s">
        <v>216</v>
      </c>
      <c r="DDL305" s="319">
        <v>1</v>
      </c>
      <c r="DDM305" s="323" t="s">
        <v>216</v>
      </c>
      <c r="DDN305" s="319">
        <v>1</v>
      </c>
      <c r="DDO305" s="323" t="s">
        <v>216</v>
      </c>
      <c r="DDP305" s="319">
        <v>1</v>
      </c>
      <c r="DDQ305" s="323" t="s">
        <v>216</v>
      </c>
      <c r="DDR305" s="319">
        <v>1</v>
      </c>
      <c r="DDS305" s="323" t="s">
        <v>216</v>
      </c>
      <c r="DDT305" s="319">
        <v>1</v>
      </c>
      <c r="DDU305" s="323" t="s">
        <v>216</v>
      </c>
      <c r="DDV305" s="319">
        <v>1</v>
      </c>
      <c r="DDW305" s="323" t="s">
        <v>216</v>
      </c>
      <c r="DDX305" s="319">
        <v>1</v>
      </c>
      <c r="DDY305" s="323" t="s">
        <v>216</v>
      </c>
      <c r="DDZ305" s="319">
        <v>1</v>
      </c>
      <c r="DEA305" s="323" t="s">
        <v>216</v>
      </c>
      <c r="DEB305" s="319">
        <v>1</v>
      </c>
      <c r="DEC305" s="323" t="s">
        <v>216</v>
      </c>
      <c r="DED305" s="319">
        <v>1</v>
      </c>
      <c r="DEE305" s="323" t="s">
        <v>216</v>
      </c>
      <c r="DEF305" s="319">
        <v>1</v>
      </c>
      <c r="DEG305" s="323" t="s">
        <v>216</v>
      </c>
      <c r="DEH305" s="319">
        <v>1</v>
      </c>
      <c r="DEI305" s="323" t="s">
        <v>216</v>
      </c>
      <c r="DEJ305" s="319">
        <v>1</v>
      </c>
      <c r="DEK305" s="323" t="s">
        <v>216</v>
      </c>
      <c r="DEL305" s="319">
        <v>1</v>
      </c>
      <c r="DEM305" s="323" t="s">
        <v>216</v>
      </c>
      <c r="DEN305" s="319">
        <v>1</v>
      </c>
      <c r="DEO305" s="323" t="s">
        <v>216</v>
      </c>
      <c r="DEP305" s="319">
        <v>1</v>
      </c>
      <c r="DEQ305" s="323" t="s">
        <v>216</v>
      </c>
      <c r="DER305" s="319">
        <v>1</v>
      </c>
      <c r="DES305" s="323" t="s">
        <v>216</v>
      </c>
      <c r="DET305" s="319">
        <v>1</v>
      </c>
      <c r="DEU305" s="323" t="s">
        <v>216</v>
      </c>
      <c r="DEV305" s="319">
        <v>1</v>
      </c>
      <c r="DEW305" s="323" t="s">
        <v>216</v>
      </c>
      <c r="DEX305" s="319">
        <v>1</v>
      </c>
      <c r="DEY305" s="323" t="s">
        <v>216</v>
      </c>
      <c r="DEZ305" s="319">
        <v>1</v>
      </c>
      <c r="DFA305" s="323" t="s">
        <v>216</v>
      </c>
      <c r="DFB305" s="319">
        <v>1</v>
      </c>
      <c r="DFC305" s="323" t="s">
        <v>216</v>
      </c>
      <c r="DFD305" s="319">
        <v>1</v>
      </c>
      <c r="DFE305" s="323" t="s">
        <v>216</v>
      </c>
      <c r="DFF305" s="319">
        <v>1</v>
      </c>
      <c r="DFG305" s="323" t="s">
        <v>216</v>
      </c>
      <c r="DFH305" s="319">
        <v>1</v>
      </c>
      <c r="DFI305" s="323" t="s">
        <v>216</v>
      </c>
      <c r="DFJ305" s="319">
        <v>1</v>
      </c>
      <c r="DFK305" s="323" t="s">
        <v>216</v>
      </c>
      <c r="DFL305" s="319">
        <v>1</v>
      </c>
      <c r="DFM305" s="323" t="s">
        <v>216</v>
      </c>
      <c r="DFN305" s="319">
        <v>1</v>
      </c>
      <c r="DFO305" s="323" t="s">
        <v>216</v>
      </c>
      <c r="DFP305" s="319">
        <v>1</v>
      </c>
      <c r="DFQ305" s="323" t="s">
        <v>216</v>
      </c>
      <c r="DFR305" s="319">
        <v>1</v>
      </c>
      <c r="DFS305" s="323" t="s">
        <v>216</v>
      </c>
      <c r="DFT305" s="319">
        <v>1</v>
      </c>
      <c r="DFU305" s="323" t="s">
        <v>216</v>
      </c>
      <c r="DFV305" s="319">
        <v>1</v>
      </c>
      <c r="DFW305" s="323" t="s">
        <v>216</v>
      </c>
      <c r="DFX305" s="319">
        <v>1</v>
      </c>
      <c r="DFY305" s="323" t="s">
        <v>216</v>
      </c>
      <c r="DFZ305" s="319">
        <v>1</v>
      </c>
      <c r="DGA305" s="323" t="s">
        <v>216</v>
      </c>
      <c r="DGB305" s="319">
        <v>1</v>
      </c>
      <c r="DGC305" s="323" t="s">
        <v>216</v>
      </c>
      <c r="DGD305" s="319">
        <v>1</v>
      </c>
      <c r="DGE305" s="323" t="s">
        <v>216</v>
      </c>
      <c r="DGF305" s="319">
        <v>1</v>
      </c>
      <c r="DGG305" s="323" t="s">
        <v>216</v>
      </c>
      <c r="DGH305" s="319">
        <v>1</v>
      </c>
      <c r="DGI305" s="323" t="s">
        <v>216</v>
      </c>
      <c r="DGJ305" s="319">
        <v>1</v>
      </c>
      <c r="DGK305" s="323" t="s">
        <v>216</v>
      </c>
      <c r="DGL305" s="319">
        <v>1</v>
      </c>
      <c r="DGM305" s="323" t="s">
        <v>216</v>
      </c>
      <c r="DGN305" s="319">
        <v>1</v>
      </c>
      <c r="DGO305" s="323" t="s">
        <v>216</v>
      </c>
      <c r="DGP305" s="319">
        <v>1</v>
      </c>
      <c r="DGQ305" s="323" t="s">
        <v>216</v>
      </c>
      <c r="DGR305" s="319">
        <v>1</v>
      </c>
      <c r="DGS305" s="323" t="s">
        <v>216</v>
      </c>
      <c r="DGT305" s="319">
        <v>1</v>
      </c>
      <c r="DGU305" s="323" t="s">
        <v>216</v>
      </c>
      <c r="DGV305" s="319">
        <v>1</v>
      </c>
      <c r="DGW305" s="323" t="s">
        <v>216</v>
      </c>
      <c r="DGX305" s="319">
        <v>1</v>
      </c>
      <c r="DGY305" s="323" t="s">
        <v>216</v>
      </c>
      <c r="DGZ305" s="319">
        <v>1</v>
      </c>
      <c r="DHA305" s="323" t="s">
        <v>216</v>
      </c>
      <c r="DHB305" s="319">
        <v>1</v>
      </c>
      <c r="DHC305" s="323" t="s">
        <v>216</v>
      </c>
      <c r="DHD305" s="319">
        <v>1</v>
      </c>
      <c r="DHE305" s="323" t="s">
        <v>216</v>
      </c>
      <c r="DHF305" s="319">
        <v>1</v>
      </c>
      <c r="DHG305" s="323" t="s">
        <v>216</v>
      </c>
      <c r="DHH305" s="319">
        <v>1</v>
      </c>
      <c r="DHI305" s="323" t="s">
        <v>216</v>
      </c>
      <c r="DHJ305" s="319">
        <v>1</v>
      </c>
      <c r="DHK305" s="323" t="s">
        <v>216</v>
      </c>
      <c r="DHL305" s="319">
        <v>1</v>
      </c>
      <c r="DHM305" s="323" t="s">
        <v>216</v>
      </c>
      <c r="DHN305" s="319">
        <v>1</v>
      </c>
      <c r="DHO305" s="323" t="s">
        <v>216</v>
      </c>
      <c r="DHP305" s="319">
        <v>1</v>
      </c>
      <c r="DHQ305" s="323" t="s">
        <v>216</v>
      </c>
      <c r="DHR305" s="319">
        <v>1</v>
      </c>
      <c r="DHS305" s="323" t="s">
        <v>216</v>
      </c>
      <c r="DHT305" s="319">
        <v>1</v>
      </c>
      <c r="DHU305" s="323" t="s">
        <v>216</v>
      </c>
      <c r="DHV305" s="319">
        <v>1</v>
      </c>
      <c r="DHW305" s="323" t="s">
        <v>216</v>
      </c>
      <c r="DHX305" s="319">
        <v>1</v>
      </c>
      <c r="DHY305" s="323" t="s">
        <v>216</v>
      </c>
      <c r="DHZ305" s="319">
        <v>1</v>
      </c>
      <c r="DIA305" s="323" t="s">
        <v>216</v>
      </c>
      <c r="DIB305" s="319">
        <v>1</v>
      </c>
      <c r="DIC305" s="323" t="s">
        <v>216</v>
      </c>
      <c r="DID305" s="319">
        <v>1</v>
      </c>
      <c r="DIE305" s="323" t="s">
        <v>216</v>
      </c>
      <c r="DIF305" s="319">
        <v>1</v>
      </c>
      <c r="DIG305" s="323" t="s">
        <v>216</v>
      </c>
      <c r="DIH305" s="319">
        <v>1</v>
      </c>
      <c r="DII305" s="323" t="s">
        <v>216</v>
      </c>
      <c r="DIJ305" s="319">
        <v>1</v>
      </c>
      <c r="DIK305" s="323" t="s">
        <v>216</v>
      </c>
      <c r="DIL305" s="319">
        <v>1</v>
      </c>
      <c r="DIM305" s="323" t="s">
        <v>216</v>
      </c>
      <c r="DIN305" s="319">
        <v>1</v>
      </c>
      <c r="DIO305" s="323" t="s">
        <v>216</v>
      </c>
      <c r="DIP305" s="319">
        <v>1</v>
      </c>
      <c r="DIQ305" s="323" t="s">
        <v>216</v>
      </c>
      <c r="DIR305" s="319">
        <v>1</v>
      </c>
      <c r="DIS305" s="323" t="s">
        <v>216</v>
      </c>
      <c r="DIT305" s="319">
        <v>1</v>
      </c>
      <c r="DIU305" s="323" t="s">
        <v>216</v>
      </c>
      <c r="DIV305" s="319">
        <v>1</v>
      </c>
      <c r="DIW305" s="323" t="s">
        <v>216</v>
      </c>
      <c r="DIX305" s="319">
        <v>1</v>
      </c>
      <c r="DIY305" s="323" t="s">
        <v>216</v>
      </c>
      <c r="DIZ305" s="319">
        <v>1</v>
      </c>
      <c r="DJA305" s="323" t="s">
        <v>216</v>
      </c>
      <c r="DJB305" s="319">
        <v>1</v>
      </c>
      <c r="DJC305" s="323" t="s">
        <v>216</v>
      </c>
      <c r="DJD305" s="319">
        <v>1</v>
      </c>
      <c r="DJE305" s="323" t="s">
        <v>216</v>
      </c>
      <c r="DJF305" s="319">
        <v>1</v>
      </c>
      <c r="DJG305" s="323" t="s">
        <v>216</v>
      </c>
      <c r="DJH305" s="319">
        <v>1</v>
      </c>
      <c r="DJI305" s="323" t="s">
        <v>216</v>
      </c>
      <c r="DJJ305" s="319">
        <v>1</v>
      </c>
      <c r="DJK305" s="323" t="s">
        <v>216</v>
      </c>
      <c r="DJL305" s="319">
        <v>1</v>
      </c>
      <c r="DJM305" s="323" t="s">
        <v>216</v>
      </c>
      <c r="DJN305" s="319">
        <v>1</v>
      </c>
      <c r="DJO305" s="323" t="s">
        <v>216</v>
      </c>
      <c r="DJP305" s="319">
        <v>1</v>
      </c>
      <c r="DJQ305" s="323" t="s">
        <v>216</v>
      </c>
      <c r="DJR305" s="319">
        <v>1</v>
      </c>
      <c r="DJS305" s="323" t="s">
        <v>216</v>
      </c>
      <c r="DJT305" s="319">
        <v>1</v>
      </c>
      <c r="DJU305" s="323" t="s">
        <v>216</v>
      </c>
      <c r="DJV305" s="319">
        <v>1</v>
      </c>
      <c r="DJW305" s="323" t="s">
        <v>216</v>
      </c>
      <c r="DJX305" s="319">
        <v>1</v>
      </c>
      <c r="DJY305" s="323" t="s">
        <v>216</v>
      </c>
      <c r="DJZ305" s="319">
        <v>1</v>
      </c>
      <c r="DKA305" s="323" t="s">
        <v>216</v>
      </c>
      <c r="DKB305" s="319">
        <v>1</v>
      </c>
      <c r="DKC305" s="323" t="s">
        <v>216</v>
      </c>
      <c r="DKD305" s="319">
        <v>1</v>
      </c>
      <c r="DKE305" s="323" t="s">
        <v>216</v>
      </c>
      <c r="DKF305" s="319">
        <v>1</v>
      </c>
      <c r="DKG305" s="323" t="s">
        <v>216</v>
      </c>
      <c r="DKH305" s="319">
        <v>1</v>
      </c>
      <c r="DKI305" s="323" t="s">
        <v>216</v>
      </c>
      <c r="DKJ305" s="319">
        <v>1</v>
      </c>
      <c r="DKK305" s="323" t="s">
        <v>216</v>
      </c>
      <c r="DKL305" s="319">
        <v>1</v>
      </c>
      <c r="DKM305" s="323" t="s">
        <v>216</v>
      </c>
      <c r="DKN305" s="319">
        <v>1</v>
      </c>
      <c r="DKO305" s="323" t="s">
        <v>216</v>
      </c>
      <c r="DKP305" s="319">
        <v>1</v>
      </c>
      <c r="DKQ305" s="323" t="s">
        <v>216</v>
      </c>
      <c r="DKR305" s="319">
        <v>1</v>
      </c>
      <c r="DKS305" s="323" t="s">
        <v>216</v>
      </c>
      <c r="DKT305" s="319">
        <v>1</v>
      </c>
      <c r="DKU305" s="323" t="s">
        <v>216</v>
      </c>
      <c r="DKV305" s="319">
        <v>1</v>
      </c>
      <c r="DKW305" s="323" t="s">
        <v>216</v>
      </c>
      <c r="DKX305" s="319">
        <v>1</v>
      </c>
      <c r="DKY305" s="323" t="s">
        <v>216</v>
      </c>
      <c r="DKZ305" s="319">
        <v>1</v>
      </c>
      <c r="DLA305" s="323" t="s">
        <v>216</v>
      </c>
      <c r="DLB305" s="319">
        <v>1</v>
      </c>
      <c r="DLC305" s="323" t="s">
        <v>216</v>
      </c>
      <c r="DLD305" s="319">
        <v>1</v>
      </c>
      <c r="DLE305" s="323" t="s">
        <v>216</v>
      </c>
      <c r="DLF305" s="319">
        <v>1</v>
      </c>
      <c r="DLG305" s="323" t="s">
        <v>216</v>
      </c>
      <c r="DLH305" s="319">
        <v>1</v>
      </c>
      <c r="DLI305" s="323" t="s">
        <v>216</v>
      </c>
      <c r="DLJ305" s="319">
        <v>1</v>
      </c>
      <c r="DLK305" s="323" t="s">
        <v>216</v>
      </c>
      <c r="DLL305" s="319">
        <v>1</v>
      </c>
      <c r="DLM305" s="323" t="s">
        <v>216</v>
      </c>
      <c r="DLN305" s="319">
        <v>1</v>
      </c>
      <c r="DLO305" s="323" t="s">
        <v>216</v>
      </c>
      <c r="DLP305" s="319">
        <v>1</v>
      </c>
      <c r="DLQ305" s="323" t="s">
        <v>216</v>
      </c>
      <c r="DLR305" s="319">
        <v>1</v>
      </c>
      <c r="DLS305" s="323" t="s">
        <v>216</v>
      </c>
      <c r="DLT305" s="319">
        <v>1</v>
      </c>
      <c r="DLU305" s="323" t="s">
        <v>216</v>
      </c>
      <c r="DLV305" s="319">
        <v>1</v>
      </c>
      <c r="DLW305" s="323" t="s">
        <v>216</v>
      </c>
      <c r="DLX305" s="319">
        <v>1</v>
      </c>
      <c r="DLY305" s="323" t="s">
        <v>216</v>
      </c>
      <c r="DLZ305" s="319">
        <v>1</v>
      </c>
      <c r="DMA305" s="323" t="s">
        <v>216</v>
      </c>
      <c r="DMB305" s="319">
        <v>1</v>
      </c>
      <c r="DMC305" s="323" t="s">
        <v>216</v>
      </c>
      <c r="DMD305" s="319">
        <v>1</v>
      </c>
      <c r="DME305" s="323" t="s">
        <v>216</v>
      </c>
      <c r="DMF305" s="319">
        <v>1</v>
      </c>
      <c r="DMG305" s="323" t="s">
        <v>216</v>
      </c>
      <c r="DMH305" s="319">
        <v>1</v>
      </c>
      <c r="DMI305" s="323" t="s">
        <v>216</v>
      </c>
      <c r="DMJ305" s="319">
        <v>1</v>
      </c>
      <c r="DMK305" s="323" t="s">
        <v>216</v>
      </c>
      <c r="DML305" s="319">
        <v>1</v>
      </c>
      <c r="DMM305" s="323" t="s">
        <v>216</v>
      </c>
      <c r="DMN305" s="319">
        <v>1</v>
      </c>
      <c r="DMO305" s="323" t="s">
        <v>216</v>
      </c>
      <c r="DMP305" s="319">
        <v>1</v>
      </c>
      <c r="DMQ305" s="323" t="s">
        <v>216</v>
      </c>
      <c r="DMR305" s="319">
        <v>1</v>
      </c>
      <c r="DMS305" s="323" t="s">
        <v>216</v>
      </c>
      <c r="DMT305" s="319">
        <v>1</v>
      </c>
      <c r="DMU305" s="323" t="s">
        <v>216</v>
      </c>
      <c r="DMV305" s="319">
        <v>1</v>
      </c>
      <c r="DMW305" s="323" t="s">
        <v>216</v>
      </c>
      <c r="DMX305" s="319">
        <v>1</v>
      </c>
      <c r="DMY305" s="323" t="s">
        <v>216</v>
      </c>
      <c r="DMZ305" s="319">
        <v>1</v>
      </c>
      <c r="DNA305" s="323" t="s">
        <v>216</v>
      </c>
      <c r="DNB305" s="319">
        <v>1</v>
      </c>
      <c r="DNC305" s="323" t="s">
        <v>216</v>
      </c>
      <c r="DND305" s="319">
        <v>1</v>
      </c>
      <c r="DNE305" s="323" t="s">
        <v>216</v>
      </c>
      <c r="DNF305" s="319">
        <v>1</v>
      </c>
      <c r="DNG305" s="323" t="s">
        <v>216</v>
      </c>
      <c r="DNH305" s="319">
        <v>1</v>
      </c>
      <c r="DNI305" s="323" t="s">
        <v>216</v>
      </c>
      <c r="DNJ305" s="319">
        <v>1</v>
      </c>
      <c r="DNK305" s="323" t="s">
        <v>216</v>
      </c>
      <c r="DNL305" s="319">
        <v>1</v>
      </c>
      <c r="DNM305" s="323" t="s">
        <v>216</v>
      </c>
      <c r="DNN305" s="319">
        <v>1</v>
      </c>
      <c r="DNO305" s="323" t="s">
        <v>216</v>
      </c>
      <c r="DNP305" s="319">
        <v>1</v>
      </c>
      <c r="DNQ305" s="323" t="s">
        <v>216</v>
      </c>
      <c r="DNR305" s="319">
        <v>1</v>
      </c>
      <c r="DNS305" s="323" t="s">
        <v>216</v>
      </c>
      <c r="DNT305" s="319">
        <v>1</v>
      </c>
      <c r="DNU305" s="323" t="s">
        <v>216</v>
      </c>
      <c r="DNV305" s="319">
        <v>1</v>
      </c>
      <c r="DNW305" s="323" t="s">
        <v>216</v>
      </c>
      <c r="DNX305" s="319">
        <v>1</v>
      </c>
      <c r="DNY305" s="323" t="s">
        <v>216</v>
      </c>
      <c r="DNZ305" s="319">
        <v>1</v>
      </c>
      <c r="DOA305" s="323" t="s">
        <v>216</v>
      </c>
      <c r="DOB305" s="319">
        <v>1</v>
      </c>
      <c r="DOC305" s="323" t="s">
        <v>216</v>
      </c>
      <c r="DOD305" s="319">
        <v>1</v>
      </c>
      <c r="DOE305" s="323" t="s">
        <v>216</v>
      </c>
      <c r="DOF305" s="319">
        <v>1</v>
      </c>
      <c r="DOG305" s="323" t="s">
        <v>216</v>
      </c>
      <c r="DOH305" s="319">
        <v>1</v>
      </c>
      <c r="DOI305" s="323" t="s">
        <v>216</v>
      </c>
      <c r="DOJ305" s="319">
        <v>1</v>
      </c>
      <c r="DOK305" s="323" t="s">
        <v>216</v>
      </c>
      <c r="DOL305" s="319">
        <v>1</v>
      </c>
      <c r="DOM305" s="323" t="s">
        <v>216</v>
      </c>
      <c r="DON305" s="319">
        <v>1</v>
      </c>
      <c r="DOO305" s="323" t="s">
        <v>216</v>
      </c>
      <c r="DOP305" s="319">
        <v>1</v>
      </c>
      <c r="DOQ305" s="323" t="s">
        <v>216</v>
      </c>
      <c r="DOR305" s="319">
        <v>1</v>
      </c>
      <c r="DOS305" s="323" t="s">
        <v>216</v>
      </c>
      <c r="DOT305" s="319">
        <v>1</v>
      </c>
      <c r="DOU305" s="323" t="s">
        <v>216</v>
      </c>
      <c r="DOV305" s="319">
        <v>1</v>
      </c>
      <c r="DOW305" s="323" t="s">
        <v>216</v>
      </c>
      <c r="DOX305" s="319">
        <v>1</v>
      </c>
      <c r="DOY305" s="323" t="s">
        <v>216</v>
      </c>
      <c r="DOZ305" s="319">
        <v>1</v>
      </c>
      <c r="DPA305" s="323" t="s">
        <v>216</v>
      </c>
      <c r="DPB305" s="319">
        <v>1</v>
      </c>
      <c r="DPC305" s="323" t="s">
        <v>216</v>
      </c>
      <c r="DPD305" s="319">
        <v>1</v>
      </c>
      <c r="DPE305" s="323" t="s">
        <v>216</v>
      </c>
      <c r="DPF305" s="319">
        <v>1</v>
      </c>
      <c r="DPG305" s="323" t="s">
        <v>216</v>
      </c>
      <c r="DPH305" s="319">
        <v>1</v>
      </c>
      <c r="DPI305" s="323" t="s">
        <v>216</v>
      </c>
      <c r="DPJ305" s="319">
        <v>1</v>
      </c>
      <c r="DPK305" s="323" t="s">
        <v>216</v>
      </c>
      <c r="DPL305" s="319">
        <v>1</v>
      </c>
      <c r="DPM305" s="323" t="s">
        <v>216</v>
      </c>
      <c r="DPN305" s="319">
        <v>1</v>
      </c>
      <c r="DPO305" s="323" t="s">
        <v>216</v>
      </c>
      <c r="DPP305" s="319">
        <v>1</v>
      </c>
      <c r="DPQ305" s="323" t="s">
        <v>216</v>
      </c>
      <c r="DPR305" s="319">
        <v>1</v>
      </c>
      <c r="DPS305" s="323" t="s">
        <v>216</v>
      </c>
      <c r="DPT305" s="319">
        <v>1</v>
      </c>
      <c r="DPU305" s="323" t="s">
        <v>216</v>
      </c>
      <c r="DPV305" s="319">
        <v>1</v>
      </c>
      <c r="DPW305" s="323" t="s">
        <v>216</v>
      </c>
      <c r="DPX305" s="319">
        <v>1</v>
      </c>
      <c r="DPY305" s="323" t="s">
        <v>216</v>
      </c>
      <c r="DPZ305" s="319">
        <v>1</v>
      </c>
      <c r="DQA305" s="323" t="s">
        <v>216</v>
      </c>
      <c r="DQB305" s="319">
        <v>1</v>
      </c>
      <c r="DQC305" s="323" t="s">
        <v>216</v>
      </c>
      <c r="DQD305" s="319">
        <v>1</v>
      </c>
      <c r="DQE305" s="323" t="s">
        <v>216</v>
      </c>
      <c r="DQF305" s="319">
        <v>1</v>
      </c>
      <c r="DQG305" s="323" t="s">
        <v>216</v>
      </c>
      <c r="DQH305" s="319">
        <v>1</v>
      </c>
      <c r="DQI305" s="323" t="s">
        <v>216</v>
      </c>
      <c r="DQJ305" s="319">
        <v>1</v>
      </c>
      <c r="DQK305" s="323" t="s">
        <v>216</v>
      </c>
      <c r="DQL305" s="319">
        <v>1</v>
      </c>
      <c r="DQM305" s="323" t="s">
        <v>216</v>
      </c>
      <c r="DQN305" s="319">
        <v>1</v>
      </c>
      <c r="DQO305" s="323" t="s">
        <v>216</v>
      </c>
      <c r="DQP305" s="319">
        <v>1</v>
      </c>
      <c r="DQQ305" s="323" t="s">
        <v>216</v>
      </c>
      <c r="DQR305" s="319">
        <v>1</v>
      </c>
      <c r="DQS305" s="323" t="s">
        <v>216</v>
      </c>
      <c r="DQT305" s="319">
        <v>1</v>
      </c>
      <c r="DQU305" s="323" t="s">
        <v>216</v>
      </c>
      <c r="DQV305" s="319">
        <v>1</v>
      </c>
      <c r="DQW305" s="323" t="s">
        <v>216</v>
      </c>
      <c r="DQX305" s="319">
        <v>1</v>
      </c>
      <c r="DQY305" s="323" t="s">
        <v>216</v>
      </c>
      <c r="DQZ305" s="319">
        <v>1</v>
      </c>
      <c r="DRA305" s="323" t="s">
        <v>216</v>
      </c>
      <c r="DRB305" s="319">
        <v>1</v>
      </c>
      <c r="DRC305" s="323" t="s">
        <v>216</v>
      </c>
      <c r="DRD305" s="319">
        <v>1</v>
      </c>
      <c r="DRE305" s="323" t="s">
        <v>216</v>
      </c>
      <c r="DRF305" s="319">
        <v>1</v>
      </c>
      <c r="DRG305" s="323" t="s">
        <v>216</v>
      </c>
      <c r="DRH305" s="319">
        <v>1</v>
      </c>
      <c r="DRI305" s="323" t="s">
        <v>216</v>
      </c>
      <c r="DRJ305" s="319">
        <v>1</v>
      </c>
      <c r="DRK305" s="323" t="s">
        <v>216</v>
      </c>
      <c r="DRL305" s="319">
        <v>1</v>
      </c>
      <c r="DRM305" s="323" t="s">
        <v>216</v>
      </c>
      <c r="DRN305" s="319">
        <v>1</v>
      </c>
      <c r="DRO305" s="323" t="s">
        <v>216</v>
      </c>
      <c r="DRP305" s="319">
        <v>1</v>
      </c>
      <c r="DRQ305" s="323" t="s">
        <v>216</v>
      </c>
      <c r="DRR305" s="319">
        <v>1</v>
      </c>
      <c r="DRS305" s="323" t="s">
        <v>216</v>
      </c>
      <c r="DRT305" s="319">
        <v>1</v>
      </c>
      <c r="DRU305" s="323" t="s">
        <v>216</v>
      </c>
      <c r="DRV305" s="319">
        <v>1</v>
      </c>
      <c r="DRW305" s="323" t="s">
        <v>216</v>
      </c>
      <c r="DRX305" s="319">
        <v>1</v>
      </c>
      <c r="DRY305" s="323" t="s">
        <v>216</v>
      </c>
      <c r="DRZ305" s="319">
        <v>1</v>
      </c>
      <c r="DSA305" s="323" t="s">
        <v>216</v>
      </c>
      <c r="DSB305" s="319">
        <v>1</v>
      </c>
      <c r="DSC305" s="323" t="s">
        <v>216</v>
      </c>
      <c r="DSD305" s="319">
        <v>1</v>
      </c>
      <c r="DSE305" s="323" t="s">
        <v>216</v>
      </c>
      <c r="DSF305" s="319">
        <v>1</v>
      </c>
      <c r="DSG305" s="323" t="s">
        <v>216</v>
      </c>
      <c r="DSH305" s="319">
        <v>1</v>
      </c>
      <c r="DSI305" s="323" t="s">
        <v>216</v>
      </c>
      <c r="DSJ305" s="319">
        <v>1</v>
      </c>
      <c r="DSK305" s="323" t="s">
        <v>216</v>
      </c>
      <c r="DSL305" s="319">
        <v>1</v>
      </c>
      <c r="DSM305" s="323" t="s">
        <v>216</v>
      </c>
      <c r="DSN305" s="319">
        <v>1</v>
      </c>
      <c r="DSO305" s="323" t="s">
        <v>216</v>
      </c>
      <c r="DSP305" s="319">
        <v>1</v>
      </c>
      <c r="DSQ305" s="323" t="s">
        <v>216</v>
      </c>
      <c r="DSR305" s="319">
        <v>1</v>
      </c>
      <c r="DSS305" s="323" t="s">
        <v>216</v>
      </c>
      <c r="DST305" s="319">
        <v>1</v>
      </c>
      <c r="DSU305" s="323" t="s">
        <v>216</v>
      </c>
      <c r="DSV305" s="319">
        <v>1</v>
      </c>
      <c r="DSW305" s="323" t="s">
        <v>216</v>
      </c>
      <c r="DSX305" s="319">
        <v>1</v>
      </c>
      <c r="DSY305" s="323" t="s">
        <v>216</v>
      </c>
      <c r="DSZ305" s="319">
        <v>1</v>
      </c>
      <c r="DTA305" s="323" t="s">
        <v>216</v>
      </c>
      <c r="DTB305" s="319">
        <v>1</v>
      </c>
      <c r="DTC305" s="323" t="s">
        <v>216</v>
      </c>
      <c r="DTD305" s="319">
        <v>1</v>
      </c>
      <c r="DTE305" s="323" t="s">
        <v>216</v>
      </c>
      <c r="DTF305" s="319">
        <v>1</v>
      </c>
      <c r="DTG305" s="323" t="s">
        <v>216</v>
      </c>
      <c r="DTH305" s="319">
        <v>1</v>
      </c>
      <c r="DTI305" s="323" t="s">
        <v>216</v>
      </c>
      <c r="DTJ305" s="319">
        <v>1</v>
      </c>
      <c r="DTK305" s="323" t="s">
        <v>216</v>
      </c>
      <c r="DTL305" s="319">
        <v>1</v>
      </c>
      <c r="DTM305" s="323" t="s">
        <v>216</v>
      </c>
      <c r="DTN305" s="319">
        <v>1</v>
      </c>
      <c r="DTO305" s="323" t="s">
        <v>216</v>
      </c>
      <c r="DTP305" s="319">
        <v>1</v>
      </c>
      <c r="DTQ305" s="323" t="s">
        <v>216</v>
      </c>
      <c r="DTR305" s="319">
        <v>1</v>
      </c>
      <c r="DTS305" s="323" t="s">
        <v>216</v>
      </c>
      <c r="DTT305" s="319">
        <v>1</v>
      </c>
      <c r="DTU305" s="323" t="s">
        <v>216</v>
      </c>
      <c r="DTV305" s="319">
        <v>1</v>
      </c>
      <c r="DTW305" s="323" t="s">
        <v>216</v>
      </c>
      <c r="DTX305" s="319">
        <v>1</v>
      </c>
      <c r="DTY305" s="323" t="s">
        <v>216</v>
      </c>
      <c r="DTZ305" s="319">
        <v>1</v>
      </c>
      <c r="DUA305" s="323" t="s">
        <v>216</v>
      </c>
      <c r="DUB305" s="319">
        <v>1</v>
      </c>
      <c r="DUC305" s="323" t="s">
        <v>216</v>
      </c>
      <c r="DUD305" s="319">
        <v>1</v>
      </c>
      <c r="DUE305" s="323" t="s">
        <v>216</v>
      </c>
      <c r="DUF305" s="319">
        <v>1</v>
      </c>
      <c r="DUG305" s="323" t="s">
        <v>216</v>
      </c>
      <c r="DUH305" s="319">
        <v>1</v>
      </c>
      <c r="DUI305" s="323" t="s">
        <v>216</v>
      </c>
      <c r="DUJ305" s="319">
        <v>1</v>
      </c>
      <c r="DUK305" s="323" t="s">
        <v>216</v>
      </c>
      <c r="DUL305" s="319">
        <v>1</v>
      </c>
      <c r="DUM305" s="323" t="s">
        <v>216</v>
      </c>
      <c r="DUN305" s="319">
        <v>1</v>
      </c>
      <c r="DUO305" s="323" t="s">
        <v>216</v>
      </c>
      <c r="DUP305" s="319">
        <v>1</v>
      </c>
      <c r="DUQ305" s="323" t="s">
        <v>216</v>
      </c>
      <c r="DUR305" s="319">
        <v>1</v>
      </c>
      <c r="DUS305" s="323" t="s">
        <v>216</v>
      </c>
      <c r="DUT305" s="319">
        <v>1</v>
      </c>
      <c r="DUU305" s="323" t="s">
        <v>216</v>
      </c>
      <c r="DUV305" s="319">
        <v>1</v>
      </c>
      <c r="DUW305" s="323" t="s">
        <v>216</v>
      </c>
      <c r="DUX305" s="319">
        <v>1</v>
      </c>
      <c r="DUY305" s="323" t="s">
        <v>216</v>
      </c>
      <c r="DUZ305" s="319">
        <v>1</v>
      </c>
      <c r="DVA305" s="323" t="s">
        <v>216</v>
      </c>
      <c r="DVB305" s="319">
        <v>1</v>
      </c>
      <c r="DVC305" s="323" t="s">
        <v>216</v>
      </c>
      <c r="DVD305" s="319">
        <v>1</v>
      </c>
      <c r="DVE305" s="323" t="s">
        <v>216</v>
      </c>
      <c r="DVF305" s="319">
        <v>1</v>
      </c>
      <c r="DVG305" s="323" t="s">
        <v>216</v>
      </c>
      <c r="DVH305" s="319">
        <v>1</v>
      </c>
      <c r="DVI305" s="323" t="s">
        <v>216</v>
      </c>
      <c r="DVJ305" s="319">
        <v>1</v>
      </c>
      <c r="DVK305" s="323" t="s">
        <v>216</v>
      </c>
      <c r="DVL305" s="319">
        <v>1</v>
      </c>
      <c r="DVM305" s="323" t="s">
        <v>216</v>
      </c>
      <c r="DVN305" s="319">
        <v>1</v>
      </c>
      <c r="DVO305" s="323" t="s">
        <v>216</v>
      </c>
      <c r="DVP305" s="319">
        <v>1</v>
      </c>
      <c r="DVQ305" s="323" t="s">
        <v>216</v>
      </c>
      <c r="DVR305" s="319">
        <v>1</v>
      </c>
      <c r="DVS305" s="323" t="s">
        <v>216</v>
      </c>
      <c r="DVT305" s="319">
        <v>1</v>
      </c>
      <c r="DVU305" s="323" t="s">
        <v>216</v>
      </c>
      <c r="DVV305" s="319">
        <v>1</v>
      </c>
      <c r="DVW305" s="323" t="s">
        <v>216</v>
      </c>
      <c r="DVX305" s="319">
        <v>1</v>
      </c>
      <c r="DVY305" s="323" t="s">
        <v>216</v>
      </c>
      <c r="DVZ305" s="319">
        <v>1</v>
      </c>
      <c r="DWA305" s="323" t="s">
        <v>216</v>
      </c>
      <c r="DWB305" s="319">
        <v>1</v>
      </c>
      <c r="DWC305" s="323" t="s">
        <v>216</v>
      </c>
      <c r="DWD305" s="319">
        <v>1</v>
      </c>
      <c r="DWE305" s="323" t="s">
        <v>216</v>
      </c>
      <c r="DWF305" s="319">
        <v>1</v>
      </c>
      <c r="DWG305" s="323" t="s">
        <v>216</v>
      </c>
      <c r="DWH305" s="319">
        <v>1</v>
      </c>
      <c r="DWI305" s="323" t="s">
        <v>216</v>
      </c>
      <c r="DWJ305" s="319">
        <v>1</v>
      </c>
      <c r="DWK305" s="323" t="s">
        <v>216</v>
      </c>
      <c r="DWL305" s="319">
        <v>1</v>
      </c>
      <c r="DWM305" s="323" t="s">
        <v>216</v>
      </c>
      <c r="DWN305" s="319">
        <v>1</v>
      </c>
      <c r="DWO305" s="323" t="s">
        <v>216</v>
      </c>
      <c r="DWP305" s="319">
        <v>1</v>
      </c>
      <c r="DWQ305" s="323" t="s">
        <v>216</v>
      </c>
      <c r="DWR305" s="319">
        <v>1</v>
      </c>
      <c r="DWS305" s="323" t="s">
        <v>216</v>
      </c>
      <c r="DWT305" s="319">
        <v>1</v>
      </c>
      <c r="DWU305" s="323" t="s">
        <v>216</v>
      </c>
      <c r="DWV305" s="319">
        <v>1</v>
      </c>
      <c r="DWW305" s="323" t="s">
        <v>216</v>
      </c>
      <c r="DWX305" s="319">
        <v>1</v>
      </c>
      <c r="DWY305" s="323" t="s">
        <v>216</v>
      </c>
      <c r="DWZ305" s="319">
        <v>1</v>
      </c>
      <c r="DXA305" s="323" t="s">
        <v>216</v>
      </c>
      <c r="DXB305" s="319">
        <v>1</v>
      </c>
      <c r="DXC305" s="323" t="s">
        <v>216</v>
      </c>
      <c r="DXD305" s="319">
        <v>1</v>
      </c>
      <c r="DXE305" s="323" t="s">
        <v>216</v>
      </c>
      <c r="DXF305" s="319">
        <v>1</v>
      </c>
      <c r="DXG305" s="323" t="s">
        <v>216</v>
      </c>
      <c r="DXH305" s="319">
        <v>1</v>
      </c>
      <c r="DXI305" s="323" t="s">
        <v>216</v>
      </c>
      <c r="DXJ305" s="319">
        <v>1</v>
      </c>
      <c r="DXK305" s="323" t="s">
        <v>216</v>
      </c>
      <c r="DXL305" s="319">
        <v>1</v>
      </c>
      <c r="DXM305" s="323" t="s">
        <v>216</v>
      </c>
      <c r="DXN305" s="319">
        <v>1</v>
      </c>
      <c r="DXO305" s="323" t="s">
        <v>216</v>
      </c>
      <c r="DXP305" s="319">
        <v>1</v>
      </c>
      <c r="DXQ305" s="323" t="s">
        <v>216</v>
      </c>
      <c r="DXR305" s="319">
        <v>1</v>
      </c>
      <c r="DXS305" s="323" t="s">
        <v>216</v>
      </c>
      <c r="DXT305" s="319">
        <v>1</v>
      </c>
      <c r="DXU305" s="323" t="s">
        <v>216</v>
      </c>
      <c r="DXV305" s="319">
        <v>1</v>
      </c>
      <c r="DXW305" s="323" t="s">
        <v>216</v>
      </c>
      <c r="DXX305" s="319">
        <v>1</v>
      </c>
      <c r="DXY305" s="323" t="s">
        <v>216</v>
      </c>
      <c r="DXZ305" s="319">
        <v>1</v>
      </c>
      <c r="DYA305" s="323" t="s">
        <v>216</v>
      </c>
      <c r="DYB305" s="319">
        <v>1</v>
      </c>
      <c r="DYC305" s="323" t="s">
        <v>216</v>
      </c>
      <c r="DYD305" s="319">
        <v>1</v>
      </c>
      <c r="DYE305" s="323" t="s">
        <v>216</v>
      </c>
      <c r="DYF305" s="319">
        <v>1</v>
      </c>
      <c r="DYG305" s="323" t="s">
        <v>216</v>
      </c>
      <c r="DYH305" s="319">
        <v>1</v>
      </c>
      <c r="DYI305" s="323" t="s">
        <v>216</v>
      </c>
      <c r="DYJ305" s="319">
        <v>1</v>
      </c>
      <c r="DYK305" s="323" t="s">
        <v>216</v>
      </c>
      <c r="DYL305" s="319">
        <v>1</v>
      </c>
      <c r="DYM305" s="323" t="s">
        <v>216</v>
      </c>
      <c r="DYN305" s="319">
        <v>1</v>
      </c>
      <c r="DYO305" s="323" t="s">
        <v>216</v>
      </c>
      <c r="DYP305" s="319">
        <v>1</v>
      </c>
      <c r="DYQ305" s="323" t="s">
        <v>216</v>
      </c>
      <c r="DYR305" s="319">
        <v>1</v>
      </c>
      <c r="DYS305" s="323" t="s">
        <v>216</v>
      </c>
      <c r="DYT305" s="319">
        <v>1</v>
      </c>
      <c r="DYU305" s="323" t="s">
        <v>216</v>
      </c>
      <c r="DYV305" s="319">
        <v>1</v>
      </c>
      <c r="DYW305" s="323" t="s">
        <v>216</v>
      </c>
      <c r="DYX305" s="319">
        <v>1</v>
      </c>
      <c r="DYY305" s="323" t="s">
        <v>216</v>
      </c>
      <c r="DYZ305" s="319">
        <v>1</v>
      </c>
      <c r="DZA305" s="323" t="s">
        <v>216</v>
      </c>
      <c r="DZB305" s="319">
        <v>1</v>
      </c>
      <c r="DZC305" s="323" t="s">
        <v>216</v>
      </c>
      <c r="DZD305" s="319">
        <v>1</v>
      </c>
      <c r="DZE305" s="323" t="s">
        <v>216</v>
      </c>
      <c r="DZF305" s="319">
        <v>1</v>
      </c>
      <c r="DZG305" s="323" t="s">
        <v>216</v>
      </c>
      <c r="DZH305" s="319">
        <v>1</v>
      </c>
      <c r="DZI305" s="323" t="s">
        <v>216</v>
      </c>
      <c r="DZJ305" s="319">
        <v>1</v>
      </c>
      <c r="DZK305" s="323" t="s">
        <v>216</v>
      </c>
      <c r="DZL305" s="319">
        <v>1</v>
      </c>
      <c r="DZM305" s="323" t="s">
        <v>216</v>
      </c>
      <c r="DZN305" s="319">
        <v>1</v>
      </c>
      <c r="DZO305" s="323" t="s">
        <v>216</v>
      </c>
      <c r="DZP305" s="319">
        <v>1</v>
      </c>
      <c r="DZQ305" s="323" t="s">
        <v>216</v>
      </c>
      <c r="DZR305" s="319">
        <v>1</v>
      </c>
      <c r="DZS305" s="323" t="s">
        <v>216</v>
      </c>
      <c r="DZT305" s="319">
        <v>1</v>
      </c>
      <c r="DZU305" s="323" t="s">
        <v>216</v>
      </c>
      <c r="DZV305" s="319">
        <v>1</v>
      </c>
      <c r="DZW305" s="323" t="s">
        <v>216</v>
      </c>
      <c r="DZX305" s="319">
        <v>1</v>
      </c>
      <c r="DZY305" s="323" t="s">
        <v>216</v>
      </c>
      <c r="DZZ305" s="319">
        <v>1</v>
      </c>
      <c r="EAA305" s="323" t="s">
        <v>216</v>
      </c>
      <c r="EAB305" s="319">
        <v>1</v>
      </c>
      <c r="EAC305" s="323" t="s">
        <v>216</v>
      </c>
      <c r="EAD305" s="319">
        <v>1</v>
      </c>
      <c r="EAE305" s="323" t="s">
        <v>216</v>
      </c>
      <c r="EAF305" s="319">
        <v>1</v>
      </c>
      <c r="EAG305" s="323" t="s">
        <v>216</v>
      </c>
      <c r="EAH305" s="319">
        <v>1</v>
      </c>
      <c r="EAI305" s="323" t="s">
        <v>216</v>
      </c>
      <c r="EAJ305" s="319">
        <v>1</v>
      </c>
      <c r="EAK305" s="323" t="s">
        <v>216</v>
      </c>
      <c r="EAL305" s="319">
        <v>1</v>
      </c>
      <c r="EAM305" s="323" t="s">
        <v>216</v>
      </c>
      <c r="EAN305" s="319">
        <v>1</v>
      </c>
      <c r="EAO305" s="323" t="s">
        <v>216</v>
      </c>
      <c r="EAP305" s="319">
        <v>1</v>
      </c>
      <c r="EAQ305" s="323" t="s">
        <v>216</v>
      </c>
      <c r="EAR305" s="319">
        <v>1</v>
      </c>
      <c r="EAS305" s="323" t="s">
        <v>216</v>
      </c>
      <c r="EAT305" s="319">
        <v>1</v>
      </c>
      <c r="EAU305" s="323" t="s">
        <v>216</v>
      </c>
      <c r="EAV305" s="319">
        <v>1</v>
      </c>
      <c r="EAW305" s="323" t="s">
        <v>216</v>
      </c>
      <c r="EAX305" s="319">
        <v>1</v>
      </c>
      <c r="EAY305" s="323" t="s">
        <v>216</v>
      </c>
      <c r="EAZ305" s="319">
        <v>1</v>
      </c>
      <c r="EBA305" s="323" t="s">
        <v>216</v>
      </c>
      <c r="EBB305" s="319">
        <v>1</v>
      </c>
      <c r="EBC305" s="323" t="s">
        <v>216</v>
      </c>
      <c r="EBD305" s="319">
        <v>1</v>
      </c>
      <c r="EBE305" s="323" t="s">
        <v>216</v>
      </c>
      <c r="EBF305" s="319">
        <v>1</v>
      </c>
      <c r="EBG305" s="323" t="s">
        <v>216</v>
      </c>
      <c r="EBH305" s="319">
        <v>1</v>
      </c>
      <c r="EBI305" s="323" t="s">
        <v>216</v>
      </c>
      <c r="EBJ305" s="319">
        <v>1</v>
      </c>
      <c r="EBK305" s="323" t="s">
        <v>216</v>
      </c>
      <c r="EBL305" s="319">
        <v>1</v>
      </c>
      <c r="EBM305" s="323" t="s">
        <v>216</v>
      </c>
      <c r="EBN305" s="319">
        <v>1</v>
      </c>
      <c r="EBO305" s="323" t="s">
        <v>216</v>
      </c>
      <c r="EBP305" s="319">
        <v>1</v>
      </c>
      <c r="EBQ305" s="323" t="s">
        <v>216</v>
      </c>
      <c r="EBR305" s="319">
        <v>1</v>
      </c>
      <c r="EBS305" s="323" t="s">
        <v>216</v>
      </c>
      <c r="EBT305" s="319">
        <v>1</v>
      </c>
      <c r="EBU305" s="323" t="s">
        <v>216</v>
      </c>
      <c r="EBV305" s="319">
        <v>1</v>
      </c>
      <c r="EBW305" s="323" t="s">
        <v>216</v>
      </c>
      <c r="EBX305" s="319">
        <v>1</v>
      </c>
      <c r="EBY305" s="323" t="s">
        <v>216</v>
      </c>
      <c r="EBZ305" s="319">
        <v>1</v>
      </c>
      <c r="ECA305" s="323" t="s">
        <v>216</v>
      </c>
      <c r="ECB305" s="319">
        <v>1</v>
      </c>
      <c r="ECC305" s="323" t="s">
        <v>216</v>
      </c>
      <c r="ECD305" s="319">
        <v>1</v>
      </c>
      <c r="ECE305" s="323" t="s">
        <v>216</v>
      </c>
      <c r="ECF305" s="319">
        <v>1</v>
      </c>
      <c r="ECG305" s="323" t="s">
        <v>216</v>
      </c>
      <c r="ECH305" s="319">
        <v>1</v>
      </c>
      <c r="ECI305" s="323" t="s">
        <v>216</v>
      </c>
      <c r="ECJ305" s="319">
        <v>1</v>
      </c>
      <c r="ECK305" s="323" t="s">
        <v>216</v>
      </c>
      <c r="ECL305" s="319">
        <v>1</v>
      </c>
      <c r="ECM305" s="323" t="s">
        <v>216</v>
      </c>
      <c r="ECN305" s="319">
        <v>1</v>
      </c>
      <c r="ECO305" s="323" t="s">
        <v>216</v>
      </c>
      <c r="ECP305" s="319">
        <v>1</v>
      </c>
      <c r="ECQ305" s="323" t="s">
        <v>216</v>
      </c>
      <c r="ECR305" s="319">
        <v>1</v>
      </c>
      <c r="ECS305" s="323" t="s">
        <v>216</v>
      </c>
      <c r="ECT305" s="319">
        <v>1</v>
      </c>
      <c r="ECU305" s="323" t="s">
        <v>216</v>
      </c>
      <c r="ECV305" s="319">
        <v>1</v>
      </c>
      <c r="ECW305" s="323" t="s">
        <v>216</v>
      </c>
      <c r="ECX305" s="319">
        <v>1</v>
      </c>
      <c r="ECY305" s="323" t="s">
        <v>216</v>
      </c>
      <c r="ECZ305" s="319">
        <v>1</v>
      </c>
      <c r="EDA305" s="323" t="s">
        <v>216</v>
      </c>
      <c r="EDB305" s="319">
        <v>1</v>
      </c>
      <c r="EDC305" s="323" t="s">
        <v>216</v>
      </c>
      <c r="EDD305" s="319">
        <v>1</v>
      </c>
      <c r="EDE305" s="323" t="s">
        <v>216</v>
      </c>
      <c r="EDF305" s="319">
        <v>1</v>
      </c>
      <c r="EDG305" s="323" t="s">
        <v>216</v>
      </c>
      <c r="EDH305" s="319">
        <v>1</v>
      </c>
      <c r="EDI305" s="323" t="s">
        <v>216</v>
      </c>
      <c r="EDJ305" s="319">
        <v>1</v>
      </c>
      <c r="EDK305" s="323" t="s">
        <v>216</v>
      </c>
      <c r="EDL305" s="319">
        <v>1</v>
      </c>
      <c r="EDM305" s="323" t="s">
        <v>216</v>
      </c>
      <c r="EDN305" s="319">
        <v>1</v>
      </c>
      <c r="EDO305" s="323" t="s">
        <v>216</v>
      </c>
      <c r="EDP305" s="319">
        <v>1</v>
      </c>
      <c r="EDQ305" s="323" t="s">
        <v>216</v>
      </c>
      <c r="EDR305" s="319">
        <v>1</v>
      </c>
      <c r="EDS305" s="323" t="s">
        <v>216</v>
      </c>
      <c r="EDT305" s="319">
        <v>1</v>
      </c>
      <c r="EDU305" s="323" t="s">
        <v>216</v>
      </c>
      <c r="EDV305" s="319">
        <v>1</v>
      </c>
      <c r="EDW305" s="323" t="s">
        <v>216</v>
      </c>
      <c r="EDX305" s="319">
        <v>1</v>
      </c>
      <c r="EDY305" s="323" t="s">
        <v>216</v>
      </c>
      <c r="EDZ305" s="319">
        <v>1</v>
      </c>
      <c r="EEA305" s="323" t="s">
        <v>216</v>
      </c>
      <c r="EEB305" s="319">
        <v>1</v>
      </c>
      <c r="EEC305" s="323" t="s">
        <v>216</v>
      </c>
      <c r="EED305" s="319">
        <v>1</v>
      </c>
      <c r="EEE305" s="323" t="s">
        <v>216</v>
      </c>
      <c r="EEF305" s="319">
        <v>1</v>
      </c>
      <c r="EEG305" s="323" t="s">
        <v>216</v>
      </c>
      <c r="EEH305" s="319">
        <v>1</v>
      </c>
      <c r="EEI305" s="323" t="s">
        <v>216</v>
      </c>
      <c r="EEJ305" s="319">
        <v>1</v>
      </c>
      <c r="EEK305" s="323" t="s">
        <v>216</v>
      </c>
      <c r="EEL305" s="319">
        <v>1</v>
      </c>
      <c r="EEM305" s="323" t="s">
        <v>216</v>
      </c>
      <c r="EEN305" s="319">
        <v>1</v>
      </c>
      <c r="EEO305" s="323" t="s">
        <v>216</v>
      </c>
      <c r="EEP305" s="319">
        <v>1</v>
      </c>
      <c r="EEQ305" s="323" t="s">
        <v>216</v>
      </c>
      <c r="EER305" s="319">
        <v>1</v>
      </c>
      <c r="EES305" s="323" t="s">
        <v>216</v>
      </c>
      <c r="EET305" s="319">
        <v>1</v>
      </c>
      <c r="EEU305" s="323" t="s">
        <v>216</v>
      </c>
      <c r="EEV305" s="319">
        <v>1</v>
      </c>
      <c r="EEW305" s="323" t="s">
        <v>216</v>
      </c>
      <c r="EEX305" s="319">
        <v>1</v>
      </c>
      <c r="EEY305" s="323" t="s">
        <v>216</v>
      </c>
      <c r="EEZ305" s="319">
        <v>1</v>
      </c>
      <c r="EFA305" s="323" t="s">
        <v>216</v>
      </c>
      <c r="EFB305" s="319">
        <v>1</v>
      </c>
      <c r="EFC305" s="323" t="s">
        <v>216</v>
      </c>
      <c r="EFD305" s="319">
        <v>1</v>
      </c>
      <c r="EFE305" s="323" t="s">
        <v>216</v>
      </c>
      <c r="EFF305" s="319">
        <v>1</v>
      </c>
      <c r="EFG305" s="323" t="s">
        <v>216</v>
      </c>
      <c r="EFH305" s="319">
        <v>1</v>
      </c>
      <c r="EFI305" s="323" t="s">
        <v>216</v>
      </c>
      <c r="EFJ305" s="319">
        <v>1</v>
      </c>
      <c r="EFK305" s="323" t="s">
        <v>216</v>
      </c>
      <c r="EFL305" s="319">
        <v>1</v>
      </c>
      <c r="EFM305" s="323" t="s">
        <v>216</v>
      </c>
      <c r="EFN305" s="319">
        <v>1</v>
      </c>
      <c r="EFO305" s="323" t="s">
        <v>216</v>
      </c>
      <c r="EFP305" s="319">
        <v>1</v>
      </c>
      <c r="EFQ305" s="323" t="s">
        <v>216</v>
      </c>
      <c r="EFR305" s="319">
        <v>1</v>
      </c>
      <c r="EFS305" s="323" t="s">
        <v>216</v>
      </c>
      <c r="EFT305" s="319">
        <v>1</v>
      </c>
      <c r="EFU305" s="323" t="s">
        <v>216</v>
      </c>
      <c r="EFV305" s="319">
        <v>1</v>
      </c>
      <c r="EFW305" s="323" t="s">
        <v>216</v>
      </c>
      <c r="EFX305" s="319">
        <v>1</v>
      </c>
      <c r="EFY305" s="323" t="s">
        <v>216</v>
      </c>
      <c r="EFZ305" s="319">
        <v>1</v>
      </c>
      <c r="EGA305" s="323" t="s">
        <v>216</v>
      </c>
      <c r="EGB305" s="319">
        <v>1</v>
      </c>
      <c r="EGC305" s="323" t="s">
        <v>216</v>
      </c>
      <c r="EGD305" s="319">
        <v>1</v>
      </c>
      <c r="EGE305" s="323" t="s">
        <v>216</v>
      </c>
      <c r="EGF305" s="319">
        <v>1</v>
      </c>
      <c r="EGG305" s="323" t="s">
        <v>216</v>
      </c>
      <c r="EGH305" s="319">
        <v>1</v>
      </c>
      <c r="EGI305" s="323" t="s">
        <v>216</v>
      </c>
      <c r="EGJ305" s="319">
        <v>1</v>
      </c>
      <c r="EGK305" s="323" t="s">
        <v>216</v>
      </c>
      <c r="EGL305" s="319">
        <v>1</v>
      </c>
      <c r="EGM305" s="323" t="s">
        <v>216</v>
      </c>
      <c r="EGN305" s="319">
        <v>1</v>
      </c>
      <c r="EGO305" s="323" t="s">
        <v>216</v>
      </c>
      <c r="EGP305" s="319">
        <v>1</v>
      </c>
      <c r="EGQ305" s="323" t="s">
        <v>216</v>
      </c>
      <c r="EGR305" s="319">
        <v>1</v>
      </c>
      <c r="EGS305" s="323" t="s">
        <v>216</v>
      </c>
      <c r="EGT305" s="319">
        <v>1</v>
      </c>
      <c r="EGU305" s="323" t="s">
        <v>216</v>
      </c>
      <c r="EGV305" s="319">
        <v>1</v>
      </c>
      <c r="EGW305" s="323" t="s">
        <v>216</v>
      </c>
      <c r="EGX305" s="319">
        <v>1</v>
      </c>
      <c r="EGY305" s="323" t="s">
        <v>216</v>
      </c>
      <c r="EGZ305" s="319">
        <v>1</v>
      </c>
      <c r="EHA305" s="323" t="s">
        <v>216</v>
      </c>
      <c r="EHB305" s="319">
        <v>1</v>
      </c>
      <c r="EHC305" s="323" t="s">
        <v>216</v>
      </c>
      <c r="EHD305" s="319">
        <v>1</v>
      </c>
      <c r="EHE305" s="323" t="s">
        <v>216</v>
      </c>
      <c r="EHF305" s="319">
        <v>1</v>
      </c>
      <c r="EHG305" s="323" t="s">
        <v>216</v>
      </c>
      <c r="EHH305" s="319">
        <v>1</v>
      </c>
      <c r="EHI305" s="323" t="s">
        <v>216</v>
      </c>
      <c r="EHJ305" s="319">
        <v>1</v>
      </c>
      <c r="EHK305" s="323" t="s">
        <v>216</v>
      </c>
      <c r="EHL305" s="319">
        <v>1</v>
      </c>
      <c r="EHM305" s="323" t="s">
        <v>216</v>
      </c>
      <c r="EHN305" s="319">
        <v>1</v>
      </c>
      <c r="EHO305" s="323" t="s">
        <v>216</v>
      </c>
      <c r="EHP305" s="319">
        <v>1</v>
      </c>
      <c r="EHQ305" s="323" t="s">
        <v>216</v>
      </c>
      <c r="EHR305" s="319">
        <v>1</v>
      </c>
      <c r="EHS305" s="323" t="s">
        <v>216</v>
      </c>
      <c r="EHT305" s="319">
        <v>1</v>
      </c>
      <c r="EHU305" s="323" t="s">
        <v>216</v>
      </c>
      <c r="EHV305" s="319">
        <v>1</v>
      </c>
      <c r="EHW305" s="323" t="s">
        <v>216</v>
      </c>
      <c r="EHX305" s="319">
        <v>1</v>
      </c>
      <c r="EHY305" s="323" t="s">
        <v>216</v>
      </c>
      <c r="EHZ305" s="319">
        <v>1</v>
      </c>
      <c r="EIA305" s="323" t="s">
        <v>216</v>
      </c>
      <c r="EIB305" s="319">
        <v>1</v>
      </c>
      <c r="EIC305" s="323" t="s">
        <v>216</v>
      </c>
      <c r="EID305" s="319">
        <v>1</v>
      </c>
      <c r="EIE305" s="323" t="s">
        <v>216</v>
      </c>
      <c r="EIF305" s="319">
        <v>1</v>
      </c>
      <c r="EIG305" s="323" t="s">
        <v>216</v>
      </c>
      <c r="EIH305" s="319">
        <v>1</v>
      </c>
      <c r="EII305" s="323" t="s">
        <v>216</v>
      </c>
      <c r="EIJ305" s="319">
        <v>1</v>
      </c>
      <c r="EIK305" s="323" t="s">
        <v>216</v>
      </c>
      <c r="EIL305" s="319">
        <v>1</v>
      </c>
      <c r="EIM305" s="323" t="s">
        <v>216</v>
      </c>
      <c r="EIN305" s="319">
        <v>1</v>
      </c>
      <c r="EIO305" s="323" t="s">
        <v>216</v>
      </c>
      <c r="EIP305" s="319">
        <v>1</v>
      </c>
      <c r="EIQ305" s="323" t="s">
        <v>216</v>
      </c>
      <c r="EIR305" s="319">
        <v>1</v>
      </c>
      <c r="EIS305" s="323" t="s">
        <v>216</v>
      </c>
      <c r="EIT305" s="319">
        <v>1</v>
      </c>
      <c r="EIU305" s="323" t="s">
        <v>216</v>
      </c>
      <c r="EIV305" s="319">
        <v>1</v>
      </c>
      <c r="EIW305" s="323" t="s">
        <v>216</v>
      </c>
      <c r="EIX305" s="319">
        <v>1</v>
      </c>
      <c r="EIY305" s="323" t="s">
        <v>216</v>
      </c>
      <c r="EIZ305" s="319">
        <v>1</v>
      </c>
      <c r="EJA305" s="323" t="s">
        <v>216</v>
      </c>
      <c r="EJB305" s="319">
        <v>1</v>
      </c>
      <c r="EJC305" s="323" t="s">
        <v>216</v>
      </c>
      <c r="EJD305" s="319">
        <v>1</v>
      </c>
      <c r="EJE305" s="323" t="s">
        <v>216</v>
      </c>
      <c r="EJF305" s="319">
        <v>1</v>
      </c>
      <c r="EJG305" s="323" t="s">
        <v>216</v>
      </c>
      <c r="EJH305" s="319">
        <v>1</v>
      </c>
      <c r="EJI305" s="323" t="s">
        <v>216</v>
      </c>
      <c r="EJJ305" s="319">
        <v>1</v>
      </c>
      <c r="EJK305" s="323" t="s">
        <v>216</v>
      </c>
      <c r="EJL305" s="319">
        <v>1</v>
      </c>
      <c r="EJM305" s="323" t="s">
        <v>216</v>
      </c>
      <c r="EJN305" s="319">
        <v>1</v>
      </c>
      <c r="EJO305" s="323" t="s">
        <v>216</v>
      </c>
      <c r="EJP305" s="319">
        <v>1</v>
      </c>
      <c r="EJQ305" s="323" t="s">
        <v>216</v>
      </c>
      <c r="EJR305" s="319">
        <v>1</v>
      </c>
      <c r="EJS305" s="323" t="s">
        <v>216</v>
      </c>
      <c r="EJT305" s="319">
        <v>1</v>
      </c>
      <c r="EJU305" s="323" t="s">
        <v>216</v>
      </c>
      <c r="EJV305" s="319">
        <v>1</v>
      </c>
      <c r="EJW305" s="323" t="s">
        <v>216</v>
      </c>
      <c r="EJX305" s="319">
        <v>1</v>
      </c>
      <c r="EJY305" s="323" t="s">
        <v>216</v>
      </c>
      <c r="EJZ305" s="319">
        <v>1</v>
      </c>
      <c r="EKA305" s="323" t="s">
        <v>216</v>
      </c>
      <c r="EKB305" s="319">
        <v>1</v>
      </c>
      <c r="EKC305" s="323" t="s">
        <v>216</v>
      </c>
      <c r="EKD305" s="319">
        <v>1</v>
      </c>
      <c r="EKE305" s="323" t="s">
        <v>216</v>
      </c>
      <c r="EKF305" s="319">
        <v>1</v>
      </c>
      <c r="EKG305" s="323" t="s">
        <v>216</v>
      </c>
      <c r="EKH305" s="319">
        <v>1</v>
      </c>
      <c r="EKI305" s="323" t="s">
        <v>216</v>
      </c>
      <c r="EKJ305" s="319">
        <v>1</v>
      </c>
      <c r="EKK305" s="323" t="s">
        <v>216</v>
      </c>
      <c r="EKL305" s="319">
        <v>1</v>
      </c>
      <c r="EKM305" s="323" t="s">
        <v>216</v>
      </c>
      <c r="EKN305" s="319">
        <v>1</v>
      </c>
      <c r="EKO305" s="323" t="s">
        <v>216</v>
      </c>
      <c r="EKP305" s="319">
        <v>1</v>
      </c>
      <c r="EKQ305" s="323" t="s">
        <v>216</v>
      </c>
      <c r="EKR305" s="319">
        <v>1</v>
      </c>
      <c r="EKS305" s="323" t="s">
        <v>216</v>
      </c>
      <c r="EKT305" s="319">
        <v>1</v>
      </c>
      <c r="EKU305" s="323" t="s">
        <v>216</v>
      </c>
      <c r="EKV305" s="319">
        <v>1</v>
      </c>
      <c r="EKW305" s="323" t="s">
        <v>216</v>
      </c>
      <c r="EKX305" s="319">
        <v>1</v>
      </c>
      <c r="EKY305" s="323" t="s">
        <v>216</v>
      </c>
      <c r="EKZ305" s="319">
        <v>1</v>
      </c>
      <c r="ELA305" s="323" t="s">
        <v>216</v>
      </c>
      <c r="ELB305" s="319">
        <v>1</v>
      </c>
      <c r="ELC305" s="323" t="s">
        <v>216</v>
      </c>
      <c r="ELD305" s="319">
        <v>1</v>
      </c>
      <c r="ELE305" s="323" t="s">
        <v>216</v>
      </c>
      <c r="ELF305" s="319">
        <v>1</v>
      </c>
      <c r="ELG305" s="323" t="s">
        <v>216</v>
      </c>
      <c r="ELH305" s="319">
        <v>1</v>
      </c>
      <c r="ELI305" s="323" t="s">
        <v>216</v>
      </c>
      <c r="ELJ305" s="319">
        <v>1</v>
      </c>
      <c r="ELK305" s="323" t="s">
        <v>216</v>
      </c>
      <c r="ELL305" s="319">
        <v>1</v>
      </c>
      <c r="ELM305" s="323" t="s">
        <v>216</v>
      </c>
      <c r="ELN305" s="319">
        <v>1</v>
      </c>
      <c r="ELO305" s="323" t="s">
        <v>216</v>
      </c>
      <c r="ELP305" s="319">
        <v>1</v>
      </c>
      <c r="ELQ305" s="323" t="s">
        <v>216</v>
      </c>
      <c r="ELR305" s="319">
        <v>1</v>
      </c>
      <c r="ELS305" s="323" t="s">
        <v>216</v>
      </c>
      <c r="ELT305" s="319">
        <v>1</v>
      </c>
      <c r="ELU305" s="323" t="s">
        <v>216</v>
      </c>
      <c r="ELV305" s="319">
        <v>1</v>
      </c>
      <c r="ELW305" s="323" t="s">
        <v>216</v>
      </c>
      <c r="ELX305" s="319">
        <v>1</v>
      </c>
      <c r="ELY305" s="323" t="s">
        <v>216</v>
      </c>
      <c r="ELZ305" s="319">
        <v>1</v>
      </c>
      <c r="EMA305" s="323" t="s">
        <v>216</v>
      </c>
      <c r="EMB305" s="319">
        <v>1</v>
      </c>
      <c r="EMC305" s="323" t="s">
        <v>216</v>
      </c>
      <c r="EMD305" s="319">
        <v>1</v>
      </c>
      <c r="EME305" s="323" t="s">
        <v>216</v>
      </c>
      <c r="EMF305" s="319">
        <v>1</v>
      </c>
      <c r="EMG305" s="323" t="s">
        <v>216</v>
      </c>
      <c r="EMH305" s="319">
        <v>1</v>
      </c>
      <c r="EMI305" s="323" t="s">
        <v>216</v>
      </c>
      <c r="EMJ305" s="319">
        <v>1</v>
      </c>
      <c r="EMK305" s="323" t="s">
        <v>216</v>
      </c>
      <c r="EML305" s="319">
        <v>1</v>
      </c>
      <c r="EMM305" s="323" t="s">
        <v>216</v>
      </c>
      <c r="EMN305" s="319">
        <v>1</v>
      </c>
      <c r="EMO305" s="323" t="s">
        <v>216</v>
      </c>
      <c r="EMP305" s="319">
        <v>1</v>
      </c>
      <c r="EMQ305" s="323" t="s">
        <v>216</v>
      </c>
      <c r="EMR305" s="319">
        <v>1</v>
      </c>
      <c r="EMS305" s="323" t="s">
        <v>216</v>
      </c>
      <c r="EMT305" s="319">
        <v>1</v>
      </c>
      <c r="EMU305" s="323" t="s">
        <v>216</v>
      </c>
      <c r="EMV305" s="319">
        <v>1</v>
      </c>
      <c r="EMW305" s="323" t="s">
        <v>216</v>
      </c>
      <c r="EMX305" s="319">
        <v>1</v>
      </c>
      <c r="EMY305" s="323" t="s">
        <v>216</v>
      </c>
      <c r="EMZ305" s="319">
        <v>1</v>
      </c>
      <c r="ENA305" s="323" t="s">
        <v>216</v>
      </c>
      <c r="ENB305" s="319">
        <v>1</v>
      </c>
      <c r="ENC305" s="323" t="s">
        <v>216</v>
      </c>
      <c r="END305" s="319">
        <v>1</v>
      </c>
      <c r="ENE305" s="323" t="s">
        <v>216</v>
      </c>
      <c r="ENF305" s="319">
        <v>1</v>
      </c>
      <c r="ENG305" s="323" t="s">
        <v>216</v>
      </c>
      <c r="ENH305" s="319">
        <v>1</v>
      </c>
      <c r="ENI305" s="323" t="s">
        <v>216</v>
      </c>
      <c r="ENJ305" s="319">
        <v>1</v>
      </c>
      <c r="ENK305" s="323" t="s">
        <v>216</v>
      </c>
      <c r="ENL305" s="319">
        <v>1</v>
      </c>
      <c r="ENM305" s="323" t="s">
        <v>216</v>
      </c>
      <c r="ENN305" s="319">
        <v>1</v>
      </c>
      <c r="ENO305" s="323" t="s">
        <v>216</v>
      </c>
      <c r="ENP305" s="319">
        <v>1</v>
      </c>
      <c r="ENQ305" s="323" t="s">
        <v>216</v>
      </c>
      <c r="ENR305" s="319">
        <v>1</v>
      </c>
      <c r="ENS305" s="323" t="s">
        <v>216</v>
      </c>
      <c r="ENT305" s="319">
        <v>1</v>
      </c>
      <c r="ENU305" s="323" t="s">
        <v>216</v>
      </c>
      <c r="ENV305" s="319">
        <v>1</v>
      </c>
      <c r="ENW305" s="323" t="s">
        <v>216</v>
      </c>
      <c r="ENX305" s="319">
        <v>1</v>
      </c>
      <c r="ENY305" s="323" t="s">
        <v>216</v>
      </c>
      <c r="ENZ305" s="319">
        <v>1</v>
      </c>
      <c r="EOA305" s="323" t="s">
        <v>216</v>
      </c>
      <c r="EOB305" s="319">
        <v>1</v>
      </c>
      <c r="EOC305" s="323" t="s">
        <v>216</v>
      </c>
      <c r="EOD305" s="319">
        <v>1</v>
      </c>
      <c r="EOE305" s="323" t="s">
        <v>216</v>
      </c>
      <c r="EOF305" s="319">
        <v>1</v>
      </c>
      <c r="EOG305" s="323" t="s">
        <v>216</v>
      </c>
      <c r="EOH305" s="319">
        <v>1</v>
      </c>
      <c r="EOI305" s="323" t="s">
        <v>216</v>
      </c>
      <c r="EOJ305" s="319">
        <v>1</v>
      </c>
      <c r="EOK305" s="323" t="s">
        <v>216</v>
      </c>
      <c r="EOL305" s="319">
        <v>1</v>
      </c>
      <c r="EOM305" s="323" t="s">
        <v>216</v>
      </c>
      <c r="EON305" s="319">
        <v>1</v>
      </c>
      <c r="EOO305" s="323" t="s">
        <v>216</v>
      </c>
      <c r="EOP305" s="319">
        <v>1</v>
      </c>
      <c r="EOQ305" s="323" t="s">
        <v>216</v>
      </c>
      <c r="EOR305" s="319">
        <v>1</v>
      </c>
      <c r="EOS305" s="323" t="s">
        <v>216</v>
      </c>
      <c r="EOT305" s="319">
        <v>1</v>
      </c>
      <c r="EOU305" s="323" t="s">
        <v>216</v>
      </c>
      <c r="EOV305" s="319">
        <v>1</v>
      </c>
      <c r="EOW305" s="323" t="s">
        <v>216</v>
      </c>
      <c r="EOX305" s="319">
        <v>1</v>
      </c>
      <c r="EOY305" s="323" t="s">
        <v>216</v>
      </c>
      <c r="EOZ305" s="319">
        <v>1</v>
      </c>
      <c r="EPA305" s="323" t="s">
        <v>216</v>
      </c>
      <c r="EPB305" s="319">
        <v>1</v>
      </c>
      <c r="EPC305" s="323" t="s">
        <v>216</v>
      </c>
      <c r="EPD305" s="319">
        <v>1</v>
      </c>
      <c r="EPE305" s="323" t="s">
        <v>216</v>
      </c>
      <c r="EPF305" s="319">
        <v>1</v>
      </c>
      <c r="EPG305" s="323" t="s">
        <v>216</v>
      </c>
      <c r="EPH305" s="319">
        <v>1</v>
      </c>
      <c r="EPI305" s="323" t="s">
        <v>216</v>
      </c>
      <c r="EPJ305" s="319">
        <v>1</v>
      </c>
      <c r="EPK305" s="323" t="s">
        <v>216</v>
      </c>
      <c r="EPL305" s="319">
        <v>1</v>
      </c>
      <c r="EPM305" s="323" t="s">
        <v>216</v>
      </c>
      <c r="EPN305" s="319">
        <v>1</v>
      </c>
      <c r="EPO305" s="323" t="s">
        <v>216</v>
      </c>
      <c r="EPP305" s="319">
        <v>1</v>
      </c>
      <c r="EPQ305" s="323" t="s">
        <v>216</v>
      </c>
      <c r="EPR305" s="319">
        <v>1</v>
      </c>
      <c r="EPS305" s="323" t="s">
        <v>216</v>
      </c>
      <c r="EPT305" s="319">
        <v>1</v>
      </c>
      <c r="EPU305" s="323" t="s">
        <v>216</v>
      </c>
      <c r="EPV305" s="319">
        <v>1</v>
      </c>
      <c r="EPW305" s="323" t="s">
        <v>216</v>
      </c>
      <c r="EPX305" s="319">
        <v>1</v>
      </c>
      <c r="EPY305" s="323" t="s">
        <v>216</v>
      </c>
      <c r="EPZ305" s="319">
        <v>1</v>
      </c>
      <c r="EQA305" s="323" t="s">
        <v>216</v>
      </c>
      <c r="EQB305" s="319">
        <v>1</v>
      </c>
      <c r="EQC305" s="323" t="s">
        <v>216</v>
      </c>
      <c r="EQD305" s="319">
        <v>1</v>
      </c>
      <c r="EQE305" s="323" t="s">
        <v>216</v>
      </c>
      <c r="EQF305" s="319">
        <v>1</v>
      </c>
      <c r="EQG305" s="323" t="s">
        <v>216</v>
      </c>
      <c r="EQH305" s="319">
        <v>1</v>
      </c>
      <c r="EQI305" s="323" t="s">
        <v>216</v>
      </c>
      <c r="EQJ305" s="319">
        <v>1</v>
      </c>
      <c r="EQK305" s="323" t="s">
        <v>216</v>
      </c>
      <c r="EQL305" s="319">
        <v>1</v>
      </c>
      <c r="EQM305" s="323" t="s">
        <v>216</v>
      </c>
      <c r="EQN305" s="319">
        <v>1</v>
      </c>
      <c r="EQO305" s="323" t="s">
        <v>216</v>
      </c>
      <c r="EQP305" s="319">
        <v>1</v>
      </c>
      <c r="EQQ305" s="323" t="s">
        <v>216</v>
      </c>
      <c r="EQR305" s="319">
        <v>1</v>
      </c>
      <c r="EQS305" s="323" t="s">
        <v>216</v>
      </c>
      <c r="EQT305" s="319">
        <v>1</v>
      </c>
      <c r="EQU305" s="323" t="s">
        <v>216</v>
      </c>
      <c r="EQV305" s="319">
        <v>1</v>
      </c>
      <c r="EQW305" s="323" t="s">
        <v>216</v>
      </c>
      <c r="EQX305" s="319">
        <v>1</v>
      </c>
      <c r="EQY305" s="323" t="s">
        <v>216</v>
      </c>
      <c r="EQZ305" s="319">
        <v>1</v>
      </c>
      <c r="ERA305" s="323" t="s">
        <v>216</v>
      </c>
      <c r="ERB305" s="319">
        <v>1</v>
      </c>
      <c r="ERC305" s="323" t="s">
        <v>216</v>
      </c>
      <c r="ERD305" s="319">
        <v>1</v>
      </c>
      <c r="ERE305" s="323" t="s">
        <v>216</v>
      </c>
      <c r="ERF305" s="319">
        <v>1</v>
      </c>
      <c r="ERG305" s="323" t="s">
        <v>216</v>
      </c>
      <c r="ERH305" s="319">
        <v>1</v>
      </c>
      <c r="ERI305" s="323" t="s">
        <v>216</v>
      </c>
      <c r="ERJ305" s="319">
        <v>1</v>
      </c>
      <c r="ERK305" s="323" t="s">
        <v>216</v>
      </c>
      <c r="ERL305" s="319">
        <v>1</v>
      </c>
      <c r="ERM305" s="323" t="s">
        <v>216</v>
      </c>
      <c r="ERN305" s="319">
        <v>1</v>
      </c>
      <c r="ERO305" s="323" t="s">
        <v>216</v>
      </c>
      <c r="ERP305" s="319">
        <v>1</v>
      </c>
      <c r="ERQ305" s="323" t="s">
        <v>216</v>
      </c>
      <c r="ERR305" s="319">
        <v>1</v>
      </c>
      <c r="ERS305" s="323" t="s">
        <v>216</v>
      </c>
      <c r="ERT305" s="319">
        <v>1</v>
      </c>
      <c r="ERU305" s="323" t="s">
        <v>216</v>
      </c>
      <c r="ERV305" s="319">
        <v>1</v>
      </c>
      <c r="ERW305" s="323" t="s">
        <v>216</v>
      </c>
      <c r="ERX305" s="319">
        <v>1</v>
      </c>
      <c r="ERY305" s="323" t="s">
        <v>216</v>
      </c>
      <c r="ERZ305" s="319">
        <v>1</v>
      </c>
      <c r="ESA305" s="323" t="s">
        <v>216</v>
      </c>
      <c r="ESB305" s="319">
        <v>1</v>
      </c>
      <c r="ESC305" s="323" t="s">
        <v>216</v>
      </c>
      <c r="ESD305" s="319">
        <v>1</v>
      </c>
      <c r="ESE305" s="323" t="s">
        <v>216</v>
      </c>
      <c r="ESF305" s="319">
        <v>1</v>
      </c>
      <c r="ESG305" s="323" t="s">
        <v>216</v>
      </c>
      <c r="ESH305" s="319">
        <v>1</v>
      </c>
      <c r="ESI305" s="323" t="s">
        <v>216</v>
      </c>
      <c r="ESJ305" s="319">
        <v>1</v>
      </c>
      <c r="ESK305" s="323" t="s">
        <v>216</v>
      </c>
      <c r="ESL305" s="319">
        <v>1</v>
      </c>
      <c r="ESM305" s="323" t="s">
        <v>216</v>
      </c>
      <c r="ESN305" s="319">
        <v>1</v>
      </c>
      <c r="ESO305" s="323" t="s">
        <v>216</v>
      </c>
      <c r="ESP305" s="319">
        <v>1</v>
      </c>
      <c r="ESQ305" s="323" t="s">
        <v>216</v>
      </c>
      <c r="ESR305" s="319">
        <v>1</v>
      </c>
      <c r="ESS305" s="323" t="s">
        <v>216</v>
      </c>
      <c r="EST305" s="319">
        <v>1</v>
      </c>
      <c r="ESU305" s="323" t="s">
        <v>216</v>
      </c>
      <c r="ESV305" s="319">
        <v>1</v>
      </c>
      <c r="ESW305" s="323" t="s">
        <v>216</v>
      </c>
      <c r="ESX305" s="319">
        <v>1</v>
      </c>
      <c r="ESY305" s="323" t="s">
        <v>216</v>
      </c>
      <c r="ESZ305" s="319">
        <v>1</v>
      </c>
      <c r="ETA305" s="323" t="s">
        <v>216</v>
      </c>
      <c r="ETB305" s="319">
        <v>1</v>
      </c>
      <c r="ETC305" s="323" t="s">
        <v>216</v>
      </c>
      <c r="ETD305" s="319">
        <v>1</v>
      </c>
      <c r="ETE305" s="323" t="s">
        <v>216</v>
      </c>
      <c r="ETF305" s="319">
        <v>1</v>
      </c>
      <c r="ETG305" s="323" t="s">
        <v>216</v>
      </c>
      <c r="ETH305" s="319">
        <v>1</v>
      </c>
      <c r="ETI305" s="323" t="s">
        <v>216</v>
      </c>
      <c r="ETJ305" s="319">
        <v>1</v>
      </c>
      <c r="ETK305" s="323" t="s">
        <v>216</v>
      </c>
      <c r="ETL305" s="319">
        <v>1</v>
      </c>
      <c r="ETM305" s="323" t="s">
        <v>216</v>
      </c>
      <c r="ETN305" s="319">
        <v>1</v>
      </c>
      <c r="ETO305" s="323" t="s">
        <v>216</v>
      </c>
      <c r="ETP305" s="319">
        <v>1</v>
      </c>
      <c r="ETQ305" s="323" t="s">
        <v>216</v>
      </c>
      <c r="ETR305" s="319">
        <v>1</v>
      </c>
      <c r="ETS305" s="323" t="s">
        <v>216</v>
      </c>
      <c r="ETT305" s="319">
        <v>1</v>
      </c>
      <c r="ETU305" s="323" t="s">
        <v>216</v>
      </c>
      <c r="ETV305" s="319">
        <v>1</v>
      </c>
      <c r="ETW305" s="323" t="s">
        <v>216</v>
      </c>
      <c r="ETX305" s="319">
        <v>1</v>
      </c>
      <c r="ETY305" s="323" t="s">
        <v>216</v>
      </c>
      <c r="ETZ305" s="319">
        <v>1</v>
      </c>
      <c r="EUA305" s="323" t="s">
        <v>216</v>
      </c>
      <c r="EUB305" s="319">
        <v>1</v>
      </c>
      <c r="EUC305" s="323" t="s">
        <v>216</v>
      </c>
      <c r="EUD305" s="319">
        <v>1</v>
      </c>
      <c r="EUE305" s="323" t="s">
        <v>216</v>
      </c>
      <c r="EUF305" s="319">
        <v>1</v>
      </c>
      <c r="EUG305" s="323" t="s">
        <v>216</v>
      </c>
      <c r="EUH305" s="319">
        <v>1</v>
      </c>
      <c r="EUI305" s="323" t="s">
        <v>216</v>
      </c>
      <c r="EUJ305" s="319">
        <v>1</v>
      </c>
      <c r="EUK305" s="323" t="s">
        <v>216</v>
      </c>
      <c r="EUL305" s="319">
        <v>1</v>
      </c>
      <c r="EUM305" s="323" t="s">
        <v>216</v>
      </c>
      <c r="EUN305" s="319">
        <v>1</v>
      </c>
      <c r="EUO305" s="323" t="s">
        <v>216</v>
      </c>
      <c r="EUP305" s="319">
        <v>1</v>
      </c>
      <c r="EUQ305" s="323" t="s">
        <v>216</v>
      </c>
      <c r="EUR305" s="319">
        <v>1</v>
      </c>
      <c r="EUS305" s="323" t="s">
        <v>216</v>
      </c>
      <c r="EUT305" s="319">
        <v>1</v>
      </c>
      <c r="EUU305" s="323" t="s">
        <v>216</v>
      </c>
      <c r="EUV305" s="319">
        <v>1</v>
      </c>
      <c r="EUW305" s="323" t="s">
        <v>216</v>
      </c>
      <c r="EUX305" s="319">
        <v>1</v>
      </c>
      <c r="EUY305" s="323" t="s">
        <v>216</v>
      </c>
      <c r="EUZ305" s="319">
        <v>1</v>
      </c>
      <c r="EVA305" s="323" t="s">
        <v>216</v>
      </c>
      <c r="EVB305" s="319">
        <v>1</v>
      </c>
      <c r="EVC305" s="323" t="s">
        <v>216</v>
      </c>
      <c r="EVD305" s="319">
        <v>1</v>
      </c>
      <c r="EVE305" s="323" t="s">
        <v>216</v>
      </c>
      <c r="EVF305" s="319">
        <v>1</v>
      </c>
      <c r="EVG305" s="323" t="s">
        <v>216</v>
      </c>
      <c r="EVH305" s="319">
        <v>1</v>
      </c>
      <c r="EVI305" s="323" t="s">
        <v>216</v>
      </c>
      <c r="EVJ305" s="319">
        <v>1</v>
      </c>
      <c r="EVK305" s="323" t="s">
        <v>216</v>
      </c>
      <c r="EVL305" s="319">
        <v>1</v>
      </c>
      <c r="EVM305" s="323" t="s">
        <v>216</v>
      </c>
      <c r="EVN305" s="319">
        <v>1</v>
      </c>
      <c r="EVO305" s="323" t="s">
        <v>216</v>
      </c>
      <c r="EVP305" s="319">
        <v>1</v>
      </c>
      <c r="EVQ305" s="323" t="s">
        <v>216</v>
      </c>
      <c r="EVR305" s="319">
        <v>1</v>
      </c>
      <c r="EVS305" s="323" t="s">
        <v>216</v>
      </c>
      <c r="EVT305" s="319">
        <v>1</v>
      </c>
      <c r="EVU305" s="323" t="s">
        <v>216</v>
      </c>
      <c r="EVV305" s="319">
        <v>1</v>
      </c>
      <c r="EVW305" s="323" t="s">
        <v>216</v>
      </c>
      <c r="EVX305" s="319">
        <v>1</v>
      </c>
      <c r="EVY305" s="323" t="s">
        <v>216</v>
      </c>
      <c r="EVZ305" s="319">
        <v>1</v>
      </c>
      <c r="EWA305" s="323" t="s">
        <v>216</v>
      </c>
      <c r="EWB305" s="319">
        <v>1</v>
      </c>
      <c r="EWC305" s="323" t="s">
        <v>216</v>
      </c>
      <c r="EWD305" s="319">
        <v>1</v>
      </c>
      <c r="EWE305" s="323" t="s">
        <v>216</v>
      </c>
      <c r="EWF305" s="319">
        <v>1</v>
      </c>
      <c r="EWG305" s="323" t="s">
        <v>216</v>
      </c>
      <c r="EWH305" s="319">
        <v>1</v>
      </c>
      <c r="EWI305" s="323" t="s">
        <v>216</v>
      </c>
      <c r="EWJ305" s="319">
        <v>1</v>
      </c>
      <c r="EWK305" s="323" t="s">
        <v>216</v>
      </c>
      <c r="EWL305" s="319">
        <v>1</v>
      </c>
      <c r="EWM305" s="323" t="s">
        <v>216</v>
      </c>
      <c r="EWN305" s="319">
        <v>1</v>
      </c>
      <c r="EWO305" s="323" t="s">
        <v>216</v>
      </c>
      <c r="EWP305" s="319">
        <v>1</v>
      </c>
      <c r="EWQ305" s="323" t="s">
        <v>216</v>
      </c>
      <c r="EWR305" s="319">
        <v>1</v>
      </c>
      <c r="EWS305" s="323" t="s">
        <v>216</v>
      </c>
      <c r="EWT305" s="319">
        <v>1</v>
      </c>
      <c r="EWU305" s="323" t="s">
        <v>216</v>
      </c>
      <c r="EWV305" s="319">
        <v>1</v>
      </c>
      <c r="EWW305" s="323" t="s">
        <v>216</v>
      </c>
      <c r="EWX305" s="319">
        <v>1</v>
      </c>
      <c r="EWY305" s="323" t="s">
        <v>216</v>
      </c>
      <c r="EWZ305" s="319">
        <v>1</v>
      </c>
      <c r="EXA305" s="323" t="s">
        <v>216</v>
      </c>
      <c r="EXB305" s="319">
        <v>1</v>
      </c>
      <c r="EXC305" s="323" t="s">
        <v>216</v>
      </c>
      <c r="EXD305" s="319">
        <v>1</v>
      </c>
      <c r="EXE305" s="323" t="s">
        <v>216</v>
      </c>
      <c r="EXF305" s="319">
        <v>1</v>
      </c>
      <c r="EXG305" s="323" t="s">
        <v>216</v>
      </c>
      <c r="EXH305" s="319">
        <v>1</v>
      </c>
      <c r="EXI305" s="323" t="s">
        <v>216</v>
      </c>
      <c r="EXJ305" s="319">
        <v>1</v>
      </c>
      <c r="EXK305" s="323" t="s">
        <v>216</v>
      </c>
      <c r="EXL305" s="319">
        <v>1</v>
      </c>
      <c r="EXM305" s="323" t="s">
        <v>216</v>
      </c>
      <c r="EXN305" s="319">
        <v>1</v>
      </c>
      <c r="EXO305" s="323" t="s">
        <v>216</v>
      </c>
      <c r="EXP305" s="319">
        <v>1</v>
      </c>
      <c r="EXQ305" s="323" t="s">
        <v>216</v>
      </c>
      <c r="EXR305" s="319">
        <v>1</v>
      </c>
      <c r="EXS305" s="323" t="s">
        <v>216</v>
      </c>
      <c r="EXT305" s="319">
        <v>1</v>
      </c>
      <c r="EXU305" s="323" t="s">
        <v>216</v>
      </c>
      <c r="EXV305" s="319">
        <v>1</v>
      </c>
      <c r="EXW305" s="323" t="s">
        <v>216</v>
      </c>
      <c r="EXX305" s="319">
        <v>1</v>
      </c>
      <c r="EXY305" s="323" t="s">
        <v>216</v>
      </c>
      <c r="EXZ305" s="319">
        <v>1</v>
      </c>
      <c r="EYA305" s="323" t="s">
        <v>216</v>
      </c>
      <c r="EYB305" s="319">
        <v>1</v>
      </c>
      <c r="EYC305" s="323" t="s">
        <v>216</v>
      </c>
      <c r="EYD305" s="319">
        <v>1</v>
      </c>
      <c r="EYE305" s="323" t="s">
        <v>216</v>
      </c>
      <c r="EYF305" s="319">
        <v>1</v>
      </c>
      <c r="EYG305" s="323" t="s">
        <v>216</v>
      </c>
      <c r="EYH305" s="319">
        <v>1</v>
      </c>
      <c r="EYI305" s="323" t="s">
        <v>216</v>
      </c>
      <c r="EYJ305" s="319">
        <v>1</v>
      </c>
      <c r="EYK305" s="323" t="s">
        <v>216</v>
      </c>
      <c r="EYL305" s="319">
        <v>1</v>
      </c>
      <c r="EYM305" s="323" t="s">
        <v>216</v>
      </c>
      <c r="EYN305" s="319">
        <v>1</v>
      </c>
      <c r="EYO305" s="323" t="s">
        <v>216</v>
      </c>
      <c r="EYP305" s="319">
        <v>1</v>
      </c>
      <c r="EYQ305" s="323" t="s">
        <v>216</v>
      </c>
      <c r="EYR305" s="319">
        <v>1</v>
      </c>
      <c r="EYS305" s="323" t="s">
        <v>216</v>
      </c>
      <c r="EYT305" s="319">
        <v>1</v>
      </c>
      <c r="EYU305" s="323" t="s">
        <v>216</v>
      </c>
      <c r="EYV305" s="319">
        <v>1</v>
      </c>
      <c r="EYW305" s="323" t="s">
        <v>216</v>
      </c>
      <c r="EYX305" s="319">
        <v>1</v>
      </c>
      <c r="EYY305" s="323" t="s">
        <v>216</v>
      </c>
      <c r="EYZ305" s="319">
        <v>1</v>
      </c>
      <c r="EZA305" s="323" t="s">
        <v>216</v>
      </c>
      <c r="EZB305" s="319">
        <v>1</v>
      </c>
      <c r="EZC305" s="323" t="s">
        <v>216</v>
      </c>
      <c r="EZD305" s="319">
        <v>1</v>
      </c>
      <c r="EZE305" s="323" t="s">
        <v>216</v>
      </c>
      <c r="EZF305" s="319">
        <v>1</v>
      </c>
      <c r="EZG305" s="323" t="s">
        <v>216</v>
      </c>
      <c r="EZH305" s="319">
        <v>1</v>
      </c>
      <c r="EZI305" s="323" t="s">
        <v>216</v>
      </c>
      <c r="EZJ305" s="319">
        <v>1</v>
      </c>
      <c r="EZK305" s="323" t="s">
        <v>216</v>
      </c>
      <c r="EZL305" s="319">
        <v>1</v>
      </c>
      <c r="EZM305" s="323" t="s">
        <v>216</v>
      </c>
      <c r="EZN305" s="319">
        <v>1</v>
      </c>
      <c r="EZO305" s="323" t="s">
        <v>216</v>
      </c>
      <c r="EZP305" s="319">
        <v>1</v>
      </c>
      <c r="EZQ305" s="323" t="s">
        <v>216</v>
      </c>
      <c r="EZR305" s="319">
        <v>1</v>
      </c>
      <c r="EZS305" s="323" t="s">
        <v>216</v>
      </c>
      <c r="EZT305" s="319">
        <v>1</v>
      </c>
      <c r="EZU305" s="323" t="s">
        <v>216</v>
      </c>
      <c r="EZV305" s="319">
        <v>1</v>
      </c>
      <c r="EZW305" s="323" t="s">
        <v>216</v>
      </c>
      <c r="EZX305" s="319">
        <v>1</v>
      </c>
      <c r="EZY305" s="323" t="s">
        <v>216</v>
      </c>
      <c r="EZZ305" s="319">
        <v>1</v>
      </c>
      <c r="FAA305" s="323" t="s">
        <v>216</v>
      </c>
      <c r="FAB305" s="319">
        <v>1</v>
      </c>
      <c r="FAC305" s="323" t="s">
        <v>216</v>
      </c>
      <c r="FAD305" s="319">
        <v>1</v>
      </c>
      <c r="FAE305" s="323" t="s">
        <v>216</v>
      </c>
      <c r="FAF305" s="319">
        <v>1</v>
      </c>
      <c r="FAG305" s="323" t="s">
        <v>216</v>
      </c>
      <c r="FAH305" s="319">
        <v>1</v>
      </c>
      <c r="FAI305" s="323" t="s">
        <v>216</v>
      </c>
      <c r="FAJ305" s="319">
        <v>1</v>
      </c>
      <c r="FAK305" s="323" t="s">
        <v>216</v>
      </c>
      <c r="FAL305" s="319">
        <v>1</v>
      </c>
      <c r="FAM305" s="323" t="s">
        <v>216</v>
      </c>
      <c r="FAN305" s="319">
        <v>1</v>
      </c>
      <c r="FAO305" s="323" t="s">
        <v>216</v>
      </c>
      <c r="FAP305" s="319">
        <v>1</v>
      </c>
      <c r="FAQ305" s="323" t="s">
        <v>216</v>
      </c>
      <c r="FAR305" s="319">
        <v>1</v>
      </c>
      <c r="FAS305" s="323" t="s">
        <v>216</v>
      </c>
      <c r="FAT305" s="319">
        <v>1</v>
      </c>
      <c r="FAU305" s="323" t="s">
        <v>216</v>
      </c>
      <c r="FAV305" s="319">
        <v>1</v>
      </c>
      <c r="FAW305" s="323" t="s">
        <v>216</v>
      </c>
      <c r="FAX305" s="319">
        <v>1</v>
      </c>
      <c r="FAY305" s="323" t="s">
        <v>216</v>
      </c>
      <c r="FAZ305" s="319">
        <v>1</v>
      </c>
      <c r="FBA305" s="323" t="s">
        <v>216</v>
      </c>
      <c r="FBB305" s="319">
        <v>1</v>
      </c>
      <c r="FBC305" s="323" t="s">
        <v>216</v>
      </c>
      <c r="FBD305" s="319">
        <v>1</v>
      </c>
      <c r="FBE305" s="323" t="s">
        <v>216</v>
      </c>
      <c r="FBF305" s="319">
        <v>1</v>
      </c>
      <c r="FBG305" s="323" t="s">
        <v>216</v>
      </c>
      <c r="FBH305" s="319">
        <v>1</v>
      </c>
      <c r="FBI305" s="323" t="s">
        <v>216</v>
      </c>
      <c r="FBJ305" s="319">
        <v>1</v>
      </c>
      <c r="FBK305" s="323" t="s">
        <v>216</v>
      </c>
      <c r="FBL305" s="319">
        <v>1</v>
      </c>
      <c r="FBM305" s="323" t="s">
        <v>216</v>
      </c>
      <c r="FBN305" s="319">
        <v>1</v>
      </c>
      <c r="FBO305" s="323" t="s">
        <v>216</v>
      </c>
      <c r="FBP305" s="319">
        <v>1</v>
      </c>
      <c r="FBQ305" s="323" t="s">
        <v>216</v>
      </c>
      <c r="FBR305" s="319">
        <v>1</v>
      </c>
      <c r="FBS305" s="323" t="s">
        <v>216</v>
      </c>
      <c r="FBT305" s="319">
        <v>1</v>
      </c>
      <c r="FBU305" s="323" t="s">
        <v>216</v>
      </c>
      <c r="FBV305" s="319">
        <v>1</v>
      </c>
      <c r="FBW305" s="323" t="s">
        <v>216</v>
      </c>
      <c r="FBX305" s="319">
        <v>1</v>
      </c>
      <c r="FBY305" s="323" t="s">
        <v>216</v>
      </c>
      <c r="FBZ305" s="319">
        <v>1</v>
      </c>
      <c r="FCA305" s="323" t="s">
        <v>216</v>
      </c>
      <c r="FCB305" s="319">
        <v>1</v>
      </c>
      <c r="FCC305" s="323" t="s">
        <v>216</v>
      </c>
      <c r="FCD305" s="319">
        <v>1</v>
      </c>
      <c r="FCE305" s="323" t="s">
        <v>216</v>
      </c>
      <c r="FCF305" s="319">
        <v>1</v>
      </c>
      <c r="FCG305" s="323" t="s">
        <v>216</v>
      </c>
      <c r="FCH305" s="319">
        <v>1</v>
      </c>
      <c r="FCI305" s="323" t="s">
        <v>216</v>
      </c>
      <c r="FCJ305" s="319">
        <v>1</v>
      </c>
      <c r="FCK305" s="323" t="s">
        <v>216</v>
      </c>
      <c r="FCL305" s="319">
        <v>1</v>
      </c>
      <c r="FCM305" s="323" t="s">
        <v>216</v>
      </c>
      <c r="FCN305" s="319">
        <v>1</v>
      </c>
      <c r="FCO305" s="323" t="s">
        <v>216</v>
      </c>
      <c r="FCP305" s="319">
        <v>1</v>
      </c>
      <c r="FCQ305" s="323" t="s">
        <v>216</v>
      </c>
      <c r="FCR305" s="319">
        <v>1</v>
      </c>
      <c r="FCS305" s="323" t="s">
        <v>216</v>
      </c>
      <c r="FCT305" s="319">
        <v>1</v>
      </c>
      <c r="FCU305" s="323" t="s">
        <v>216</v>
      </c>
      <c r="FCV305" s="319">
        <v>1</v>
      </c>
      <c r="FCW305" s="323" t="s">
        <v>216</v>
      </c>
      <c r="FCX305" s="319">
        <v>1</v>
      </c>
      <c r="FCY305" s="323" t="s">
        <v>216</v>
      </c>
      <c r="FCZ305" s="319">
        <v>1</v>
      </c>
      <c r="FDA305" s="323" t="s">
        <v>216</v>
      </c>
      <c r="FDB305" s="319">
        <v>1</v>
      </c>
      <c r="FDC305" s="323" t="s">
        <v>216</v>
      </c>
      <c r="FDD305" s="319">
        <v>1</v>
      </c>
      <c r="FDE305" s="323" t="s">
        <v>216</v>
      </c>
      <c r="FDF305" s="319">
        <v>1</v>
      </c>
      <c r="FDG305" s="323" t="s">
        <v>216</v>
      </c>
      <c r="FDH305" s="319">
        <v>1</v>
      </c>
      <c r="FDI305" s="323" t="s">
        <v>216</v>
      </c>
      <c r="FDJ305" s="319">
        <v>1</v>
      </c>
      <c r="FDK305" s="323" t="s">
        <v>216</v>
      </c>
      <c r="FDL305" s="319">
        <v>1</v>
      </c>
      <c r="FDM305" s="323" t="s">
        <v>216</v>
      </c>
      <c r="FDN305" s="319">
        <v>1</v>
      </c>
      <c r="FDO305" s="323" t="s">
        <v>216</v>
      </c>
      <c r="FDP305" s="319">
        <v>1</v>
      </c>
      <c r="FDQ305" s="323" t="s">
        <v>216</v>
      </c>
      <c r="FDR305" s="319">
        <v>1</v>
      </c>
      <c r="FDS305" s="323" t="s">
        <v>216</v>
      </c>
      <c r="FDT305" s="319">
        <v>1</v>
      </c>
      <c r="FDU305" s="323" t="s">
        <v>216</v>
      </c>
      <c r="FDV305" s="319">
        <v>1</v>
      </c>
      <c r="FDW305" s="323" t="s">
        <v>216</v>
      </c>
      <c r="FDX305" s="319">
        <v>1</v>
      </c>
      <c r="FDY305" s="323" t="s">
        <v>216</v>
      </c>
      <c r="FDZ305" s="319">
        <v>1</v>
      </c>
      <c r="FEA305" s="323" t="s">
        <v>216</v>
      </c>
      <c r="FEB305" s="319">
        <v>1</v>
      </c>
      <c r="FEC305" s="323" t="s">
        <v>216</v>
      </c>
      <c r="FED305" s="319">
        <v>1</v>
      </c>
      <c r="FEE305" s="323" t="s">
        <v>216</v>
      </c>
      <c r="FEF305" s="319">
        <v>1</v>
      </c>
      <c r="FEG305" s="323" t="s">
        <v>216</v>
      </c>
      <c r="FEH305" s="319">
        <v>1</v>
      </c>
      <c r="FEI305" s="323" t="s">
        <v>216</v>
      </c>
      <c r="FEJ305" s="319">
        <v>1</v>
      </c>
      <c r="FEK305" s="323" t="s">
        <v>216</v>
      </c>
      <c r="FEL305" s="319">
        <v>1</v>
      </c>
      <c r="FEM305" s="323" t="s">
        <v>216</v>
      </c>
      <c r="FEN305" s="319">
        <v>1</v>
      </c>
      <c r="FEO305" s="323" t="s">
        <v>216</v>
      </c>
      <c r="FEP305" s="319">
        <v>1</v>
      </c>
      <c r="FEQ305" s="323" t="s">
        <v>216</v>
      </c>
      <c r="FER305" s="319">
        <v>1</v>
      </c>
      <c r="FES305" s="323" t="s">
        <v>216</v>
      </c>
      <c r="FET305" s="319">
        <v>1</v>
      </c>
      <c r="FEU305" s="323" t="s">
        <v>216</v>
      </c>
      <c r="FEV305" s="319">
        <v>1</v>
      </c>
      <c r="FEW305" s="323" t="s">
        <v>216</v>
      </c>
      <c r="FEX305" s="319">
        <v>1</v>
      </c>
      <c r="FEY305" s="323" t="s">
        <v>216</v>
      </c>
      <c r="FEZ305" s="319">
        <v>1</v>
      </c>
      <c r="FFA305" s="323" t="s">
        <v>216</v>
      </c>
      <c r="FFB305" s="319">
        <v>1</v>
      </c>
      <c r="FFC305" s="323" t="s">
        <v>216</v>
      </c>
      <c r="FFD305" s="319">
        <v>1</v>
      </c>
      <c r="FFE305" s="323" t="s">
        <v>216</v>
      </c>
      <c r="FFF305" s="319">
        <v>1</v>
      </c>
      <c r="FFG305" s="323" t="s">
        <v>216</v>
      </c>
      <c r="FFH305" s="319">
        <v>1</v>
      </c>
      <c r="FFI305" s="323" t="s">
        <v>216</v>
      </c>
      <c r="FFJ305" s="319">
        <v>1</v>
      </c>
      <c r="FFK305" s="323" t="s">
        <v>216</v>
      </c>
      <c r="FFL305" s="319">
        <v>1</v>
      </c>
      <c r="FFM305" s="323" t="s">
        <v>216</v>
      </c>
      <c r="FFN305" s="319">
        <v>1</v>
      </c>
      <c r="FFO305" s="323" t="s">
        <v>216</v>
      </c>
      <c r="FFP305" s="319">
        <v>1</v>
      </c>
      <c r="FFQ305" s="323" t="s">
        <v>216</v>
      </c>
      <c r="FFR305" s="319">
        <v>1</v>
      </c>
      <c r="FFS305" s="323" t="s">
        <v>216</v>
      </c>
      <c r="FFT305" s="319">
        <v>1</v>
      </c>
      <c r="FFU305" s="323" t="s">
        <v>216</v>
      </c>
      <c r="FFV305" s="319">
        <v>1</v>
      </c>
      <c r="FFW305" s="323" t="s">
        <v>216</v>
      </c>
      <c r="FFX305" s="319">
        <v>1</v>
      </c>
      <c r="FFY305" s="323" t="s">
        <v>216</v>
      </c>
      <c r="FFZ305" s="319">
        <v>1</v>
      </c>
      <c r="FGA305" s="323" t="s">
        <v>216</v>
      </c>
      <c r="FGB305" s="319">
        <v>1</v>
      </c>
      <c r="FGC305" s="323" t="s">
        <v>216</v>
      </c>
      <c r="FGD305" s="319">
        <v>1</v>
      </c>
      <c r="FGE305" s="323" t="s">
        <v>216</v>
      </c>
      <c r="FGF305" s="319">
        <v>1</v>
      </c>
      <c r="FGG305" s="323" t="s">
        <v>216</v>
      </c>
      <c r="FGH305" s="319">
        <v>1</v>
      </c>
      <c r="FGI305" s="323" t="s">
        <v>216</v>
      </c>
      <c r="FGJ305" s="319">
        <v>1</v>
      </c>
      <c r="FGK305" s="323" t="s">
        <v>216</v>
      </c>
      <c r="FGL305" s="319">
        <v>1</v>
      </c>
      <c r="FGM305" s="323" t="s">
        <v>216</v>
      </c>
      <c r="FGN305" s="319">
        <v>1</v>
      </c>
      <c r="FGO305" s="323" t="s">
        <v>216</v>
      </c>
      <c r="FGP305" s="319">
        <v>1</v>
      </c>
      <c r="FGQ305" s="323" t="s">
        <v>216</v>
      </c>
      <c r="FGR305" s="319">
        <v>1</v>
      </c>
      <c r="FGS305" s="323" t="s">
        <v>216</v>
      </c>
      <c r="FGT305" s="319">
        <v>1</v>
      </c>
      <c r="FGU305" s="323" t="s">
        <v>216</v>
      </c>
      <c r="FGV305" s="319">
        <v>1</v>
      </c>
      <c r="FGW305" s="323" t="s">
        <v>216</v>
      </c>
      <c r="FGX305" s="319">
        <v>1</v>
      </c>
      <c r="FGY305" s="323" t="s">
        <v>216</v>
      </c>
      <c r="FGZ305" s="319">
        <v>1</v>
      </c>
      <c r="FHA305" s="323" t="s">
        <v>216</v>
      </c>
      <c r="FHB305" s="319">
        <v>1</v>
      </c>
      <c r="FHC305" s="323" t="s">
        <v>216</v>
      </c>
      <c r="FHD305" s="319">
        <v>1</v>
      </c>
      <c r="FHE305" s="323" t="s">
        <v>216</v>
      </c>
      <c r="FHF305" s="319">
        <v>1</v>
      </c>
      <c r="FHG305" s="323" t="s">
        <v>216</v>
      </c>
      <c r="FHH305" s="319">
        <v>1</v>
      </c>
      <c r="FHI305" s="323" t="s">
        <v>216</v>
      </c>
      <c r="FHJ305" s="319">
        <v>1</v>
      </c>
      <c r="FHK305" s="323" t="s">
        <v>216</v>
      </c>
      <c r="FHL305" s="319">
        <v>1</v>
      </c>
      <c r="FHM305" s="323" t="s">
        <v>216</v>
      </c>
      <c r="FHN305" s="319">
        <v>1</v>
      </c>
      <c r="FHO305" s="323" t="s">
        <v>216</v>
      </c>
      <c r="FHP305" s="319">
        <v>1</v>
      </c>
      <c r="FHQ305" s="323" t="s">
        <v>216</v>
      </c>
      <c r="FHR305" s="319">
        <v>1</v>
      </c>
      <c r="FHS305" s="323" t="s">
        <v>216</v>
      </c>
      <c r="FHT305" s="319">
        <v>1</v>
      </c>
      <c r="FHU305" s="323" t="s">
        <v>216</v>
      </c>
      <c r="FHV305" s="319">
        <v>1</v>
      </c>
      <c r="FHW305" s="323" t="s">
        <v>216</v>
      </c>
      <c r="FHX305" s="319">
        <v>1</v>
      </c>
      <c r="FHY305" s="323" t="s">
        <v>216</v>
      </c>
      <c r="FHZ305" s="319">
        <v>1</v>
      </c>
      <c r="FIA305" s="323" t="s">
        <v>216</v>
      </c>
      <c r="FIB305" s="319">
        <v>1</v>
      </c>
      <c r="FIC305" s="323" t="s">
        <v>216</v>
      </c>
      <c r="FID305" s="319">
        <v>1</v>
      </c>
      <c r="FIE305" s="323" t="s">
        <v>216</v>
      </c>
      <c r="FIF305" s="319">
        <v>1</v>
      </c>
      <c r="FIG305" s="323" t="s">
        <v>216</v>
      </c>
      <c r="FIH305" s="319">
        <v>1</v>
      </c>
      <c r="FII305" s="323" t="s">
        <v>216</v>
      </c>
      <c r="FIJ305" s="319">
        <v>1</v>
      </c>
      <c r="FIK305" s="323" t="s">
        <v>216</v>
      </c>
      <c r="FIL305" s="319">
        <v>1</v>
      </c>
      <c r="FIM305" s="323" t="s">
        <v>216</v>
      </c>
      <c r="FIN305" s="319">
        <v>1</v>
      </c>
      <c r="FIO305" s="323" t="s">
        <v>216</v>
      </c>
      <c r="FIP305" s="319">
        <v>1</v>
      </c>
      <c r="FIQ305" s="323" t="s">
        <v>216</v>
      </c>
      <c r="FIR305" s="319">
        <v>1</v>
      </c>
      <c r="FIS305" s="323" t="s">
        <v>216</v>
      </c>
      <c r="FIT305" s="319">
        <v>1</v>
      </c>
      <c r="FIU305" s="323" t="s">
        <v>216</v>
      </c>
      <c r="FIV305" s="319">
        <v>1</v>
      </c>
      <c r="FIW305" s="323" t="s">
        <v>216</v>
      </c>
      <c r="FIX305" s="319">
        <v>1</v>
      </c>
      <c r="FIY305" s="323" t="s">
        <v>216</v>
      </c>
      <c r="FIZ305" s="319">
        <v>1</v>
      </c>
      <c r="FJA305" s="323" t="s">
        <v>216</v>
      </c>
      <c r="FJB305" s="319">
        <v>1</v>
      </c>
      <c r="FJC305" s="323" t="s">
        <v>216</v>
      </c>
      <c r="FJD305" s="319">
        <v>1</v>
      </c>
      <c r="FJE305" s="323" t="s">
        <v>216</v>
      </c>
      <c r="FJF305" s="319">
        <v>1</v>
      </c>
      <c r="FJG305" s="323" t="s">
        <v>216</v>
      </c>
      <c r="FJH305" s="319">
        <v>1</v>
      </c>
      <c r="FJI305" s="323" t="s">
        <v>216</v>
      </c>
      <c r="FJJ305" s="319">
        <v>1</v>
      </c>
      <c r="FJK305" s="323" t="s">
        <v>216</v>
      </c>
      <c r="FJL305" s="319">
        <v>1</v>
      </c>
      <c r="FJM305" s="323" t="s">
        <v>216</v>
      </c>
      <c r="FJN305" s="319">
        <v>1</v>
      </c>
      <c r="FJO305" s="323" t="s">
        <v>216</v>
      </c>
      <c r="FJP305" s="319">
        <v>1</v>
      </c>
      <c r="FJQ305" s="323" t="s">
        <v>216</v>
      </c>
      <c r="FJR305" s="319">
        <v>1</v>
      </c>
      <c r="FJS305" s="323" t="s">
        <v>216</v>
      </c>
      <c r="FJT305" s="319">
        <v>1</v>
      </c>
      <c r="FJU305" s="323" t="s">
        <v>216</v>
      </c>
      <c r="FJV305" s="319">
        <v>1</v>
      </c>
      <c r="FJW305" s="323" t="s">
        <v>216</v>
      </c>
      <c r="FJX305" s="319">
        <v>1</v>
      </c>
      <c r="FJY305" s="323" t="s">
        <v>216</v>
      </c>
      <c r="FJZ305" s="319">
        <v>1</v>
      </c>
      <c r="FKA305" s="323" t="s">
        <v>216</v>
      </c>
      <c r="FKB305" s="319">
        <v>1</v>
      </c>
      <c r="FKC305" s="323" t="s">
        <v>216</v>
      </c>
      <c r="FKD305" s="319">
        <v>1</v>
      </c>
      <c r="FKE305" s="323" t="s">
        <v>216</v>
      </c>
      <c r="FKF305" s="319">
        <v>1</v>
      </c>
      <c r="FKG305" s="323" t="s">
        <v>216</v>
      </c>
      <c r="FKH305" s="319">
        <v>1</v>
      </c>
      <c r="FKI305" s="323" t="s">
        <v>216</v>
      </c>
      <c r="FKJ305" s="319">
        <v>1</v>
      </c>
      <c r="FKK305" s="323" t="s">
        <v>216</v>
      </c>
      <c r="FKL305" s="319">
        <v>1</v>
      </c>
      <c r="FKM305" s="323" t="s">
        <v>216</v>
      </c>
      <c r="FKN305" s="319">
        <v>1</v>
      </c>
      <c r="FKO305" s="323" t="s">
        <v>216</v>
      </c>
      <c r="FKP305" s="319">
        <v>1</v>
      </c>
      <c r="FKQ305" s="323" t="s">
        <v>216</v>
      </c>
      <c r="FKR305" s="319">
        <v>1</v>
      </c>
      <c r="FKS305" s="323" t="s">
        <v>216</v>
      </c>
      <c r="FKT305" s="319">
        <v>1</v>
      </c>
      <c r="FKU305" s="323" t="s">
        <v>216</v>
      </c>
      <c r="FKV305" s="319">
        <v>1</v>
      </c>
      <c r="FKW305" s="323" t="s">
        <v>216</v>
      </c>
      <c r="FKX305" s="319">
        <v>1</v>
      </c>
      <c r="FKY305" s="323" t="s">
        <v>216</v>
      </c>
      <c r="FKZ305" s="319">
        <v>1</v>
      </c>
      <c r="FLA305" s="323" t="s">
        <v>216</v>
      </c>
      <c r="FLB305" s="319">
        <v>1</v>
      </c>
      <c r="FLC305" s="323" t="s">
        <v>216</v>
      </c>
      <c r="FLD305" s="319">
        <v>1</v>
      </c>
      <c r="FLE305" s="323" t="s">
        <v>216</v>
      </c>
      <c r="FLF305" s="319">
        <v>1</v>
      </c>
      <c r="FLG305" s="323" t="s">
        <v>216</v>
      </c>
      <c r="FLH305" s="319">
        <v>1</v>
      </c>
      <c r="FLI305" s="323" t="s">
        <v>216</v>
      </c>
      <c r="FLJ305" s="319">
        <v>1</v>
      </c>
      <c r="FLK305" s="323" t="s">
        <v>216</v>
      </c>
      <c r="FLL305" s="319">
        <v>1</v>
      </c>
      <c r="FLM305" s="323" t="s">
        <v>216</v>
      </c>
      <c r="FLN305" s="319">
        <v>1</v>
      </c>
      <c r="FLO305" s="323" t="s">
        <v>216</v>
      </c>
      <c r="FLP305" s="319">
        <v>1</v>
      </c>
      <c r="FLQ305" s="323" t="s">
        <v>216</v>
      </c>
      <c r="FLR305" s="319">
        <v>1</v>
      </c>
      <c r="FLS305" s="323" t="s">
        <v>216</v>
      </c>
      <c r="FLT305" s="319">
        <v>1</v>
      </c>
      <c r="FLU305" s="323" t="s">
        <v>216</v>
      </c>
      <c r="FLV305" s="319">
        <v>1</v>
      </c>
      <c r="FLW305" s="323" t="s">
        <v>216</v>
      </c>
      <c r="FLX305" s="319">
        <v>1</v>
      </c>
      <c r="FLY305" s="323" t="s">
        <v>216</v>
      </c>
      <c r="FLZ305" s="319">
        <v>1</v>
      </c>
      <c r="FMA305" s="323" t="s">
        <v>216</v>
      </c>
      <c r="FMB305" s="319">
        <v>1</v>
      </c>
      <c r="FMC305" s="323" t="s">
        <v>216</v>
      </c>
      <c r="FMD305" s="319">
        <v>1</v>
      </c>
      <c r="FME305" s="323" t="s">
        <v>216</v>
      </c>
      <c r="FMF305" s="319">
        <v>1</v>
      </c>
      <c r="FMG305" s="323" t="s">
        <v>216</v>
      </c>
      <c r="FMH305" s="319">
        <v>1</v>
      </c>
      <c r="FMI305" s="323" t="s">
        <v>216</v>
      </c>
      <c r="FMJ305" s="319">
        <v>1</v>
      </c>
      <c r="FMK305" s="323" t="s">
        <v>216</v>
      </c>
      <c r="FML305" s="319">
        <v>1</v>
      </c>
      <c r="FMM305" s="323" t="s">
        <v>216</v>
      </c>
      <c r="FMN305" s="319">
        <v>1</v>
      </c>
      <c r="FMO305" s="323" t="s">
        <v>216</v>
      </c>
      <c r="FMP305" s="319">
        <v>1</v>
      </c>
      <c r="FMQ305" s="323" t="s">
        <v>216</v>
      </c>
      <c r="FMR305" s="319">
        <v>1</v>
      </c>
      <c r="FMS305" s="323" t="s">
        <v>216</v>
      </c>
      <c r="FMT305" s="319">
        <v>1</v>
      </c>
      <c r="FMU305" s="323" t="s">
        <v>216</v>
      </c>
      <c r="FMV305" s="319">
        <v>1</v>
      </c>
      <c r="FMW305" s="323" t="s">
        <v>216</v>
      </c>
      <c r="FMX305" s="319">
        <v>1</v>
      </c>
      <c r="FMY305" s="323" t="s">
        <v>216</v>
      </c>
      <c r="FMZ305" s="319">
        <v>1</v>
      </c>
      <c r="FNA305" s="323" t="s">
        <v>216</v>
      </c>
      <c r="FNB305" s="319">
        <v>1</v>
      </c>
      <c r="FNC305" s="323" t="s">
        <v>216</v>
      </c>
      <c r="FND305" s="319">
        <v>1</v>
      </c>
      <c r="FNE305" s="323" t="s">
        <v>216</v>
      </c>
      <c r="FNF305" s="319">
        <v>1</v>
      </c>
      <c r="FNG305" s="323" t="s">
        <v>216</v>
      </c>
      <c r="FNH305" s="319">
        <v>1</v>
      </c>
      <c r="FNI305" s="323" t="s">
        <v>216</v>
      </c>
      <c r="FNJ305" s="319">
        <v>1</v>
      </c>
      <c r="FNK305" s="323" t="s">
        <v>216</v>
      </c>
      <c r="FNL305" s="319">
        <v>1</v>
      </c>
      <c r="FNM305" s="323" t="s">
        <v>216</v>
      </c>
      <c r="FNN305" s="319">
        <v>1</v>
      </c>
      <c r="FNO305" s="323" t="s">
        <v>216</v>
      </c>
      <c r="FNP305" s="319">
        <v>1</v>
      </c>
      <c r="FNQ305" s="323" t="s">
        <v>216</v>
      </c>
      <c r="FNR305" s="319">
        <v>1</v>
      </c>
      <c r="FNS305" s="323" t="s">
        <v>216</v>
      </c>
      <c r="FNT305" s="319">
        <v>1</v>
      </c>
      <c r="FNU305" s="323" t="s">
        <v>216</v>
      </c>
      <c r="FNV305" s="319">
        <v>1</v>
      </c>
      <c r="FNW305" s="323" t="s">
        <v>216</v>
      </c>
      <c r="FNX305" s="319">
        <v>1</v>
      </c>
      <c r="FNY305" s="323" t="s">
        <v>216</v>
      </c>
      <c r="FNZ305" s="319">
        <v>1</v>
      </c>
      <c r="FOA305" s="323" t="s">
        <v>216</v>
      </c>
      <c r="FOB305" s="319">
        <v>1</v>
      </c>
      <c r="FOC305" s="323" t="s">
        <v>216</v>
      </c>
      <c r="FOD305" s="319">
        <v>1</v>
      </c>
      <c r="FOE305" s="323" t="s">
        <v>216</v>
      </c>
      <c r="FOF305" s="319">
        <v>1</v>
      </c>
      <c r="FOG305" s="323" t="s">
        <v>216</v>
      </c>
      <c r="FOH305" s="319">
        <v>1</v>
      </c>
      <c r="FOI305" s="323" t="s">
        <v>216</v>
      </c>
      <c r="FOJ305" s="319">
        <v>1</v>
      </c>
      <c r="FOK305" s="323" t="s">
        <v>216</v>
      </c>
      <c r="FOL305" s="319">
        <v>1</v>
      </c>
      <c r="FOM305" s="323" t="s">
        <v>216</v>
      </c>
      <c r="FON305" s="319">
        <v>1</v>
      </c>
      <c r="FOO305" s="323" t="s">
        <v>216</v>
      </c>
      <c r="FOP305" s="319">
        <v>1</v>
      </c>
      <c r="FOQ305" s="323" t="s">
        <v>216</v>
      </c>
      <c r="FOR305" s="319">
        <v>1</v>
      </c>
      <c r="FOS305" s="323" t="s">
        <v>216</v>
      </c>
      <c r="FOT305" s="319">
        <v>1</v>
      </c>
      <c r="FOU305" s="323" t="s">
        <v>216</v>
      </c>
      <c r="FOV305" s="319">
        <v>1</v>
      </c>
      <c r="FOW305" s="323" t="s">
        <v>216</v>
      </c>
      <c r="FOX305" s="319">
        <v>1</v>
      </c>
      <c r="FOY305" s="323" t="s">
        <v>216</v>
      </c>
      <c r="FOZ305" s="319">
        <v>1</v>
      </c>
      <c r="FPA305" s="323" t="s">
        <v>216</v>
      </c>
      <c r="FPB305" s="319">
        <v>1</v>
      </c>
      <c r="FPC305" s="323" t="s">
        <v>216</v>
      </c>
      <c r="FPD305" s="319">
        <v>1</v>
      </c>
      <c r="FPE305" s="323" t="s">
        <v>216</v>
      </c>
      <c r="FPF305" s="319">
        <v>1</v>
      </c>
      <c r="FPG305" s="323" t="s">
        <v>216</v>
      </c>
      <c r="FPH305" s="319">
        <v>1</v>
      </c>
      <c r="FPI305" s="323" t="s">
        <v>216</v>
      </c>
      <c r="FPJ305" s="319">
        <v>1</v>
      </c>
      <c r="FPK305" s="323" t="s">
        <v>216</v>
      </c>
      <c r="FPL305" s="319">
        <v>1</v>
      </c>
      <c r="FPM305" s="323" t="s">
        <v>216</v>
      </c>
      <c r="FPN305" s="319">
        <v>1</v>
      </c>
      <c r="FPO305" s="323" t="s">
        <v>216</v>
      </c>
      <c r="FPP305" s="319">
        <v>1</v>
      </c>
      <c r="FPQ305" s="323" t="s">
        <v>216</v>
      </c>
      <c r="FPR305" s="319">
        <v>1</v>
      </c>
      <c r="FPS305" s="323" t="s">
        <v>216</v>
      </c>
      <c r="FPT305" s="319">
        <v>1</v>
      </c>
      <c r="FPU305" s="323" t="s">
        <v>216</v>
      </c>
      <c r="FPV305" s="319">
        <v>1</v>
      </c>
      <c r="FPW305" s="323" t="s">
        <v>216</v>
      </c>
      <c r="FPX305" s="319">
        <v>1</v>
      </c>
      <c r="FPY305" s="323" t="s">
        <v>216</v>
      </c>
      <c r="FPZ305" s="319">
        <v>1</v>
      </c>
      <c r="FQA305" s="323" t="s">
        <v>216</v>
      </c>
      <c r="FQB305" s="319">
        <v>1</v>
      </c>
      <c r="FQC305" s="323" t="s">
        <v>216</v>
      </c>
      <c r="FQD305" s="319">
        <v>1</v>
      </c>
      <c r="FQE305" s="323" t="s">
        <v>216</v>
      </c>
      <c r="FQF305" s="319">
        <v>1</v>
      </c>
      <c r="FQG305" s="323" t="s">
        <v>216</v>
      </c>
      <c r="FQH305" s="319">
        <v>1</v>
      </c>
      <c r="FQI305" s="323" t="s">
        <v>216</v>
      </c>
      <c r="FQJ305" s="319">
        <v>1</v>
      </c>
      <c r="FQK305" s="323" t="s">
        <v>216</v>
      </c>
      <c r="FQL305" s="319">
        <v>1</v>
      </c>
      <c r="FQM305" s="323" t="s">
        <v>216</v>
      </c>
      <c r="FQN305" s="319">
        <v>1</v>
      </c>
      <c r="FQO305" s="323" t="s">
        <v>216</v>
      </c>
      <c r="FQP305" s="319">
        <v>1</v>
      </c>
      <c r="FQQ305" s="323" t="s">
        <v>216</v>
      </c>
      <c r="FQR305" s="319">
        <v>1</v>
      </c>
      <c r="FQS305" s="323" t="s">
        <v>216</v>
      </c>
      <c r="FQT305" s="319">
        <v>1</v>
      </c>
      <c r="FQU305" s="323" t="s">
        <v>216</v>
      </c>
      <c r="FQV305" s="319">
        <v>1</v>
      </c>
      <c r="FQW305" s="323" t="s">
        <v>216</v>
      </c>
      <c r="FQX305" s="319"/>
      <c r="FQY305" s="323"/>
      <c r="FQZ305" s="319"/>
      <c r="FRA305" s="323"/>
      <c r="FRB305" s="319"/>
      <c r="FRC305" s="323"/>
      <c r="FRD305" s="319"/>
      <c r="FRE305" s="323"/>
      <c r="FRF305" s="319"/>
      <c r="FRG305" s="323"/>
      <c r="FRH305" s="319"/>
      <c r="FRI305" s="323"/>
      <c r="FRJ305" s="319"/>
      <c r="FRK305" s="323"/>
      <c r="FRL305" s="319"/>
      <c r="FRM305" s="323"/>
      <c r="FRN305" s="319"/>
      <c r="FRO305" s="323"/>
      <c r="FRP305" s="319"/>
      <c r="FRQ305" s="323"/>
      <c r="FRR305" s="319"/>
      <c r="FRS305" s="323"/>
      <c r="FRT305" s="319"/>
      <c r="FRU305" s="323"/>
      <c r="FRV305" s="319"/>
      <c r="FRW305" s="323"/>
      <c r="FRX305" s="319"/>
      <c r="FRY305" s="323"/>
      <c r="FRZ305" s="319"/>
      <c r="FSA305" s="323"/>
      <c r="FSB305" s="319"/>
      <c r="FSC305" s="323"/>
      <c r="FSD305" s="319"/>
      <c r="FSE305" s="323"/>
      <c r="FSF305" s="319"/>
      <c r="FSG305" s="323"/>
      <c r="FSH305" s="319"/>
      <c r="FSI305" s="323"/>
      <c r="FSJ305" s="319"/>
      <c r="FSK305" s="323"/>
      <c r="FSL305" s="319"/>
      <c r="FSM305" s="323"/>
      <c r="FSN305" s="319"/>
      <c r="FSO305" s="323"/>
      <c r="FSP305" s="319"/>
      <c r="FSQ305" s="323"/>
      <c r="FSR305" s="319"/>
      <c r="FSS305" s="323"/>
      <c r="FST305" s="319"/>
      <c r="FSU305" s="323"/>
      <c r="FSV305" s="319"/>
      <c r="FSW305" s="323"/>
      <c r="FSX305" s="319"/>
      <c r="FSY305" s="323"/>
      <c r="FSZ305" s="319"/>
      <c r="FTA305" s="323"/>
      <c r="FTB305" s="319"/>
      <c r="FTC305" s="323"/>
      <c r="FTD305" s="319"/>
      <c r="FTE305" s="323"/>
      <c r="FTF305" s="319"/>
      <c r="FTG305" s="323"/>
      <c r="FTH305" s="319"/>
      <c r="FTI305" s="323"/>
      <c r="FTJ305" s="319"/>
      <c r="FTK305" s="323"/>
      <c r="FTL305" s="319"/>
      <c r="FTM305" s="323"/>
      <c r="FTN305" s="319"/>
      <c r="FTO305" s="323"/>
      <c r="FTP305" s="319"/>
      <c r="FTQ305" s="323"/>
      <c r="FTR305" s="319"/>
      <c r="FTS305" s="323"/>
      <c r="FTT305" s="319"/>
      <c r="FTU305" s="323"/>
      <c r="FTV305" s="319"/>
      <c r="FTW305" s="323"/>
      <c r="FTX305" s="319"/>
      <c r="FTY305" s="323"/>
      <c r="FTZ305" s="319"/>
      <c r="FUA305" s="323"/>
      <c r="FUB305" s="319"/>
      <c r="FUC305" s="323"/>
      <c r="FUD305" s="319"/>
      <c r="FUE305" s="323"/>
      <c r="FUF305" s="319"/>
      <c r="FUG305" s="323"/>
      <c r="FUH305" s="319"/>
      <c r="FUI305" s="323"/>
      <c r="FUJ305" s="319"/>
      <c r="FUK305" s="323"/>
      <c r="FUL305" s="319"/>
      <c r="FUM305" s="323"/>
      <c r="FUN305" s="319"/>
      <c r="FUO305" s="323"/>
      <c r="FUP305" s="319"/>
      <c r="FUQ305" s="323"/>
      <c r="FUR305" s="319"/>
      <c r="FUS305" s="323"/>
      <c r="FUT305" s="319"/>
      <c r="FUU305" s="323"/>
      <c r="FUV305" s="319"/>
      <c r="FUW305" s="323"/>
      <c r="FUX305" s="319"/>
      <c r="FUY305" s="323"/>
      <c r="FUZ305" s="319"/>
      <c r="FVA305" s="323"/>
      <c r="FVB305" s="319"/>
      <c r="FVC305" s="323"/>
      <c r="FVD305" s="319"/>
      <c r="FVE305" s="323"/>
      <c r="FVF305" s="319"/>
      <c r="FVG305" s="323"/>
      <c r="FVH305" s="319"/>
      <c r="FVI305" s="323"/>
      <c r="FVJ305" s="319"/>
      <c r="FVK305" s="323"/>
      <c r="FVL305" s="319"/>
      <c r="FVM305" s="323"/>
      <c r="FVN305" s="319"/>
      <c r="FVO305" s="323"/>
      <c r="FVP305" s="319"/>
      <c r="FVQ305" s="323"/>
      <c r="FVR305" s="319"/>
      <c r="FVS305" s="323"/>
      <c r="FVT305" s="319"/>
      <c r="FVU305" s="323"/>
      <c r="FVV305" s="319"/>
      <c r="FVW305" s="323"/>
      <c r="FVX305" s="319"/>
      <c r="FVY305" s="323"/>
      <c r="FVZ305" s="319"/>
      <c r="FWA305" s="323"/>
      <c r="FWB305" s="319"/>
      <c r="FWC305" s="323"/>
      <c r="FWD305" s="319"/>
      <c r="FWE305" s="323"/>
      <c r="FWF305" s="319"/>
      <c r="FWG305" s="323"/>
      <c r="FWH305" s="319"/>
      <c r="FWI305" s="323"/>
      <c r="FWJ305" s="319"/>
      <c r="FWK305" s="323"/>
      <c r="FWL305" s="319"/>
      <c r="FWM305" s="323"/>
      <c r="FWN305" s="319"/>
      <c r="FWO305" s="323"/>
      <c r="FWP305" s="319"/>
      <c r="FWQ305" s="323"/>
      <c r="FWR305" s="319"/>
      <c r="FWS305" s="323"/>
      <c r="FWT305" s="319"/>
      <c r="FWU305" s="323"/>
      <c r="FWV305" s="319"/>
      <c r="FWW305" s="323"/>
      <c r="FWX305" s="319"/>
      <c r="FWY305" s="323"/>
      <c r="FWZ305" s="319"/>
      <c r="FXA305" s="323"/>
      <c r="FXB305" s="319"/>
      <c r="FXC305" s="323"/>
      <c r="FXD305" s="319"/>
      <c r="FXE305" s="323"/>
      <c r="FXF305" s="319"/>
      <c r="FXG305" s="323"/>
      <c r="FXH305" s="319"/>
      <c r="FXI305" s="323"/>
      <c r="FXJ305" s="319"/>
      <c r="FXK305" s="323"/>
      <c r="FXL305" s="319"/>
      <c r="FXM305" s="323"/>
      <c r="FXN305" s="319"/>
      <c r="FXO305" s="323"/>
      <c r="FXP305" s="319"/>
      <c r="FXQ305" s="323"/>
      <c r="FXR305" s="319"/>
      <c r="FXS305" s="323"/>
      <c r="FXT305" s="319"/>
      <c r="FXU305" s="323"/>
      <c r="FXV305" s="319"/>
      <c r="FXW305" s="323"/>
      <c r="FXX305" s="319"/>
      <c r="FXY305" s="323"/>
      <c r="FXZ305" s="319"/>
      <c r="FYA305" s="323"/>
      <c r="FYB305" s="319"/>
      <c r="FYC305" s="323"/>
      <c r="FYD305" s="319"/>
      <c r="FYE305" s="323"/>
      <c r="FYF305" s="319"/>
      <c r="FYG305" s="323"/>
      <c r="FYH305" s="319"/>
      <c r="FYI305" s="323"/>
      <c r="FYJ305" s="319"/>
      <c r="FYK305" s="323"/>
      <c r="FYL305" s="319"/>
      <c r="FYM305" s="323"/>
      <c r="FYN305" s="319"/>
      <c r="FYO305" s="323"/>
      <c r="FYP305" s="319"/>
      <c r="FYQ305" s="323"/>
      <c r="FYR305" s="319"/>
      <c r="FYS305" s="323"/>
      <c r="FYT305" s="319"/>
      <c r="FYU305" s="323"/>
      <c r="FYV305" s="319"/>
      <c r="FYW305" s="323"/>
      <c r="FYX305" s="319"/>
      <c r="FYY305" s="323"/>
      <c r="FYZ305" s="319"/>
      <c r="FZA305" s="323"/>
      <c r="FZB305" s="319"/>
      <c r="FZC305" s="323"/>
      <c r="FZD305" s="319"/>
      <c r="FZE305" s="323"/>
      <c r="FZF305" s="319"/>
      <c r="FZG305" s="323"/>
      <c r="FZH305" s="319"/>
      <c r="FZI305" s="323"/>
      <c r="FZJ305" s="319"/>
      <c r="FZK305" s="323"/>
      <c r="FZL305" s="319"/>
      <c r="FZM305" s="323"/>
      <c r="FZN305" s="319"/>
      <c r="FZO305" s="323"/>
      <c r="FZP305" s="319"/>
      <c r="FZQ305" s="323"/>
      <c r="FZR305" s="319"/>
      <c r="FZS305" s="323"/>
      <c r="FZT305" s="319"/>
      <c r="FZU305" s="323"/>
      <c r="FZV305" s="319"/>
      <c r="FZW305" s="323"/>
      <c r="FZX305" s="319"/>
      <c r="FZY305" s="323"/>
      <c r="FZZ305" s="319"/>
      <c r="GAA305" s="323"/>
      <c r="GAB305" s="319"/>
      <c r="GAC305" s="323"/>
      <c r="GAD305" s="319"/>
      <c r="GAE305" s="323"/>
      <c r="GAF305" s="319"/>
      <c r="GAG305" s="323"/>
      <c r="GAH305" s="319"/>
      <c r="GAI305" s="323"/>
      <c r="GAJ305" s="319"/>
      <c r="GAK305" s="323"/>
      <c r="GAL305" s="319"/>
      <c r="GAM305" s="323"/>
      <c r="GAN305" s="319"/>
      <c r="GAO305" s="323"/>
      <c r="GAP305" s="319"/>
      <c r="GAQ305" s="323"/>
      <c r="GAR305" s="319"/>
      <c r="GAS305" s="323"/>
      <c r="GAT305" s="319"/>
      <c r="GAU305" s="323"/>
      <c r="GAV305" s="319"/>
      <c r="GAW305" s="323"/>
      <c r="GAX305" s="319"/>
      <c r="GAY305" s="323"/>
      <c r="GAZ305" s="319"/>
      <c r="GBA305" s="323"/>
      <c r="GBB305" s="319"/>
      <c r="GBC305" s="323"/>
      <c r="GBD305" s="319"/>
      <c r="GBE305" s="323"/>
      <c r="GBF305" s="319"/>
      <c r="GBG305" s="323"/>
      <c r="GBH305" s="319"/>
      <c r="GBI305" s="323"/>
      <c r="GBJ305" s="319"/>
      <c r="GBK305" s="323"/>
      <c r="GBL305" s="319"/>
      <c r="GBM305" s="323"/>
      <c r="GBN305" s="319"/>
      <c r="GBO305" s="323"/>
      <c r="GBP305" s="319"/>
      <c r="GBQ305" s="323"/>
      <c r="GBR305" s="319"/>
      <c r="GBS305" s="323"/>
      <c r="GBT305" s="319"/>
      <c r="GBU305" s="323"/>
      <c r="GBV305" s="319"/>
      <c r="GBW305" s="323"/>
      <c r="GBX305" s="319"/>
      <c r="GBY305" s="323"/>
      <c r="GBZ305" s="319"/>
      <c r="GCA305" s="323"/>
      <c r="GCB305" s="319"/>
      <c r="GCC305" s="323"/>
      <c r="GCD305" s="319"/>
      <c r="GCE305" s="323"/>
      <c r="GCF305" s="319"/>
      <c r="GCG305" s="323"/>
      <c r="GCH305" s="319"/>
      <c r="GCI305" s="323"/>
      <c r="GCJ305" s="319"/>
      <c r="GCK305" s="323"/>
      <c r="GCL305" s="319"/>
      <c r="GCM305" s="323"/>
      <c r="GCN305" s="319"/>
      <c r="GCO305" s="323"/>
      <c r="GCP305" s="319"/>
      <c r="GCQ305" s="323"/>
      <c r="GCR305" s="319"/>
      <c r="GCS305" s="323"/>
      <c r="GCT305" s="319"/>
      <c r="GCU305" s="323"/>
      <c r="GCV305" s="319"/>
      <c r="GCW305" s="323"/>
      <c r="GCX305" s="319"/>
      <c r="GCY305" s="323"/>
      <c r="GCZ305" s="319"/>
      <c r="GDA305" s="323"/>
      <c r="GDB305" s="319"/>
      <c r="GDC305" s="323"/>
      <c r="GDD305" s="319"/>
      <c r="GDE305" s="323"/>
      <c r="GDF305" s="319"/>
      <c r="GDG305" s="323"/>
      <c r="GDH305" s="319"/>
      <c r="GDI305" s="323"/>
      <c r="GDJ305" s="319"/>
      <c r="GDK305" s="323"/>
      <c r="GDL305" s="319"/>
      <c r="GDM305" s="323"/>
      <c r="GDN305" s="319"/>
      <c r="GDO305" s="323"/>
      <c r="GDP305" s="319"/>
      <c r="GDQ305" s="323"/>
      <c r="GDR305" s="319"/>
      <c r="GDS305" s="323"/>
      <c r="GDT305" s="319"/>
      <c r="GDU305" s="323"/>
      <c r="GDV305" s="319"/>
      <c r="GDW305" s="323"/>
      <c r="GDX305" s="319"/>
      <c r="GDY305" s="323"/>
      <c r="GDZ305" s="319"/>
      <c r="GEA305" s="323"/>
      <c r="GEB305" s="319"/>
      <c r="GEC305" s="323"/>
      <c r="GED305" s="319"/>
      <c r="GEE305" s="323"/>
      <c r="GEF305" s="319"/>
      <c r="GEG305" s="323"/>
      <c r="GEH305" s="319"/>
      <c r="GEI305" s="323"/>
      <c r="GEJ305" s="319"/>
      <c r="GEK305" s="323"/>
      <c r="GEL305" s="319"/>
      <c r="GEM305" s="323"/>
      <c r="GEN305" s="319"/>
      <c r="GEO305" s="323"/>
      <c r="GEP305" s="319"/>
      <c r="GEQ305" s="323"/>
      <c r="GER305" s="319"/>
      <c r="GES305" s="323"/>
      <c r="GET305" s="319"/>
      <c r="GEU305" s="323"/>
      <c r="GEV305" s="319"/>
      <c r="GEW305" s="323"/>
      <c r="GEX305" s="319"/>
      <c r="GEY305" s="323"/>
      <c r="GEZ305" s="319"/>
      <c r="GFA305" s="323"/>
      <c r="GFB305" s="319"/>
      <c r="GFC305" s="323"/>
      <c r="GFD305" s="319"/>
      <c r="GFE305" s="323"/>
      <c r="GFF305" s="319"/>
      <c r="GFG305" s="323"/>
      <c r="GFH305" s="319"/>
      <c r="GFI305" s="323"/>
      <c r="GFJ305" s="319"/>
      <c r="GFK305" s="323"/>
      <c r="GFL305" s="319"/>
      <c r="GFM305" s="323"/>
      <c r="GFN305" s="319"/>
      <c r="GFO305" s="323"/>
      <c r="GFP305" s="319"/>
      <c r="GFQ305" s="323"/>
      <c r="GFR305" s="319"/>
      <c r="GFS305" s="323"/>
      <c r="GFT305" s="319"/>
      <c r="GFU305" s="323"/>
      <c r="GFV305" s="319"/>
      <c r="GFW305" s="323"/>
      <c r="GFX305" s="319"/>
      <c r="GFY305" s="323"/>
      <c r="GFZ305" s="319"/>
      <c r="GGA305" s="323"/>
      <c r="GGB305" s="319"/>
      <c r="GGC305" s="323"/>
      <c r="GGD305" s="319"/>
      <c r="GGE305" s="323"/>
      <c r="GGF305" s="319"/>
      <c r="GGG305" s="323"/>
      <c r="GGH305" s="319"/>
      <c r="GGI305" s="323"/>
      <c r="GGJ305" s="319"/>
      <c r="GGK305" s="323"/>
      <c r="GGL305" s="319"/>
      <c r="GGM305" s="323"/>
      <c r="GGN305" s="319"/>
      <c r="GGO305" s="323"/>
      <c r="GGP305" s="319"/>
      <c r="GGQ305" s="323"/>
      <c r="GGR305" s="319"/>
      <c r="GGS305" s="323"/>
      <c r="GGT305" s="319"/>
      <c r="GGU305" s="323"/>
      <c r="GGV305" s="319"/>
      <c r="GGW305" s="323"/>
      <c r="GGX305" s="319"/>
      <c r="GGY305" s="323"/>
      <c r="GGZ305" s="319"/>
      <c r="GHA305" s="323"/>
      <c r="GHB305" s="319"/>
      <c r="GHC305" s="323"/>
      <c r="GHD305" s="319"/>
      <c r="GHE305" s="323"/>
      <c r="GHF305" s="319"/>
      <c r="GHG305" s="323"/>
      <c r="GHH305" s="319"/>
      <c r="GHI305" s="323"/>
      <c r="GHJ305" s="319"/>
      <c r="GHK305" s="323"/>
      <c r="GHL305" s="319"/>
      <c r="GHM305" s="323"/>
      <c r="GHN305" s="319"/>
      <c r="GHO305" s="323"/>
      <c r="GHP305" s="319"/>
      <c r="GHQ305" s="323"/>
      <c r="GHR305" s="319"/>
      <c r="GHS305" s="323"/>
      <c r="GHT305" s="319"/>
      <c r="GHU305" s="323"/>
      <c r="GHV305" s="319"/>
      <c r="GHW305" s="323"/>
      <c r="GHX305" s="319"/>
      <c r="GHY305" s="323"/>
      <c r="GHZ305" s="319"/>
      <c r="GIA305" s="323"/>
      <c r="GIB305" s="319"/>
      <c r="GIC305" s="323"/>
      <c r="GID305" s="319"/>
      <c r="GIE305" s="323"/>
      <c r="GIF305" s="319"/>
      <c r="GIG305" s="323"/>
      <c r="GIH305" s="319"/>
      <c r="GII305" s="323"/>
      <c r="GIJ305" s="319"/>
      <c r="GIK305" s="323"/>
      <c r="GIL305" s="319"/>
      <c r="GIM305" s="323"/>
      <c r="GIN305" s="319"/>
      <c r="GIO305" s="323"/>
      <c r="GIP305" s="319"/>
      <c r="GIQ305" s="323"/>
      <c r="GIR305" s="319"/>
      <c r="GIS305" s="323"/>
      <c r="GIT305" s="319"/>
      <c r="GIU305" s="323"/>
      <c r="GIV305" s="319"/>
      <c r="GIW305" s="323"/>
      <c r="GIX305" s="319"/>
      <c r="GIY305" s="323"/>
      <c r="GIZ305" s="319"/>
      <c r="GJA305" s="323"/>
      <c r="GJB305" s="319"/>
      <c r="GJC305" s="323"/>
      <c r="GJD305" s="319"/>
      <c r="GJE305" s="323"/>
      <c r="GJF305" s="319"/>
      <c r="GJG305" s="323"/>
      <c r="GJH305" s="319"/>
      <c r="GJI305" s="323"/>
      <c r="GJJ305" s="319"/>
      <c r="GJK305" s="323"/>
      <c r="GJL305" s="319"/>
      <c r="GJM305" s="323"/>
      <c r="GJN305" s="319"/>
      <c r="GJO305" s="323"/>
      <c r="GJP305" s="319"/>
      <c r="GJQ305" s="323"/>
      <c r="GJR305" s="319"/>
      <c r="GJS305" s="323"/>
      <c r="GJT305" s="319"/>
      <c r="GJU305" s="323"/>
      <c r="GJV305" s="319"/>
      <c r="GJW305" s="323"/>
      <c r="GJX305" s="319"/>
      <c r="GJY305" s="323"/>
      <c r="GJZ305" s="319"/>
      <c r="GKA305" s="323"/>
      <c r="GKB305" s="319"/>
      <c r="GKC305" s="323"/>
      <c r="GKD305" s="319"/>
      <c r="GKE305" s="323"/>
      <c r="GKF305" s="319"/>
      <c r="GKG305" s="323"/>
      <c r="GKH305" s="319"/>
      <c r="GKI305" s="323"/>
      <c r="GKJ305" s="319"/>
      <c r="GKK305" s="323"/>
      <c r="GKL305" s="319"/>
      <c r="GKM305" s="323"/>
      <c r="GKN305" s="319"/>
      <c r="GKO305" s="323"/>
      <c r="GKP305" s="319"/>
      <c r="GKQ305" s="323"/>
      <c r="GKR305" s="319"/>
      <c r="GKS305" s="323"/>
      <c r="GKT305" s="319"/>
      <c r="GKU305" s="323"/>
      <c r="GKV305" s="319"/>
      <c r="GKW305" s="323"/>
      <c r="GKX305" s="319"/>
      <c r="GKY305" s="323"/>
      <c r="GKZ305" s="319"/>
      <c r="GLA305" s="323"/>
      <c r="GLB305" s="319"/>
      <c r="GLC305" s="323"/>
      <c r="GLD305" s="319"/>
      <c r="GLE305" s="323"/>
      <c r="GLF305" s="319"/>
      <c r="GLG305" s="323"/>
      <c r="GLH305" s="319"/>
      <c r="GLI305" s="323"/>
      <c r="GLJ305" s="319"/>
      <c r="GLK305" s="323"/>
      <c r="GLL305" s="319"/>
      <c r="GLM305" s="323"/>
      <c r="GLN305" s="319"/>
      <c r="GLO305" s="323"/>
      <c r="GLP305" s="319"/>
      <c r="GLQ305" s="323"/>
      <c r="GLR305" s="319"/>
      <c r="GLS305" s="323"/>
      <c r="GLT305" s="319"/>
      <c r="GLU305" s="323"/>
      <c r="GLV305" s="319"/>
      <c r="GLW305" s="323"/>
      <c r="GLX305" s="319"/>
      <c r="GLY305" s="323"/>
      <c r="GLZ305" s="319"/>
      <c r="GMA305" s="323"/>
      <c r="GMB305" s="319"/>
      <c r="GMC305" s="323"/>
      <c r="GMD305" s="319"/>
      <c r="GME305" s="323"/>
      <c r="GMF305" s="319"/>
      <c r="GMG305" s="323"/>
      <c r="GMH305" s="319"/>
      <c r="GMI305" s="323"/>
      <c r="GMJ305" s="319"/>
      <c r="GMK305" s="323"/>
      <c r="GML305" s="319"/>
      <c r="GMM305" s="323"/>
      <c r="GMN305" s="319"/>
      <c r="GMO305" s="323"/>
      <c r="GMP305" s="319"/>
      <c r="GMQ305" s="323"/>
      <c r="GMR305" s="319"/>
      <c r="GMS305" s="323"/>
      <c r="GMT305" s="319"/>
      <c r="GMU305" s="323"/>
      <c r="GMV305" s="319"/>
      <c r="GMW305" s="323"/>
      <c r="GMX305" s="319"/>
      <c r="GMY305" s="323"/>
      <c r="GMZ305" s="319"/>
      <c r="GNA305" s="323"/>
      <c r="GNB305" s="319"/>
      <c r="GNC305" s="323"/>
      <c r="GND305" s="319"/>
      <c r="GNE305" s="323"/>
      <c r="GNF305" s="319"/>
      <c r="GNG305" s="323"/>
      <c r="GNH305" s="319"/>
      <c r="GNI305" s="323"/>
      <c r="GNJ305" s="319"/>
      <c r="GNK305" s="323"/>
      <c r="GNL305" s="319"/>
      <c r="GNM305" s="323"/>
      <c r="GNN305" s="319"/>
      <c r="GNO305" s="323"/>
      <c r="GNP305" s="319"/>
      <c r="GNQ305" s="323"/>
      <c r="GNR305" s="319"/>
      <c r="GNS305" s="323"/>
      <c r="GNT305" s="319"/>
      <c r="GNU305" s="323"/>
      <c r="GNV305" s="319"/>
      <c r="GNW305" s="323"/>
      <c r="GNX305" s="319"/>
      <c r="GNY305" s="323"/>
      <c r="GNZ305" s="319"/>
      <c r="GOA305" s="323"/>
      <c r="GOB305" s="319"/>
      <c r="GOC305" s="323"/>
      <c r="GOD305" s="319"/>
      <c r="GOE305" s="323"/>
      <c r="GOF305" s="319"/>
      <c r="GOG305" s="323"/>
      <c r="GOH305" s="319"/>
      <c r="GOI305" s="323"/>
      <c r="GOJ305" s="319"/>
      <c r="GOK305" s="323"/>
      <c r="GOL305" s="319"/>
      <c r="GOM305" s="323"/>
      <c r="GON305" s="319"/>
      <c r="GOO305" s="323"/>
      <c r="GOP305" s="319"/>
      <c r="GOQ305" s="323"/>
      <c r="GOR305" s="319"/>
      <c r="GOS305" s="323"/>
      <c r="GOT305" s="319"/>
      <c r="GOU305" s="323"/>
      <c r="GOV305" s="319"/>
      <c r="GOW305" s="323"/>
      <c r="GOX305" s="319"/>
      <c r="GOY305" s="323"/>
      <c r="GOZ305" s="319"/>
      <c r="GPA305" s="323"/>
      <c r="GPB305" s="319"/>
      <c r="GPC305" s="323"/>
      <c r="GPD305" s="319"/>
      <c r="GPE305" s="323"/>
      <c r="GPF305" s="319"/>
      <c r="GPG305" s="323"/>
      <c r="GPH305" s="319"/>
      <c r="GPI305" s="323"/>
      <c r="GPJ305" s="319"/>
      <c r="GPK305" s="323"/>
      <c r="GPL305" s="319"/>
      <c r="GPM305" s="323"/>
      <c r="GPN305" s="319"/>
      <c r="GPO305" s="323"/>
      <c r="GPP305" s="319"/>
      <c r="GPQ305" s="323"/>
      <c r="GPR305" s="319"/>
      <c r="GPS305" s="323"/>
      <c r="GPT305" s="319"/>
      <c r="GPU305" s="323"/>
      <c r="GPV305" s="319"/>
      <c r="GPW305" s="323"/>
      <c r="GPX305" s="319"/>
      <c r="GPY305" s="323"/>
      <c r="GPZ305" s="319"/>
      <c r="GQA305" s="323"/>
      <c r="GQB305" s="319"/>
      <c r="GQC305" s="323"/>
      <c r="GQD305" s="319"/>
      <c r="GQE305" s="323"/>
      <c r="GQF305" s="319"/>
      <c r="GQG305" s="323"/>
      <c r="GQH305" s="319"/>
      <c r="GQI305" s="323"/>
      <c r="GQJ305" s="319"/>
      <c r="GQK305" s="323"/>
      <c r="GQL305" s="319"/>
      <c r="GQM305" s="323"/>
      <c r="GQN305" s="319"/>
      <c r="GQO305" s="323"/>
      <c r="GQP305" s="319"/>
      <c r="GQQ305" s="323"/>
      <c r="GQR305" s="319"/>
      <c r="GQS305" s="323"/>
      <c r="GQT305" s="319"/>
      <c r="GQU305" s="323"/>
      <c r="GQV305" s="319"/>
      <c r="GQW305" s="323"/>
      <c r="GQX305" s="319"/>
      <c r="GQY305" s="323"/>
      <c r="GQZ305" s="319"/>
      <c r="GRA305" s="323"/>
      <c r="GRB305" s="319"/>
      <c r="GRC305" s="323"/>
      <c r="GRD305" s="319"/>
      <c r="GRE305" s="323"/>
      <c r="GRF305" s="319"/>
      <c r="GRG305" s="323"/>
      <c r="GRH305" s="319"/>
      <c r="GRI305" s="323"/>
      <c r="GRJ305" s="319"/>
      <c r="GRK305" s="323"/>
      <c r="GRL305" s="319"/>
      <c r="GRM305" s="323"/>
      <c r="GRN305" s="319"/>
      <c r="GRO305" s="323"/>
      <c r="GRP305" s="319"/>
      <c r="GRQ305" s="323"/>
      <c r="GRR305" s="319"/>
      <c r="GRS305" s="323"/>
      <c r="GRT305" s="319"/>
      <c r="GRU305" s="323"/>
      <c r="GRV305" s="319"/>
      <c r="GRW305" s="323"/>
      <c r="GRX305" s="319"/>
      <c r="GRY305" s="323"/>
      <c r="GRZ305" s="319"/>
      <c r="GSA305" s="323"/>
      <c r="GSB305" s="319"/>
      <c r="GSC305" s="323"/>
      <c r="GSD305" s="319"/>
      <c r="GSE305" s="323"/>
      <c r="GSF305" s="319"/>
      <c r="GSG305" s="323"/>
      <c r="GSH305" s="319"/>
      <c r="GSI305" s="323"/>
      <c r="GSJ305" s="319"/>
      <c r="GSK305" s="323"/>
      <c r="GSL305" s="319"/>
      <c r="GSM305" s="323"/>
      <c r="GSN305" s="319"/>
      <c r="GSO305" s="323"/>
      <c r="GSP305" s="319"/>
      <c r="GSQ305" s="323"/>
      <c r="GSR305" s="319"/>
      <c r="GSS305" s="323"/>
      <c r="GST305" s="319"/>
      <c r="GSU305" s="323"/>
      <c r="GSV305" s="319"/>
      <c r="GSW305" s="323"/>
      <c r="GSX305" s="319"/>
      <c r="GSY305" s="323"/>
      <c r="GSZ305" s="319"/>
      <c r="GTA305" s="323"/>
      <c r="GTB305" s="319"/>
      <c r="GTC305" s="323"/>
      <c r="GTD305" s="319"/>
      <c r="GTE305" s="323"/>
      <c r="GTF305" s="319"/>
      <c r="GTG305" s="323"/>
      <c r="GTH305" s="319"/>
      <c r="GTI305" s="323"/>
      <c r="GTJ305" s="319"/>
      <c r="GTK305" s="323"/>
      <c r="GTL305" s="319"/>
      <c r="GTM305" s="323"/>
      <c r="GTN305" s="319"/>
      <c r="GTO305" s="323"/>
      <c r="GTP305" s="319"/>
      <c r="GTQ305" s="323"/>
      <c r="GTR305" s="319"/>
      <c r="GTS305" s="323"/>
      <c r="GTT305" s="319"/>
      <c r="GTU305" s="323"/>
      <c r="GTV305" s="319"/>
      <c r="GTW305" s="323"/>
      <c r="GTX305" s="319"/>
      <c r="GTY305" s="323"/>
      <c r="GTZ305" s="319"/>
      <c r="GUA305" s="323"/>
      <c r="GUB305" s="319"/>
      <c r="GUC305" s="323"/>
      <c r="GUD305" s="319"/>
      <c r="GUE305" s="323"/>
      <c r="GUF305" s="319"/>
      <c r="GUG305" s="323"/>
      <c r="GUH305" s="319"/>
      <c r="GUI305" s="323"/>
      <c r="GUJ305" s="319"/>
      <c r="GUK305" s="323"/>
      <c r="GUL305" s="319"/>
      <c r="GUM305" s="323"/>
      <c r="GUN305" s="319"/>
      <c r="GUO305" s="323"/>
      <c r="GUP305" s="319"/>
      <c r="GUQ305" s="323"/>
      <c r="GUR305" s="319"/>
      <c r="GUS305" s="323"/>
      <c r="GUT305" s="319"/>
      <c r="GUU305" s="323"/>
      <c r="GUV305" s="319"/>
      <c r="GUW305" s="323"/>
      <c r="GUX305" s="319"/>
      <c r="GUY305" s="323"/>
      <c r="GUZ305" s="319"/>
      <c r="GVA305" s="323"/>
      <c r="GVB305" s="319"/>
      <c r="GVC305" s="323"/>
      <c r="GVD305" s="319"/>
      <c r="GVE305" s="323"/>
      <c r="GVF305" s="319"/>
      <c r="GVG305" s="323"/>
      <c r="GVH305" s="319"/>
      <c r="GVI305" s="323"/>
      <c r="GVJ305" s="319"/>
      <c r="GVK305" s="323"/>
      <c r="GVL305" s="319"/>
      <c r="GVM305" s="323"/>
      <c r="GVN305" s="319"/>
      <c r="GVO305" s="323"/>
      <c r="GVP305" s="319"/>
      <c r="GVQ305" s="323"/>
      <c r="GVR305" s="319"/>
      <c r="GVS305" s="323"/>
      <c r="GVT305" s="319"/>
      <c r="GVU305" s="323"/>
      <c r="GVV305" s="319"/>
      <c r="GVW305" s="323"/>
      <c r="GVX305" s="319"/>
      <c r="GVY305" s="323"/>
      <c r="GVZ305" s="319"/>
      <c r="GWA305" s="323"/>
      <c r="GWB305" s="319"/>
      <c r="GWC305" s="323"/>
      <c r="GWD305" s="319"/>
      <c r="GWE305" s="323"/>
      <c r="GWF305" s="319"/>
      <c r="GWG305" s="323"/>
      <c r="GWH305" s="319"/>
      <c r="GWI305" s="323"/>
      <c r="GWJ305" s="319"/>
      <c r="GWK305" s="323"/>
      <c r="GWL305" s="319"/>
      <c r="GWM305" s="323"/>
      <c r="GWN305" s="319"/>
      <c r="GWO305" s="323"/>
      <c r="GWP305" s="319"/>
      <c r="GWQ305" s="323"/>
      <c r="GWR305" s="319"/>
      <c r="GWS305" s="323"/>
      <c r="GWT305" s="319"/>
      <c r="GWU305" s="323"/>
      <c r="GWV305" s="319"/>
      <c r="GWW305" s="323"/>
      <c r="GWX305" s="319"/>
      <c r="GWY305" s="323"/>
      <c r="GWZ305" s="319"/>
      <c r="GXA305" s="323"/>
      <c r="GXB305" s="319"/>
      <c r="GXC305" s="323"/>
      <c r="GXD305" s="319"/>
      <c r="GXE305" s="323"/>
      <c r="GXF305" s="319"/>
      <c r="GXG305" s="323"/>
      <c r="GXH305" s="319"/>
      <c r="GXI305" s="323"/>
      <c r="GXJ305" s="319"/>
      <c r="GXK305" s="323"/>
      <c r="GXL305" s="319"/>
      <c r="GXM305" s="323"/>
      <c r="GXN305" s="319"/>
      <c r="GXO305" s="323"/>
      <c r="GXP305" s="319"/>
      <c r="GXQ305" s="323"/>
      <c r="GXR305" s="319"/>
      <c r="GXS305" s="323"/>
      <c r="GXT305" s="319"/>
      <c r="GXU305" s="323"/>
      <c r="GXV305" s="319"/>
      <c r="GXW305" s="323"/>
      <c r="GXX305" s="319"/>
      <c r="GXY305" s="323"/>
      <c r="GXZ305" s="319"/>
      <c r="GYA305" s="323"/>
      <c r="GYB305" s="319"/>
      <c r="GYC305" s="323"/>
      <c r="GYD305" s="319"/>
      <c r="GYE305" s="323"/>
      <c r="GYF305" s="319"/>
      <c r="GYG305" s="323"/>
      <c r="GYH305" s="319"/>
      <c r="GYI305" s="323"/>
      <c r="GYJ305" s="319"/>
      <c r="GYK305" s="323"/>
      <c r="GYL305" s="319"/>
      <c r="GYM305" s="323"/>
      <c r="GYN305" s="319"/>
      <c r="GYO305" s="323"/>
      <c r="GYP305" s="319"/>
      <c r="GYQ305" s="323"/>
      <c r="GYR305" s="319"/>
      <c r="GYS305" s="323"/>
      <c r="GYT305" s="319"/>
      <c r="GYU305" s="323"/>
      <c r="GYV305" s="319"/>
      <c r="GYW305" s="323"/>
      <c r="GYX305" s="319"/>
      <c r="GYY305" s="323"/>
      <c r="GYZ305" s="319"/>
      <c r="GZA305" s="323"/>
      <c r="GZB305" s="319"/>
      <c r="GZC305" s="323"/>
      <c r="GZD305" s="319"/>
      <c r="GZE305" s="323"/>
      <c r="GZF305" s="319"/>
      <c r="GZG305" s="323"/>
      <c r="GZH305" s="319"/>
      <c r="GZI305" s="323"/>
      <c r="GZJ305" s="319"/>
      <c r="GZK305" s="323"/>
      <c r="GZL305" s="319"/>
      <c r="GZM305" s="323"/>
      <c r="GZN305" s="319"/>
      <c r="GZO305" s="323"/>
      <c r="GZP305" s="319"/>
      <c r="GZQ305" s="323"/>
      <c r="GZR305" s="319"/>
      <c r="GZS305" s="323"/>
      <c r="GZT305" s="319"/>
      <c r="GZU305" s="323"/>
      <c r="GZV305" s="319"/>
      <c r="GZW305" s="323"/>
      <c r="GZX305" s="319"/>
      <c r="GZY305" s="323"/>
      <c r="GZZ305" s="319"/>
      <c r="HAA305" s="323"/>
      <c r="HAB305" s="319"/>
      <c r="HAC305" s="323"/>
      <c r="HAD305" s="319"/>
      <c r="HAE305" s="323"/>
      <c r="HAF305" s="319"/>
      <c r="HAG305" s="323"/>
      <c r="HAH305" s="319"/>
      <c r="HAI305" s="323"/>
      <c r="HAJ305" s="319"/>
      <c r="HAK305" s="323"/>
      <c r="HAL305" s="319"/>
      <c r="HAM305" s="323"/>
      <c r="HAN305" s="319"/>
      <c r="HAO305" s="323"/>
      <c r="HAP305" s="319"/>
      <c r="HAQ305" s="323"/>
      <c r="HAR305" s="319"/>
      <c r="HAS305" s="323"/>
      <c r="HAT305" s="319"/>
      <c r="HAU305" s="323"/>
      <c r="HAV305" s="319"/>
      <c r="HAW305" s="323"/>
      <c r="HAX305" s="319"/>
      <c r="HAY305" s="323"/>
      <c r="HAZ305" s="319"/>
      <c r="HBA305" s="323"/>
      <c r="HBB305" s="319"/>
      <c r="HBC305" s="323"/>
      <c r="HBD305" s="319"/>
      <c r="HBE305" s="323"/>
      <c r="HBF305" s="319"/>
      <c r="HBG305" s="323"/>
      <c r="HBH305" s="319"/>
      <c r="HBI305" s="323"/>
      <c r="HBJ305" s="319"/>
      <c r="HBK305" s="323"/>
      <c r="HBL305" s="319"/>
      <c r="HBM305" s="323"/>
      <c r="HBN305" s="319"/>
      <c r="HBO305" s="323"/>
      <c r="HBP305" s="319"/>
      <c r="HBQ305" s="323"/>
      <c r="HBR305" s="319"/>
      <c r="HBS305" s="323"/>
      <c r="HBT305" s="319"/>
      <c r="HBU305" s="323"/>
      <c r="HBV305" s="319"/>
      <c r="HBW305" s="323"/>
      <c r="HBX305" s="319"/>
      <c r="HBY305" s="323"/>
      <c r="HBZ305" s="319"/>
      <c r="HCA305" s="323"/>
      <c r="HCB305" s="319"/>
      <c r="HCC305" s="323"/>
      <c r="HCD305" s="319"/>
      <c r="HCE305" s="323"/>
      <c r="HCF305" s="319"/>
      <c r="HCG305" s="323"/>
      <c r="HCH305" s="319"/>
      <c r="HCI305" s="323"/>
      <c r="HCJ305" s="319"/>
      <c r="HCK305" s="323"/>
      <c r="HCL305" s="319"/>
      <c r="HCM305" s="323"/>
      <c r="HCN305" s="319"/>
      <c r="HCO305" s="323"/>
      <c r="HCP305" s="319"/>
      <c r="HCQ305" s="323"/>
      <c r="HCR305" s="319"/>
      <c r="HCS305" s="323"/>
      <c r="HCT305" s="319"/>
      <c r="HCU305" s="323"/>
      <c r="HCV305" s="319"/>
      <c r="HCW305" s="323"/>
      <c r="HCX305" s="319"/>
      <c r="HCY305" s="323"/>
      <c r="HCZ305" s="319"/>
      <c r="HDA305" s="323"/>
      <c r="HDB305" s="319"/>
      <c r="HDC305" s="323"/>
      <c r="HDD305" s="319"/>
      <c r="HDE305" s="323"/>
      <c r="HDF305" s="319"/>
      <c r="HDG305" s="323"/>
      <c r="HDH305" s="319"/>
      <c r="HDI305" s="323"/>
      <c r="HDJ305" s="319"/>
      <c r="HDK305" s="323"/>
      <c r="HDL305" s="319"/>
      <c r="HDM305" s="323"/>
      <c r="HDN305" s="319"/>
      <c r="HDO305" s="323"/>
      <c r="HDP305" s="319"/>
      <c r="HDQ305" s="323"/>
      <c r="HDR305" s="319"/>
      <c r="HDS305" s="323"/>
      <c r="HDT305" s="319"/>
      <c r="HDU305" s="323"/>
      <c r="HDV305" s="319"/>
      <c r="HDW305" s="323"/>
      <c r="HDX305" s="319"/>
      <c r="HDY305" s="323"/>
      <c r="HDZ305" s="319"/>
      <c r="HEA305" s="323"/>
      <c r="HEB305" s="319"/>
      <c r="HEC305" s="323"/>
      <c r="HED305" s="319"/>
      <c r="HEE305" s="323"/>
      <c r="HEF305" s="319"/>
      <c r="HEG305" s="323"/>
      <c r="HEH305" s="319"/>
      <c r="HEI305" s="323"/>
      <c r="HEJ305" s="319"/>
      <c r="HEK305" s="323"/>
      <c r="HEL305" s="319"/>
      <c r="HEM305" s="323"/>
      <c r="HEN305" s="319"/>
      <c r="HEO305" s="323"/>
      <c r="HEP305" s="319"/>
      <c r="HEQ305" s="323"/>
      <c r="HER305" s="319"/>
      <c r="HES305" s="323"/>
      <c r="HET305" s="319"/>
      <c r="HEU305" s="323"/>
      <c r="HEV305" s="319"/>
      <c r="HEW305" s="323"/>
      <c r="HEX305" s="319"/>
      <c r="HEY305" s="323"/>
      <c r="HEZ305" s="319"/>
      <c r="HFA305" s="323"/>
      <c r="HFB305" s="319"/>
      <c r="HFC305" s="323"/>
      <c r="HFD305" s="319"/>
      <c r="HFE305" s="323"/>
      <c r="HFF305" s="319"/>
      <c r="HFG305" s="323"/>
      <c r="HFH305" s="319"/>
      <c r="HFI305" s="323"/>
      <c r="HFJ305" s="319"/>
      <c r="HFK305" s="323"/>
      <c r="HFL305" s="319"/>
      <c r="HFM305" s="323"/>
      <c r="HFN305" s="319"/>
      <c r="HFO305" s="323"/>
      <c r="HFP305" s="319"/>
      <c r="HFQ305" s="323"/>
      <c r="HFR305" s="319"/>
      <c r="HFS305" s="323"/>
      <c r="HFT305" s="319"/>
      <c r="HFU305" s="323"/>
      <c r="HFV305" s="319"/>
      <c r="HFW305" s="323"/>
      <c r="HFX305" s="319"/>
      <c r="HFY305" s="323"/>
      <c r="HFZ305" s="319"/>
      <c r="HGA305" s="323"/>
      <c r="HGB305" s="319"/>
      <c r="HGC305" s="323"/>
      <c r="HGD305" s="319"/>
      <c r="HGE305" s="323"/>
      <c r="HGF305" s="319"/>
      <c r="HGG305" s="323"/>
      <c r="HGH305" s="319"/>
      <c r="HGI305" s="323"/>
      <c r="HGJ305" s="319"/>
      <c r="HGK305" s="323"/>
      <c r="HGL305" s="319"/>
      <c r="HGM305" s="323"/>
      <c r="HGN305" s="319"/>
      <c r="HGO305" s="323"/>
      <c r="HGP305" s="319"/>
      <c r="HGQ305" s="323"/>
      <c r="HGR305" s="319"/>
      <c r="HGS305" s="323"/>
      <c r="HGT305" s="319"/>
      <c r="HGU305" s="323"/>
      <c r="HGV305" s="319"/>
      <c r="HGW305" s="323"/>
      <c r="HGX305" s="319"/>
      <c r="HGY305" s="323"/>
      <c r="HGZ305" s="319"/>
      <c r="HHA305" s="323"/>
      <c r="HHB305" s="319"/>
      <c r="HHC305" s="323"/>
      <c r="HHD305" s="319"/>
      <c r="HHE305" s="323"/>
      <c r="HHF305" s="319"/>
      <c r="HHG305" s="323"/>
      <c r="HHH305" s="319"/>
      <c r="HHI305" s="323"/>
      <c r="HHJ305" s="319"/>
      <c r="HHK305" s="323"/>
      <c r="HHL305" s="319"/>
      <c r="HHM305" s="323"/>
      <c r="HHN305" s="319"/>
      <c r="HHO305" s="323"/>
      <c r="HHP305" s="319"/>
      <c r="HHQ305" s="323"/>
      <c r="HHR305" s="319"/>
      <c r="HHS305" s="323"/>
      <c r="HHT305" s="319"/>
      <c r="HHU305" s="323"/>
      <c r="HHV305" s="319"/>
      <c r="HHW305" s="323"/>
      <c r="HHX305" s="319"/>
      <c r="HHY305" s="323"/>
      <c r="HHZ305" s="319"/>
      <c r="HIA305" s="323"/>
      <c r="HIB305" s="319"/>
      <c r="HIC305" s="323"/>
      <c r="HID305" s="319"/>
      <c r="HIE305" s="323"/>
      <c r="HIF305" s="319"/>
      <c r="HIG305" s="323"/>
      <c r="HIH305" s="319"/>
      <c r="HII305" s="323"/>
      <c r="HIJ305" s="319"/>
      <c r="HIK305" s="323"/>
      <c r="HIL305" s="319"/>
      <c r="HIM305" s="323"/>
      <c r="HIN305" s="319"/>
      <c r="HIO305" s="323"/>
      <c r="HIP305" s="319"/>
      <c r="HIQ305" s="323"/>
      <c r="HIR305" s="319"/>
      <c r="HIS305" s="323"/>
      <c r="HIT305" s="319"/>
      <c r="HIU305" s="323"/>
      <c r="HIV305" s="319"/>
      <c r="HIW305" s="323"/>
      <c r="HIX305" s="319"/>
      <c r="HIY305" s="323"/>
      <c r="HIZ305" s="319"/>
      <c r="HJA305" s="323"/>
      <c r="HJB305" s="319"/>
      <c r="HJC305" s="323"/>
      <c r="HJD305" s="319"/>
      <c r="HJE305" s="323"/>
      <c r="HJF305" s="319"/>
      <c r="HJG305" s="323"/>
      <c r="HJH305" s="319"/>
      <c r="HJI305" s="323"/>
      <c r="HJJ305" s="319"/>
      <c r="HJK305" s="323"/>
      <c r="HJL305" s="319"/>
      <c r="HJM305" s="323"/>
      <c r="HJN305" s="319"/>
      <c r="HJO305" s="323"/>
      <c r="HJP305" s="319"/>
      <c r="HJQ305" s="323"/>
      <c r="HJR305" s="319"/>
      <c r="HJS305" s="323"/>
      <c r="HJT305" s="319"/>
      <c r="HJU305" s="323"/>
      <c r="HJV305" s="319"/>
      <c r="HJW305" s="323"/>
      <c r="HJX305" s="319"/>
      <c r="HJY305" s="323"/>
      <c r="HJZ305" s="319"/>
      <c r="HKA305" s="323"/>
      <c r="HKB305" s="319"/>
      <c r="HKC305" s="323"/>
      <c r="HKD305" s="319"/>
      <c r="HKE305" s="323"/>
      <c r="HKF305" s="319"/>
      <c r="HKG305" s="323"/>
      <c r="HKH305" s="319"/>
      <c r="HKI305" s="323"/>
      <c r="HKJ305" s="319"/>
      <c r="HKK305" s="323"/>
      <c r="HKL305" s="319"/>
      <c r="HKM305" s="323"/>
      <c r="HKN305" s="319"/>
      <c r="HKO305" s="323"/>
      <c r="HKP305" s="319"/>
      <c r="HKQ305" s="323"/>
      <c r="HKR305" s="319"/>
      <c r="HKS305" s="323"/>
      <c r="HKT305" s="319"/>
      <c r="HKU305" s="323"/>
      <c r="HKV305" s="319"/>
      <c r="HKW305" s="323"/>
      <c r="HKX305" s="319"/>
      <c r="HKY305" s="323"/>
      <c r="HKZ305" s="319"/>
      <c r="HLA305" s="323"/>
      <c r="HLB305" s="319"/>
      <c r="HLC305" s="323"/>
      <c r="HLD305" s="319"/>
      <c r="HLE305" s="323"/>
      <c r="HLF305" s="319"/>
      <c r="HLG305" s="323"/>
      <c r="HLH305" s="319"/>
      <c r="HLI305" s="323"/>
      <c r="HLJ305" s="319"/>
      <c r="HLK305" s="323"/>
      <c r="HLL305" s="319"/>
      <c r="HLM305" s="323"/>
      <c r="HLN305" s="319"/>
      <c r="HLO305" s="323"/>
      <c r="HLP305" s="319"/>
      <c r="HLQ305" s="323"/>
      <c r="HLR305" s="319"/>
      <c r="HLS305" s="323"/>
      <c r="HLT305" s="319"/>
      <c r="HLU305" s="323"/>
      <c r="HLV305" s="319"/>
      <c r="HLW305" s="323"/>
      <c r="HLX305" s="319"/>
      <c r="HLY305" s="323"/>
      <c r="HLZ305" s="319"/>
      <c r="HMA305" s="323"/>
      <c r="HMB305" s="319"/>
      <c r="HMC305" s="323"/>
      <c r="HMD305" s="319"/>
      <c r="HME305" s="323"/>
      <c r="HMF305" s="319"/>
      <c r="HMG305" s="323"/>
      <c r="HMH305" s="319"/>
      <c r="HMI305" s="323"/>
      <c r="HMJ305" s="319"/>
      <c r="HMK305" s="323"/>
      <c r="HML305" s="319"/>
      <c r="HMM305" s="323"/>
      <c r="HMN305" s="319"/>
      <c r="HMO305" s="323"/>
      <c r="HMP305" s="319"/>
      <c r="HMQ305" s="323"/>
      <c r="HMR305" s="319"/>
      <c r="HMS305" s="323"/>
      <c r="HMT305" s="319"/>
      <c r="HMU305" s="323"/>
      <c r="HMV305" s="319"/>
      <c r="HMW305" s="323"/>
      <c r="HMX305" s="319"/>
      <c r="HMY305" s="323"/>
      <c r="HMZ305" s="319"/>
      <c r="HNA305" s="323"/>
      <c r="HNB305" s="319"/>
      <c r="HNC305" s="323"/>
      <c r="HND305" s="319"/>
      <c r="HNE305" s="323"/>
      <c r="HNF305" s="319"/>
      <c r="HNG305" s="323"/>
      <c r="HNH305" s="319"/>
      <c r="HNI305" s="323"/>
      <c r="HNJ305" s="319"/>
      <c r="HNK305" s="323"/>
      <c r="HNL305" s="319"/>
      <c r="HNM305" s="323"/>
      <c r="HNN305" s="319"/>
      <c r="HNO305" s="323"/>
      <c r="HNP305" s="319"/>
      <c r="HNQ305" s="323"/>
      <c r="HNR305" s="319"/>
      <c r="HNS305" s="323"/>
      <c r="HNT305" s="319"/>
      <c r="HNU305" s="323"/>
      <c r="HNV305" s="319"/>
      <c r="HNW305" s="323"/>
      <c r="HNX305" s="319"/>
      <c r="HNY305" s="323"/>
      <c r="HNZ305" s="319"/>
      <c r="HOA305" s="323"/>
      <c r="HOB305" s="319"/>
      <c r="HOC305" s="323"/>
      <c r="HOD305" s="319"/>
      <c r="HOE305" s="323"/>
      <c r="HOF305" s="319"/>
      <c r="HOG305" s="323"/>
      <c r="HOH305" s="319"/>
      <c r="HOI305" s="323"/>
      <c r="HOJ305" s="319"/>
      <c r="HOK305" s="323"/>
      <c r="HOL305" s="319"/>
      <c r="HOM305" s="323"/>
      <c r="HON305" s="319"/>
      <c r="HOO305" s="323"/>
      <c r="HOP305" s="319"/>
      <c r="HOQ305" s="323"/>
      <c r="HOR305" s="319"/>
      <c r="HOS305" s="323"/>
      <c r="HOT305" s="319"/>
      <c r="HOU305" s="323"/>
      <c r="HOV305" s="319"/>
      <c r="HOW305" s="323"/>
      <c r="HOX305" s="319"/>
      <c r="HOY305" s="323"/>
      <c r="HOZ305" s="319"/>
      <c r="HPA305" s="323"/>
      <c r="HPB305" s="319"/>
      <c r="HPC305" s="323"/>
      <c r="HPD305" s="319"/>
      <c r="HPE305" s="323"/>
      <c r="HPF305" s="319"/>
      <c r="HPG305" s="323"/>
      <c r="HPH305" s="319"/>
      <c r="HPI305" s="323"/>
      <c r="HPJ305" s="319"/>
      <c r="HPK305" s="323"/>
      <c r="HPL305" s="319"/>
      <c r="HPM305" s="323"/>
      <c r="HPN305" s="319"/>
      <c r="HPO305" s="323"/>
      <c r="HPP305" s="319"/>
      <c r="HPQ305" s="323"/>
      <c r="HPR305" s="319"/>
      <c r="HPS305" s="323"/>
      <c r="HPT305" s="319"/>
      <c r="HPU305" s="323"/>
      <c r="HPV305" s="319"/>
      <c r="HPW305" s="323"/>
      <c r="HPX305" s="319"/>
      <c r="HPY305" s="323"/>
      <c r="HPZ305" s="319"/>
      <c r="HQA305" s="323"/>
      <c r="HQB305" s="319"/>
      <c r="HQC305" s="323"/>
      <c r="HQD305" s="319"/>
      <c r="HQE305" s="323"/>
      <c r="HQF305" s="319"/>
      <c r="HQG305" s="323"/>
      <c r="HQH305" s="319"/>
      <c r="HQI305" s="323"/>
      <c r="HQJ305" s="319"/>
      <c r="HQK305" s="323"/>
      <c r="HQL305" s="319"/>
      <c r="HQM305" s="323"/>
      <c r="HQN305" s="319"/>
      <c r="HQO305" s="323"/>
      <c r="HQP305" s="319"/>
      <c r="HQQ305" s="323"/>
      <c r="HQR305" s="319"/>
      <c r="HQS305" s="323"/>
      <c r="HQT305" s="319"/>
      <c r="HQU305" s="323"/>
      <c r="HQV305" s="319"/>
      <c r="HQW305" s="323"/>
      <c r="HQX305" s="319"/>
      <c r="HQY305" s="323"/>
      <c r="HQZ305" s="319"/>
      <c r="HRA305" s="323"/>
      <c r="HRB305" s="319"/>
      <c r="HRC305" s="323"/>
      <c r="HRD305" s="319"/>
      <c r="HRE305" s="323"/>
      <c r="HRF305" s="319"/>
      <c r="HRG305" s="323"/>
      <c r="HRH305" s="319"/>
      <c r="HRI305" s="323"/>
      <c r="HRJ305" s="319"/>
      <c r="HRK305" s="323"/>
      <c r="HRL305" s="319"/>
      <c r="HRM305" s="323"/>
      <c r="HRN305" s="319"/>
      <c r="HRO305" s="323"/>
      <c r="HRP305" s="319"/>
      <c r="HRQ305" s="323"/>
      <c r="HRR305" s="319"/>
      <c r="HRS305" s="323"/>
      <c r="HRT305" s="319"/>
      <c r="HRU305" s="323"/>
      <c r="HRV305" s="319"/>
      <c r="HRW305" s="323"/>
      <c r="HRX305" s="319"/>
      <c r="HRY305" s="323"/>
      <c r="HRZ305" s="319"/>
      <c r="HSA305" s="323"/>
      <c r="HSB305" s="319"/>
      <c r="HSC305" s="323"/>
      <c r="HSD305" s="319"/>
      <c r="HSE305" s="323"/>
      <c r="HSF305" s="319"/>
      <c r="HSG305" s="323"/>
      <c r="HSH305" s="319"/>
      <c r="HSI305" s="323"/>
      <c r="HSJ305" s="319"/>
      <c r="HSK305" s="323"/>
      <c r="HSL305" s="319"/>
      <c r="HSM305" s="323"/>
      <c r="HSN305" s="319"/>
      <c r="HSO305" s="323"/>
      <c r="HSP305" s="319"/>
      <c r="HSQ305" s="323"/>
      <c r="HSR305" s="319"/>
      <c r="HSS305" s="323"/>
      <c r="HST305" s="319"/>
      <c r="HSU305" s="323"/>
      <c r="HSV305" s="319"/>
      <c r="HSW305" s="323"/>
      <c r="HSX305" s="319"/>
      <c r="HSY305" s="323"/>
      <c r="HSZ305" s="319"/>
      <c r="HTA305" s="323"/>
      <c r="HTB305" s="319"/>
      <c r="HTC305" s="323"/>
      <c r="HTD305" s="319"/>
      <c r="HTE305" s="323"/>
      <c r="HTF305" s="319"/>
      <c r="HTG305" s="323"/>
      <c r="HTH305" s="319"/>
      <c r="HTI305" s="323"/>
      <c r="HTJ305" s="319"/>
      <c r="HTK305" s="323"/>
      <c r="HTL305" s="319"/>
      <c r="HTM305" s="323"/>
      <c r="HTN305" s="319"/>
      <c r="HTO305" s="323"/>
      <c r="HTP305" s="319"/>
      <c r="HTQ305" s="323"/>
      <c r="HTR305" s="319"/>
      <c r="HTS305" s="323"/>
      <c r="HTT305" s="319"/>
      <c r="HTU305" s="323"/>
      <c r="HTV305" s="319"/>
      <c r="HTW305" s="323"/>
      <c r="HTX305" s="319"/>
      <c r="HTY305" s="323"/>
      <c r="HTZ305" s="319"/>
      <c r="HUA305" s="323"/>
      <c r="HUB305" s="319"/>
      <c r="HUC305" s="323"/>
      <c r="HUD305" s="319"/>
      <c r="HUE305" s="323"/>
      <c r="HUF305" s="319"/>
      <c r="HUG305" s="323"/>
      <c r="HUH305" s="319"/>
      <c r="HUI305" s="323"/>
      <c r="HUJ305" s="319"/>
      <c r="HUK305" s="323"/>
      <c r="HUL305" s="319"/>
      <c r="HUM305" s="323"/>
      <c r="HUN305" s="319"/>
      <c r="HUO305" s="323"/>
      <c r="HUP305" s="319"/>
      <c r="HUQ305" s="323"/>
      <c r="HUR305" s="319"/>
      <c r="HUS305" s="323"/>
      <c r="HUT305" s="319"/>
      <c r="HUU305" s="323"/>
      <c r="HUV305" s="319"/>
      <c r="HUW305" s="323"/>
      <c r="HUX305" s="319"/>
      <c r="HUY305" s="323"/>
      <c r="HUZ305" s="319"/>
      <c r="HVA305" s="323"/>
      <c r="HVB305" s="319"/>
      <c r="HVC305" s="323"/>
      <c r="HVD305" s="319"/>
      <c r="HVE305" s="323"/>
      <c r="HVF305" s="319"/>
      <c r="HVG305" s="323"/>
      <c r="HVH305" s="319"/>
      <c r="HVI305" s="323"/>
      <c r="HVJ305" s="319"/>
      <c r="HVK305" s="323"/>
      <c r="HVL305" s="319"/>
      <c r="HVM305" s="323"/>
      <c r="HVN305" s="319"/>
      <c r="HVO305" s="323"/>
      <c r="HVP305" s="319"/>
      <c r="HVQ305" s="323"/>
      <c r="HVR305" s="319"/>
      <c r="HVS305" s="323"/>
      <c r="HVT305" s="319"/>
      <c r="HVU305" s="323"/>
      <c r="HVV305" s="319"/>
      <c r="HVW305" s="323"/>
      <c r="HVX305" s="319"/>
      <c r="HVY305" s="323"/>
      <c r="HVZ305" s="319"/>
      <c r="HWA305" s="323"/>
      <c r="HWB305" s="319"/>
      <c r="HWC305" s="323"/>
      <c r="HWD305" s="319"/>
      <c r="HWE305" s="323"/>
      <c r="HWF305" s="319"/>
      <c r="HWG305" s="323"/>
      <c r="HWH305" s="319"/>
      <c r="HWI305" s="323"/>
      <c r="HWJ305" s="319"/>
      <c r="HWK305" s="323"/>
      <c r="HWL305" s="319"/>
      <c r="HWM305" s="323"/>
      <c r="HWN305" s="319"/>
      <c r="HWO305" s="323"/>
      <c r="HWP305" s="319"/>
      <c r="HWQ305" s="323"/>
      <c r="HWR305" s="319"/>
      <c r="HWS305" s="323"/>
      <c r="HWT305" s="319"/>
      <c r="HWU305" s="323"/>
      <c r="HWV305" s="319"/>
      <c r="HWW305" s="323"/>
      <c r="HWX305" s="319"/>
      <c r="HWY305" s="323"/>
      <c r="HWZ305" s="319"/>
      <c r="HXA305" s="323"/>
      <c r="HXB305" s="319"/>
      <c r="HXC305" s="323"/>
      <c r="HXD305" s="319"/>
      <c r="HXE305" s="323"/>
      <c r="HXF305" s="319"/>
      <c r="HXG305" s="323"/>
      <c r="HXH305" s="319"/>
      <c r="HXI305" s="323"/>
      <c r="HXJ305" s="319"/>
      <c r="HXK305" s="323"/>
      <c r="HXL305" s="319"/>
      <c r="HXM305" s="323"/>
      <c r="HXN305" s="319"/>
      <c r="HXO305" s="323"/>
      <c r="HXP305" s="319"/>
      <c r="HXQ305" s="323"/>
      <c r="HXR305" s="319"/>
      <c r="HXS305" s="323"/>
      <c r="HXT305" s="319"/>
      <c r="HXU305" s="323"/>
      <c r="HXV305" s="319"/>
      <c r="HXW305" s="323"/>
      <c r="HXX305" s="319"/>
      <c r="HXY305" s="323"/>
      <c r="HXZ305" s="319"/>
      <c r="HYA305" s="323"/>
      <c r="HYB305" s="319"/>
      <c r="HYC305" s="323"/>
      <c r="HYD305" s="319"/>
      <c r="HYE305" s="323"/>
      <c r="HYF305" s="319"/>
      <c r="HYG305" s="323"/>
      <c r="HYH305" s="319"/>
      <c r="HYI305" s="323"/>
      <c r="HYJ305" s="319"/>
      <c r="HYK305" s="323"/>
      <c r="HYL305" s="319"/>
      <c r="HYM305" s="323"/>
      <c r="HYN305" s="319"/>
      <c r="HYO305" s="323"/>
      <c r="HYP305" s="319"/>
      <c r="HYQ305" s="323"/>
      <c r="HYR305" s="319"/>
      <c r="HYS305" s="323"/>
      <c r="HYT305" s="319"/>
      <c r="HYU305" s="323"/>
      <c r="HYV305" s="319"/>
      <c r="HYW305" s="323"/>
      <c r="HYX305" s="319"/>
      <c r="HYY305" s="323"/>
      <c r="HYZ305" s="319"/>
      <c r="HZA305" s="323"/>
      <c r="HZB305" s="319"/>
      <c r="HZC305" s="323"/>
      <c r="HZD305" s="319"/>
      <c r="HZE305" s="323"/>
      <c r="HZF305" s="319"/>
      <c r="HZG305" s="323"/>
      <c r="HZH305" s="319"/>
      <c r="HZI305" s="323"/>
      <c r="HZJ305" s="319"/>
      <c r="HZK305" s="323"/>
      <c r="HZL305" s="319"/>
      <c r="HZM305" s="323"/>
      <c r="HZN305" s="319"/>
      <c r="HZO305" s="323"/>
      <c r="HZP305" s="319"/>
      <c r="HZQ305" s="323"/>
      <c r="HZR305" s="319"/>
      <c r="HZS305" s="323"/>
      <c r="HZT305" s="319"/>
      <c r="HZU305" s="323"/>
      <c r="HZV305" s="319"/>
      <c r="HZW305" s="323"/>
      <c r="HZX305" s="319"/>
      <c r="HZY305" s="323"/>
      <c r="HZZ305" s="319"/>
      <c r="IAA305" s="323"/>
      <c r="IAB305" s="319"/>
      <c r="IAC305" s="323"/>
      <c r="IAD305" s="319"/>
      <c r="IAE305" s="323"/>
      <c r="IAF305" s="319"/>
      <c r="IAG305" s="323"/>
      <c r="IAH305" s="319"/>
      <c r="IAI305" s="323"/>
      <c r="IAJ305" s="319"/>
      <c r="IAK305" s="323"/>
      <c r="IAL305" s="319"/>
      <c r="IAM305" s="323"/>
      <c r="IAN305" s="319"/>
      <c r="IAO305" s="323"/>
      <c r="IAP305" s="319"/>
      <c r="IAQ305" s="323"/>
      <c r="IAR305" s="319"/>
      <c r="IAS305" s="323"/>
      <c r="IAT305" s="319"/>
      <c r="IAU305" s="323"/>
      <c r="IAV305" s="319"/>
      <c r="IAW305" s="323"/>
      <c r="IAX305" s="319"/>
      <c r="IAY305" s="323"/>
      <c r="IAZ305" s="319"/>
      <c r="IBA305" s="323"/>
      <c r="IBB305" s="319"/>
      <c r="IBC305" s="323"/>
      <c r="IBD305" s="319"/>
      <c r="IBE305" s="323"/>
      <c r="IBF305" s="319"/>
      <c r="IBG305" s="323"/>
      <c r="IBH305" s="319"/>
      <c r="IBI305" s="323"/>
      <c r="IBJ305" s="319"/>
      <c r="IBK305" s="323"/>
      <c r="IBL305" s="319"/>
      <c r="IBM305" s="323"/>
      <c r="IBN305" s="319"/>
      <c r="IBO305" s="323"/>
      <c r="IBP305" s="319"/>
      <c r="IBQ305" s="323"/>
      <c r="IBR305" s="319"/>
      <c r="IBS305" s="323"/>
      <c r="IBT305" s="319"/>
      <c r="IBU305" s="323"/>
      <c r="IBV305" s="319"/>
      <c r="IBW305" s="323"/>
      <c r="IBX305" s="319"/>
      <c r="IBY305" s="323"/>
      <c r="IBZ305" s="319"/>
      <c r="ICA305" s="323"/>
      <c r="ICB305" s="319"/>
      <c r="ICC305" s="323"/>
      <c r="ICD305" s="319"/>
      <c r="ICE305" s="323"/>
      <c r="ICF305" s="319"/>
      <c r="ICG305" s="323"/>
      <c r="ICH305" s="319"/>
      <c r="ICI305" s="323"/>
      <c r="ICJ305" s="319"/>
      <c r="ICK305" s="323"/>
      <c r="ICL305" s="319"/>
      <c r="ICM305" s="323"/>
      <c r="ICN305" s="319"/>
      <c r="ICO305" s="323"/>
      <c r="ICP305" s="319"/>
      <c r="ICQ305" s="323"/>
      <c r="ICR305" s="319"/>
      <c r="ICS305" s="323"/>
      <c r="ICT305" s="319"/>
      <c r="ICU305" s="323"/>
      <c r="ICV305" s="319"/>
      <c r="ICW305" s="323"/>
      <c r="ICX305" s="319"/>
      <c r="ICY305" s="323"/>
      <c r="ICZ305" s="319"/>
      <c r="IDA305" s="323"/>
      <c r="IDB305" s="319"/>
      <c r="IDC305" s="323"/>
      <c r="IDD305" s="319"/>
      <c r="IDE305" s="323"/>
      <c r="IDF305" s="319"/>
      <c r="IDG305" s="323"/>
      <c r="IDH305" s="319"/>
      <c r="IDI305" s="323"/>
      <c r="IDJ305" s="319"/>
      <c r="IDK305" s="323"/>
      <c r="IDL305" s="319"/>
      <c r="IDM305" s="323"/>
      <c r="IDN305" s="319"/>
      <c r="IDO305" s="323"/>
      <c r="IDP305" s="319"/>
      <c r="IDQ305" s="323"/>
      <c r="IDR305" s="319"/>
      <c r="IDS305" s="323"/>
      <c r="IDT305" s="319"/>
      <c r="IDU305" s="323"/>
      <c r="IDV305" s="319"/>
      <c r="IDW305" s="323"/>
      <c r="IDX305" s="319"/>
      <c r="IDY305" s="323"/>
      <c r="IDZ305" s="319"/>
      <c r="IEA305" s="323"/>
      <c r="IEB305" s="319"/>
      <c r="IEC305" s="323"/>
      <c r="IED305" s="319"/>
      <c r="IEE305" s="323"/>
      <c r="IEF305" s="319"/>
      <c r="IEG305" s="323"/>
      <c r="IEH305" s="319"/>
      <c r="IEI305" s="323"/>
      <c r="IEJ305" s="319"/>
      <c r="IEK305" s="323"/>
      <c r="IEL305" s="319"/>
      <c r="IEM305" s="323"/>
      <c r="IEN305" s="319"/>
      <c r="IEO305" s="323"/>
      <c r="IEP305" s="319"/>
      <c r="IEQ305" s="323"/>
      <c r="IER305" s="319"/>
      <c r="IES305" s="323"/>
      <c r="IET305" s="319"/>
      <c r="IEU305" s="323"/>
      <c r="IEV305" s="319"/>
      <c r="IEW305" s="323"/>
      <c r="IEX305" s="319"/>
      <c r="IEY305" s="323"/>
      <c r="IEZ305" s="319"/>
      <c r="IFA305" s="323"/>
      <c r="IFB305" s="319"/>
      <c r="IFC305" s="323"/>
      <c r="IFD305" s="319"/>
      <c r="IFE305" s="323"/>
      <c r="IFF305" s="319"/>
      <c r="IFG305" s="323"/>
      <c r="IFH305" s="319"/>
      <c r="IFI305" s="323"/>
      <c r="IFJ305" s="319"/>
      <c r="IFK305" s="323"/>
      <c r="IFL305" s="319"/>
      <c r="IFM305" s="323"/>
      <c r="IFN305" s="319"/>
      <c r="IFO305" s="323"/>
      <c r="IFP305" s="319"/>
      <c r="IFQ305" s="323"/>
      <c r="IFR305" s="319"/>
      <c r="IFS305" s="323"/>
      <c r="IFT305" s="319"/>
      <c r="IFU305" s="323"/>
      <c r="IFV305" s="319"/>
      <c r="IFW305" s="323"/>
      <c r="IFX305" s="319"/>
      <c r="IFY305" s="323"/>
      <c r="IFZ305" s="319"/>
      <c r="IGA305" s="323"/>
      <c r="IGB305" s="319"/>
      <c r="IGC305" s="323"/>
      <c r="IGD305" s="319"/>
      <c r="IGE305" s="323"/>
      <c r="IGF305" s="319"/>
      <c r="IGG305" s="323"/>
      <c r="IGH305" s="319"/>
      <c r="IGI305" s="323"/>
      <c r="IGJ305" s="319"/>
      <c r="IGK305" s="323"/>
      <c r="IGL305" s="319"/>
      <c r="IGM305" s="323"/>
      <c r="IGN305" s="319"/>
      <c r="IGO305" s="323"/>
      <c r="IGP305" s="319"/>
      <c r="IGQ305" s="323"/>
      <c r="IGR305" s="319"/>
      <c r="IGS305" s="323"/>
      <c r="IGT305" s="319"/>
      <c r="IGU305" s="323"/>
      <c r="IGV305" s="319"/>
      <c r="IGW305" s="323"/>
      <c r="IGX305" s="319"/>
      <c r="IGY305" s="323"/>
      <c r="IGZ305" s="319"/>
      <c r="IHA305" s="323"/>
      <c r="IHB305" s="319"/>
      <c r="IHC305" s="323"/>
      <c r="IHD305" s="319"/>
      <c r="IHE305" s="323"/>
      <c r="IHF305" s="319"/>
      <c r="IHG305" s="323"/>
      <c r="IHH305" s="319"/>
      <c r="IHI305" s="323"/>
      <c r="IHJ305" s="319"/>
      <c r="IHK305" s="323"/>
      <c r="IHL305" s="319"/>
      <c r="IHM305" s="323"/>
      <c r="IHN305" s="319"/>
      <c r="IHO305" s="323"/>
      <c r="IHP305" s="319"/>
      <c r="IHQ305" s="323"/>
      <c r="IHR305" s="319"/>
      <c r="IHS305" s="323"/>
      <c r="IHT305" s="319"/>
      <c r="IHU305" s="323"/>
      <c r="IHV305" s="319"/>
      <c r="IHW305" s="323"/>
      <c r="IHX305" s="319"/>
      <c r="IHY305" s="323"/>
      <c r="IHZ305" s="319"/>
      <c r="IIA305" s="323"/>
      <c r="IIB305" s="319"/>
      <c r="IIC305" s="323"/>
      <c r="IID305" s="319"/>
      <c r="IIE305" s="323"/>
      <c r="IIF305" s="319"/>
      <c r="IIG305" s="323"/>
      <c r="IIH305" s="319"/>
      <c r="III305" s="323"/>
      <c r="IIJ305" s="319"/>
      <c r="IIK305" s="323"/>
      <c r="IIL305" s="319"/>
      <c r="IIM305" s="323"/>
      <c r="IIN305" s="319"/>
      <c r="IIO305" s="323"/>
      <c r="IIP305" s="319"/>
      <c r="IIQ305" s="323"/>
      <c r="IIR305" s="319"/>
      <c r="IIS305" s="323"/>
      <c r="IIT305" s="319"/>
      <c r="IIU305" s="323"/>
      <c r="IIV305" s="319"/>
      <c r="IIW305" s="323"/>
      <c r="IIX305" s="319"/>
      <c r="IIY305" s="323"/>
      <c r="IIZ305" s="319"/>
      <c r="IJA305" s="323"/>
      <c r="IJB305" s="319"/>
      <c r="IJC305" s="323"/>
      <c r="IJD305" s="319"/>
      <c r="IJE305" s="323"/>
      <c r="IJF305" s="319"/>
      <c r="IJG305" s="323"/>
      <c r="IJH305" s="319"/>
      <c r="IJI305" s="323"/>
      <c r="IJJ305" s="319"/>
      <c r="IJK305" s="323"/>
      <c r="IJL305" s="319"/>
      <c r="IJM305" s="323"/>
      <c r="IJN305" s="319"/>
      <c r="IJO305" s="323"/>
      <c r="IJP305" s="319"/>
      <c r="IJQ305" s="323"/>
      <c r="IJR305" s="319"/>
      <c r="IJS305" s="323"/>
      <c r="IJT305" s="319"/>
      <c r="IJU305" s="323"/>
      <c r="IJV305" s="319"/>
      <c r="IJW305" s="323"/>
      <c r="IJX305" s="319"/>
      <c r="IJY305" s="323"/>
      <c r="IJZ305" s="319"/>
      <c r="IKA305" s="323"/>
      <c r="IKB305" s="319"/>
      <c r="IKC305" s="323"/>
      <c r="IKD305" s="319"/>
      <c r="IKE305" s="323"/>
      <c r="IKF305" s="319"/>
      <c r="IKG305" s="323"/>
      <c r="IKH305" s="319"/>
      <c r="IKI305" s="323"/>
      <c r="IKJ305" s="319"/>
      <c r="IKK305" s="323"/>
      <c r="IKL305" s="319"/>
      <c r="IKM305" s="323"/>
      <c r="IKN305" s="319"/>
      <c r="IKO305" s="323"/>
      <c r="IKP305" s="319"/>
      <c r="IKQ305" s="323"/>
      <c r="IKR305" s="319"/>
      <c r="IKS305" s="323"/>
      <c r="IKT305" s="319"/>
      <c r="IKU305" s="323"/>
      <c r="IKV305" s="319"/>
      <c r="IKW305" s="323"/>
      <c r="IKX305" s="319"/>
      <c r="IKY305" s="323"/>
      <c r="IKZ305" s="319"/>
      <c r="ILA305" s="323"/>
      <c r="ILB305" s="319"/>
      <c r="ILC305" s="323"/>
      <c r="ILD305" s="319"/>
      <c r="ILE305" s="323"/>
      <c r="ILF305" s="319"/>
      <c r="ILG305" s="323"/>
      <c r="ILH305" s="319"/>
      <c r="ILI305" s="323"/>
      <c r="ILJ305" s="319"/>
      <c r="ILK305" s="323"/>
      <c r="ILL305" s="319"/>
      <c r="ILM305" s="323"/>
      <c r="ILN305" s="319"/>
      <c r="ILO305" s="323"/>
      <c r="ILP305" s="319"/>
      <c r="ILQ305" s="323"/>
      <c r="ILR305" s="319"/>
      <c r="ILS305" s="323"/>
      <c r="ILT305" s="319"/>
      <c r="ILU305" s="323"/>
      <c r="ILV305" s="319"/>
      <c r="ILW305" s="323"/>
      <c r="ILX305" s="319"/>
      <c r="ILY305" s="323"/>
      <c r="ILZ305" s="319"/>
      <c r="IMA305" s="323"/>
      <c r="IMB305" s="319"/>
      <c r="IMC305" s="323"/>
      <c r="IMD305" s="319"/>
      <c r="IME305" s="323"/>
      <c r="IMF305" s="319"/>
      <c r="IMG305" s="323"/>
      <c r="IMH305" s="319"/>
      <c r="IMI305" s="323"/>
      <c r="IMJ305" s="319"/>
      <c r="IMK305" s="323"/>
      <c r="IML305" s="319"/>
      <c r="IMM305" s="323"/>
      <c r="IMN305" s="319"/>
      <c r="IMO305" s="323"/>
      <c r="IMP305" s="319"/>
      <c r="IMQ305" s="323"/>
      <c r="IMR305" s="319"/>
      <c r="IMS305" s="323"/>
      <c r="IMT305" s="319"/>
      <c r="IMU305" s="323"/>
      <c r="IMV305" s="319"/>
      <c r="IMW305" s="323"/>
      <c r="IMX305" s="319"/>
      <c r="IMY305" s="323"/>
      <c r="IMZ305" s="319"/>
      <c r="INA305" s="323"/>
      <c r="INB305" s="319"/>
      <c r="INC305" s="323"/>
      <c r="IND305" s="319"/>
      <c r="INE305" s="323"/>
      <c r="INF305" s="319"/>
      <c r="ING305" s="323"/>
      <c r="INH305" s="319"/>
      <c r="INI305" s="323"/>
      <c r="INJ305" s="319"/>
      <c r="INK305" s="323"/>
      <c r="INL305" s="319"/>
      <c r="INM305" s="323"/>
      <c r="INN305" s="319"/>
      <c r="INO305" s="323"/>
      <c r="INP305" s="319"/>
      <c r="INQ305" s="323"/>
      <c r="INR305" s="319"/>
      <c r="INS305" s="323"/>
      <c r="INT305" s="319"/>
      <c r="INU305" s="323"/>
      <c r="INV305" s="319"/>
      <c r="INW305" s="323"/>
      <c r="INX305" s="319"/>
      <c r="INY305" s="323"/>
      <c r="INZ305" s="319"/>
      <c r="IOA305" s="323"/>
      <c r="IOB305" s="319"/>
      <c r="IOC305" s="323"/>
      <c r="IOD305" s="319"/>
      <c r="IOE305" s="323"/>
      <c r="IOF305" s="319"/>
      <c r="IOG305" s="323"/>
      <c r="IOH305" s="319"/>
      <c r="IOI305" s="323"/>
      <c r="IOJ305" s="319"/>
      <c r="IOK305" s="323"/>
      <c r="IOL305" s="319"/>
      <c r="IOM305" s="323"/>
      <c r="ION305" s="319"/>
      <c r="IOO305" s="323"/>
      <c r="IOP305" s="319"/>
      <c r="IOQ305" s="323"/>
      <c r="IOR305" s="319"/>
      <c r="IOS305" s="323"/>
      <c r="IOT305" s="319"/>
      <c r="IOU305" s="323"/>
      <c r="IOV305" s="319"/>
      <c r="IOW305" s="323"/>
      <c r="IOX305" s="319"/>
      <c r="IOY305" s="323"/>
      <c r="IOZ305" s="319"/>
      <c r="IPA305" s="323"/>
      <c r="IPB305" s="319"/>
      <c r="IPC305" s="323"/>
      <c r="IPD305" s="319"/>
      <c r="IPE305" s="323"/>
      <c r="IPF305" s="319"/>
      <c r="IPG305" s="323"/>
      <c r="IPH305" s="319"/>
      <c r="IPI305" s="323"/>
      <c r="IPJ305" s="319"/>
      <c r="IPK305" s="323"/>
      <c r="IPL305" s="319"/>
      <c r="IPM305" s="323"/>
      <c r="IPN305" s="319"/>
      <c r="IPO305" s="323"/>
      <c r="IPP305" s="319"/>
      <c r="IPQ305" s="323"/>
      <c r="IPR305" s="319"/>
      <c r="IPS305" s="323"/>
      <c r="IPT305" s="319"/>
      <c r="IPU305" s="323"/>
      <c r="IPV305" s="319"/>
      <c r="IPW305" s="323"/>
      <c r="IPX305" s="319"/>
      <c r="IPY305" s="323"/>
      <c r="IPZ305" s="319"/>
      <c r="IQA305" s="323"/>
      <c r="IQB305" s="319"/>
      <c r="IQC305" s="323"/>
      <c r="IQD305" s="319"/>
      <c r="IQE305" s="323"/>
      <c r="IQF305" s="319"/>
      <c r="IQG305" s="323"/>
      <c r="IQH305" s="319"/>
      <c r="IQI305" s="323"/>
      <c r="IQJ305" s="319"/>
      <c r="IQK305" s="323"/>
      <c r="IQL305" s="319"/>
      <c r="IQM305" s="323"/>
      <c r="IQN305" s="319"/>
      <c r="IQO305" s="323"/>
      <c r="IQP305" s="319"/>
      <c r="IQQ305" s="323"/>
      <c r="IQR305" s="319"/>
      <c r="IQS305" s="323"/>
      <c r="IQT305" s="319"/>
      <c r="IQU305" s="323"/>
      <c r="IQV305" s="319"/>
      <c r="IQW305" s="323"/>
      <c r="IQX305" s="319"/>
      <c r="IQY305" s="323"/>
      <c r="IQZ305" s="319"/>
      <c r="IRA305" s="323"/>
      <c r="IRB305" s="319"/>
      <c r="IRC305" s="323"/>
      <c r="IRD305" s="319"/>
      <c r="IRE305" s="323"/>
      <c r="IRF305" s="319"/>
      <c r="IRG305" s="323"/>
      <c r="IRH305" s="319"/>
      <c r="IRI305" s="323"/>
      <c r="IRJ305" s="319"/>
      <c r="IRK305" s="323"/>
      <c r="IRL305" s="319"/>
      <c r="IRM305" s="323"/>
      <c r="IRN305" s="319"/>
      <c r="IRO305" s="323"/>
      <c r="IRP305" s="319"/>
      <c r="IRQ305" s="323"/>
      <c r="IRR305" s="319"/>
      <c r="IRS305" s="323"/>
      <c r="IRT305" s="319"/>
      <c r="IRU305" s="323"/>
      <c r="IRV305" s="319"/>
      <c r="IRW305" s="323"/>
      <c r="IRX305" s="319"/>
      <c r="IRY305" s="323"/>
      <c r="IRZ305" s="319"/>
      <c r="ISA305" s="323"/>
      <c r="ISB305" s="319"/>
      <c r="ISC305" s="323"/>
      <c r="ISD305" s="319"/>
      <c r="ISE305" s="323"/>
      <c r="ISF305" s="319"/>
      <c r="ISG305" s="323"/>
      <c r="ISH305" s="319"/>
      <c r="ISI305" s="323"/>
      <c r="ISJ305" s="319"/>
      <c r="ISK305" s="323"/>
      <c r="ISL305" s="319"/>
      <c r="ISM305" s="323"/>
      <c r="ISN305" s="319"/>
      <c r="ISO305" s="323"/>
      <c r="ISP305" s="319"/>
      <c r="ISQ305" s="323"/>
      <c r="ISR305" s="319"/>
      <c r="ISS305" s="323"/>
      <c r="IST305" s="319"/>
      <c r="ISU305" s="323"/>
      <c r="ISV305" s="319"/>
      <c r="ISW305" s="323"/>
      <c r="ISX305" s="319"/>
      <c r="ISY305" s="323"/>
      <c r="ISZ305" s="319"/>
      <c r="ITA305" s="323"/>
      <c r="ITB305" s="319"/>
      <c r="ITC305" s="323"/>
      <c r="ITD305" s="319"/>
      <c r="ITE305" s="323"/>
      <c r="ITF305" s="319"/>
      <c r="ITG305" s="323"/>
      <c r="ITH305" s="319"/>
      <c r="ITI305" s="323"/>
      <c r="ITJ305" s="319"/>
      <c r="ITK305" s="323"/>
      <c r="ITL305" s="319"/>
      <c r="ITM305" s="323"/>
      <c r="ITN305" s="319"/>
      <c r="ITO305" s="323"/>
      <c r="ITP305" s="319"/>
      <c r="ITQ305" s="323"/>
      <c r="ITR305" s="319"/>
      <c r="ITS305" s="323"/>
      <c r="ITT305" s="319"/>
      <c r="ITU305" s="323"/>
      <c r="ITV305" s="319"/>
      <c r="ITW305" s="323"/>
      <c r="ITX305" s="319"/>
      <c r="ITY305" s="323"/>
      <c r="ITZ305" s="319"/>
      <c r="IUA305" s="323"/>
      <c r="IUB305" s="319"/>
      <c r="IUC305" s="323"/>
      <c r="IUD305" s="319"/>
      <c r="IUE305" s="323"/>
      <c r="IUF305" s="319"/>
      <c r="IUG305" s="323"/>
      <c r="IUH305" s="319"/>
      <c r="IUI305" s="323"/>
      <c r="IUJ305" s="319"/>
      <c r="IUK305" s="323"/>
      <c r="IUL305" s="319"/>
      <c r="IUM305" s="323"/>
      <c r="IUN305" s="319"/>
      <c r="IUO305" s="323"/>
      <c r="IUP305" s="319"/>
      <c r="IUQ305" s="323"/>
      <c r="IUR305" s="319"/>
      <c r="IUS305" s="323"/>
      <c r="IUT305" s="319"/>
      <c r="IUU305" s="323"/>
      <c r="IUV305" s="319"/>
      <c r="IUW305" s="323"/>
      <c r="IUX305" s="319"/>
      <c r="IUY305" s="323"/>
      <c r="IUZ305" s="319"/>
      <c r="IVA305" s="323"/>
      <c r="IVB305" s="319"/>
      <c r="IVC305" s="323"/>
      <c r="IVD305" s="319"/>
      <c r="IVE305" s="323"/>
      <c r="IVF305" s="319"/>
      <c r="IVG305" s="323"/>
      <c r="IVH305" s="319"/>
      <c r="IVI305" s="323"/>
      <c r="IVJ305" s="319"/>
      <c r="IVK305" s="323"/>
      <c r="IVL305" s="319"/>
      <c r="IVM305" s="323"/>
      <c r="IVN305" s="319"/>
      <c r="IVO305" s="323"/>
      <c r="IVP305" s="319"/>
      <c r="IVQ305" s="323"/>
      <c r="IVR305" s="319"/>
      <c r="IVS305" s="323"/>
      <c r="IVT305" s="319"/>
      <c r="IVU305" s="323"/>
      <c r="IVV305" s="319"/>
      <c r="IVW305" s="323"/>
      <c r="IVX305" s="319"/>
      <c r="IVY305" s="323"/>
      <c r="IVZ305" s="319"/>
      <c r="IWA305" s="323"/>
      <c r="IWB305" s="319"/>
      <c r="IWC305" s="323"/>
      <c r="IWD305" s="319"/>
      <c r="IWE305" s="323"/>
      <c r="IWF305" s="319"/>
      <c r="IWG305" s="323"/>
      <c r="IWH305" s="319"/>
      <c r="IWI305" s="323"/>
      <c r="IWJ305" s="319"/>
      <c r="IWK305" s="323"/>
      <c r="IWL305" s="319"/>
      <c r="IWM305" s="323"/>
      <c r="IWN305" s="319"/>
      <c r="IWO305" s="323"/>
      <c r="IWP305" s="319"/>
      <c r="IWQ305" s="323"/>
      <c r="IWR305" s="319"/>
      <c r="IWS305" s="323"/>
      <c r="IWT305" s="319"/>
      <c r="IWU305" s="323"/>
      <c r="IWV305" s="319"/>
      <c r="IWW305" s="323"/>
      <c r="IWX305" s="319"/>
      <c r="IWY305" s="323"/>
      <c r="IWZ305" s="319"/>
      <c r="IXA305" s="323"/>
      <c r="IXB305" s="319"/>
      <c r="IXC305" s="323"/>
      <c r="IXD305" s="319"/>
      <c r="IXE305" s="323"/>
      <c r="IXF305" s="319"/>
      <c r="IXG305" s="323"/>
      <c r="IXH305" s="319"/>
      <c r="IXI305" s="323"/>
      <c r="IXJ305" s="319"/>
      <c r="IXK305" s="323"/>
      <c r="IXL305" s="319"/>
      <c r="IXM305" s="323"/>
      <c r="IXN305" s="319"/>
      <c r="IXO305" s="323"/>
      <c r="IXP305" s="319"/>
      <c r="IXQ305" s="323"/>
      <c r="IXR305" s="319"/>
      <c r="IXS305" s="323"/>
      <c r="IXT305" s="319"/>
      <c r="IXU305" s="323"/>
      <c r="IXV305" s="319"/>
      <c r="IXW305" s="323"/>
      <c r="IXX305" s="319"/>
      <c r="IXY305" s="323"/>
      <c r="IXZ305" s="319"/>
      <c r="IYA305" s="323"/>
      <c r="IYB305" s="319"/>
      <c r="IYC305" s="323"/>
      <c r="IYD305" s="319"/>
      <c r="IYE305" s="323"/>
      <c r="IYF305" s="319"/>
      <c r="IYG305" s="323"/>
      <c r="IYH305" s="319"/>
      <c r="IYI305" s="323"/>
      <c r="IYJ305" s="319"/>
      <c r="IYK305" s="323"/>
      <c r="IYL305" s="319"/>
      <c r="IYM305" s="323"/>
      <c r="IYN305" s="319"/>
      <c r="IYO305" s="323"/>
      <c r="IYP305" s="319"/>
      <c r="IYQ305" s="323"/>
      <c r="IYR305" s="319"/>
      <c r="IYS305" s="323"/>
      <c r="IYT305" s="319"/>
      <c r="IYU305" s="323"/>
      <c r="IYV305" s="319"/>
      <c r="IYW305" s="323"/>
      <c r="IYX305" s="319"/>
      <c r="IYY305" s="323"/>
      <c r="IYZ305" s="319"/>
      <c r="IZA305" s="323"/>
      <c r="IZB305" s="319"/>
      <c r="IZC305" s="323"/>
      <c r="IZD305" s="319"/>
      <c r="IZE305" s="323"/>
      <c r="IZF305" s="319"/>
      <c r="IZG305" s="323"/>
      <c r="IZH305" s="319"/>
      <c r="IZI305" s="323"/>
      <c r="IZJ305" s="319"/>
      <c r="IZK305" s="323"/>
      <c r="IZL305" s="319"/>
      <c r="IZM305" s="323"/>
      <c r="IZN305" s="319"/>
      <c r="IZO305" s="323"/>
      <c r="IZP305" s="319"/>
      <c r="IZQ305" s="323"/>
      <c r="IZR305" s="319"/>
      <c r="IZS305" s="323"/>
      <c r="IZT305" s="319"/>
      <c r="IZU305" s="323"/>
      <c r="IZV305" s="319"/>
      <c r="IZW305" s="323"/>
      <c r="IZX305" s="319"/>
      <c r="IZY305" s="323"/>
      <c r="IZZ305" s="319"/>
      <c r="JAA305" s="323"/>
      <c r="JAB305" s="319"/>
      <c r="JAC305" s="323"/>
      <c r="JAD305" s="319"/>
      <c r="JAE305" s="323"/>
      <c r="JAF305" s="319"/>
      <c r="JAG305" s="323"/>
      <c r="JAH305" s="319"/>
      <c r="JAI305" s="323"/>
      <c r="JAJ305" s="319"/>
      <c r="JAK305" s="323"/>
      <c r="JAL305" s="319"/>
      <c r="JAM305" s="323"/>
      <c r="JAN305" s="319"/>
      <c r="JAO305" s="323"/>
      <c r="JAP305" s="319"/>
      <c r="JAQ305" s="323"/>
      <c r="JAR305" s="319"/>
      <c r="JAS305" s="323"/>
      <c r="JAT305" s="319"/>
      <c r="JAU305" s="323"/>
      <c r="JAV305" s="319"/>
      <c r="JAW305" s="323"/>
      <c r="JAX305" s="319"/>
      <c r="JAY305" s="323"/>
      <c r="JAZ305" s="319"/>
      <c r="JBA305" s="323"/>
      <c r="JBB305" s="319"/>
      <c r="JBC305" s="323"/>
      <c r="JBD305" s="319"/>
      <c r="JBE305" s="323"/>
      <c r="JBF305" s="319"/>
      <c r="JBG305" s="323"/>
      <c r="JBH305" s="319"/>
      <c r="JBI305" s="323"/>
      <c r="JBJ305" s="319"/>
      <c r="JBK305" s="323"/>
      <c r="JBL305" s="319"/>
      <c r="JBM305" s="323"/>
      <c r="JBN305" s="319"/>
      <c r="JBO305" s="323"/>
      <c r="JBP305" s="319"/>
      <c r="JBQ305" s="323"/>
      <c r="JBR305" s="319"/>
      <c r="JBS305" s="323"/>
      <c r="JBT305" s="319"/>
      <c r="JBU305" s="323"/>
      <c r="JBV305" s="319"/>
      <c r="JBW305" s="323"/>
      <c r="JBX305" s="319"/>
      <c r="JBY305" s="323"/>
      <c r="JBZ305" s="319"/>
      <c r="JCA305" s="323"/>
      <c r="JCB305" s="319"/>
      <c r="JCC305" s="323"/>
      <c r="JCD305" s="319"/>
      <c r="JCE305" s="323"/>
      <c r="JCF305" s="319"/>
      <c r="JCG305" s="323"/>
      <c r="JCH305" s="319"/>
      <c r="JCI305" s="323"/>
      <c r="JCJ305" s="319"/>
      <c r="JCK305" s="323"/>
      <c r="JCL305" s="319"/>
      <c r="JCM305" s="323"/>
      <c r="JCN305" s="319"/>
      <c r="JCO305" s="323"/>
      <c r="JCP305" s="319"/>
      <c r="JCQ305" s="323"/>
      <c r="JCR305" s="319"/>
      <c r="JCS305" s="323"/>
      <c r="JCT305" s="319"/>
      <c r="JCU305" s="323"/>
      <c r="JCV305" s="319"/>
      <c r="JCW305" s="323"/>
      <c r="JCX305" s="319"/>
      <c r="JCY305" s="323"/>
      <c r="JCZ305" s="319"/>
      <c r="JDA305" s="323"/>
      <c r="JDB305" s="319"/>
      <c r="JDC305" s="323"/>
      <c r="JDD305" s="319"/>
      <c r="JDE305" s="323"/>
      <c r="JDF305" s="319"/>
      <c r="JDG305" s="323"/>
      <c r="JDH305" s="319"/>
      <c r="JDI305" s="323"/>
      <c r="JDJ305" s="319"/>
      <c r="JDK305" s="323"/>
      <c r="JDL305" s="319"/>
      <c r="JDM305" s="323"/>
      <c r="JDN305" s="319"/>
      <c r="JDO305" s="323"/>
      <c r="JDP305" s="319"/>
      <c r="JDQ305" s="323"/>
      <c r="JDR305" s="319"/>
      <c r="JDS305" s="323"/>
      <c r="JDT305" s="319"/>
      <c r="JDU305" s="323"/>
      <c r="JDV305" s="319"/>
      <c r="JDW305" s="323"/>
      <c r="JDX305" s="319"/>
      <c r="JDY305" s="323"/>
      <c r="JDZ305" s="319"/>
      <c r="JEA305" s="323"/>
      <c r="JEB305" s="319"/>
      <c r="JEC305" s="323"/>
      <c r="JED305" s="319"/>
      <c r="JEE305" s="323"/>
      <c r="JEF305" s="319"/>
      <c r="JEG305" s="323"/>
      <c r="JEH305" s="319"/>
      <c r="JEI305" s="323"/>
      <c r="JEJ305" s="319"/>
      <c r="JEK305" s="323"/>
      <c r="JEL305" s="319"/>
      <c r="JEM305" s="323"/>
      <c r="JEN305" s="319"/>
      <c r="JEO305" s="323"/>
      <c r="JEP305" s="319"/>
      <c r="JEQ305" s="323"/>
      <c r="JER305" s="319"/>
      <c r="JES305" s="323"/>
      <c r="JET305" s="319"/>
      <c r="JEU305" s="323"/>
      <c r="JEV305" s="319"/>
      <c r="JEW305" s="323"/>
      <c r="JEX305" s="319"/>
      <c r="JEY305" s="323"/>
      <c r="JEZ305" s="319"/>
      <c r="JFA305" s="323"/>
      <c r="JFB305" s="319"/>
      <c r="JFC305" s="323"/>
      <c r="JFD305" s="319"/>
      <c r="JFE305" s="323"/>
      <c r="JFF305" s="319"/>
      <c r="JFG305" s="323"/>
      <c r="JFH305" s="319"/>
      <c r="JFI305" s="323"/>
      <c r="JFJ305" s="319"/>
      <c r="JFK305" s="323"/>
      <c r="JFL305" s="319"/>
      <c r="JFM305" s="323"/>
      <c r="JFN305" s="319"/>
      <c r="JFO305" s="323"/>
      <c r="JFP305" s="319"/>
      <c r="JFQ305" s="323"/>
      <c r="JFR305" s="319"/>
      <c r="JFS305" s="323"/>
      <c r="JFT305" s="319"/>
      <c r="JFU305" s="323"/>
      <c r="JFV305" s="319"/>
      <c r="JFW305" s="323"/>
      <c r="JFX305" s="319"/>
      <c r="JFY305" s="323"/>
      <c r="JFZ305" s="319"/>
      <c r="JGA305" s="323"/>
      <c r="JGB305" s="319"/>
      <c r="JGC305" s="323"/>
      <c r="JGD305" s="319"/>
      <c r="JGE305" s="323"/>
      <c r="JGF305" s="319"/>
      <c r="JGG305" s="323"/>
      <c r="JGH305" s="319"/>
      <c r="JGI305" s="323"/>
      <c r="JGJ305" s="319"/>
      <c r="JGK305" s="323"/>
      <c r="JGL305" s="319"/>
      <c r="JGM305" s="323"/>
      <c r="JGN305" s="319"/>
      <c r="JGO305" s="323"/>
      <c r="JGP305" s="319"/>
      <c r="JGQ305" s="323"/>
      <c r="JGR305" s="319"/>
      <c r="JGS305" s="323"/>
      <c r="JGT305" s="319"/>
      <c r="JGU305" s="323"/>
      <c r="JGV305" s="319"/>
      <c r="JGW305" s="323"/>
      <c r="JGX305" s="319"/>
      <c r="JGY305" s="323"/>
      <c r="JGZ305" s="319"/>
      <c r="JHA305" s="323"/>
      <c r="JHB305" s="319"/>
      <c r="JHC305" s="323"/>
      <c r="JHD305" s="319"/>
      <c r="JHE305" s="323"/>
      <c r="JHF305" s="319"/>
      <c r="JHG305" s="323"/>
      <c r="JHH305" s="319"/>
      <c r="JHI305" s="323"/>
      <c r="JHJ305" s="319"/>
      <c r="JHK305" s="323"/>
      <c r="JHL305" s="319"/>
      <c r="JHM305" s="323"/>
      <c r="JHN305" s="319"/>
      <c r="JHO305" s="323"/>
      <c r="JHP305" s="319"/>
      <c r="JHQ305" s="323"/>
      <c r="JHR305" s="319"/>
      <c r="JHS305" s="323"/>
      <c r="JHT305" s="319"/>
      <c r="JHU305" s="323"/>
      <c r="JHV305" s="319"/>
      <c r="JHW305" s="323"/>
      <c r="JHX305" s="319"/>
      <c r="JHY305" s="323"/>
      <c r="JHZ305" s="319"/>
      <c r="JIA305" s="323"/>
      <c r="JIB305" s="319"/>
      <c r="JIC305" s="323"/>
      <c r="JID305" s="319"/>
      <c r="JIE305" s="323"/>
      <c r="JIF305" s="319"/>
      <c r="JIG305" s="323"/>
      <c r="JIH305" s="319"/>
      <c r="JII305" s="323"/>
      <c r="JIJ305" s="319"/>
      <c r="JIK305" s="323"/>
      <c r="JIL305" s="319"/>
      <c r="JIM305" s="323"/>
      <c r="JIN305" s="319"/>
      <c r="JIO305" s="323"/>
      <c r="JIP305" s="319"/>
      <c r="JIQ305" s="323"/>
      <c r="JIR305" s="319"/>
      <c r="JIS305" s="323"/>
      <c r="JIT305" s="319"/>
      <c r="JIU305" s="323"/>
      <c r="JIV305" s="319"/>
      <c r="JIW305" s="323"/>
      <c r="JIX305" s="319"/>
      <c r="JIY305" s="323"/>
      <c r="JIZ305" s="319"/>
      <c r="JJA305" s="323"/>
      <c r="JJB305" s="319"/>
      <c r="JJC305" s="323"/>
      <c r="JJD305" s="319"/>
      <c r="JJE305" s="323"/>
      <c r="JJF305" s="319"/>
      <c r="JJG305" s="323"/>
      <c r="JJH305" s="319"/>
      <c r="JJI305" s="323"/>
      <c r="JJJ305" s="319"/>
      <c r="JJK305" s="323"/>
      <c r="JJL305" s="319"/>
      <c r="JJM305" s="323"/>
      <c r="JJN305" s="319"/>
      <c r="JJO305" s="323"/>
      <c r="JJP305" s="319"/>
      <c r="JJQ305" s="323"/>
      <c r="JJR305" s="319"/>
      <c r="JJS305" s="323"/>
      <c r="JJT305" s="319"/>
      <c r="JJU305" s="323"/>
      <c r="JJV305" s="319"/>
      <c r="JJW305" s="323"/>
      <c r="JJX305" s="319"/>
      <c r="JJY305" s="323"/>
      <c r="JJZ305" s="319"/>
      <c r="JKA305" s="323"/>
      <c r="JKB305" s="319"/>
      <c r="JKC305" s="323"/>
      <c r="JKD305" s="319"/>
      <c r="JKE305" s="323"/>
      <c r="JKF305" s="319"/>
      <c r="JKG305" s="323"/>
      <c r="JKH305" s="319"/>
      <c r="JKI305" s="323"/>
      <c r="JKJ305" s="319"/>
      <c r="JKK305" s="323"/>
      <c r="JKL305" s="319"/>
      <c r="JKM305" s="323"/>
      <c r="JKN305" s="319"/>
      <c r="JKO305" s="323"/>
      <c r="JKP305" s="319"/>
      <c r="JKQ305" s="323"/>
      <c r="JKR305" s="319"/>
      <c r="JKS305" s="323"/>
      <c r="JKT305" s="319"/>
      <c r="JKU305" s="323"/>
      <c r="JKV305" s="319"/>
      <c r="JKW305" s="323"/>
      <c r="JKX305" s="319"/>
      <c r="JKY305" s="323"/>
      <c r="JKZ305" s="319"/>
      <c r="JLA305" s="323"/>
      <c r="JLB305" s="319"/>
      <c r="JLC305" s="323"/>
      <c r="JLD305" s="319"/>
      <c r="JLE305" s="323"/>
      <c r="JLF305" s="319"/>
      <c r="JLG305" s="323"/>
      <c r="JLH305" s="319"/>
      <c r="JLI305" s="323"/>
      <c r="JLJ305" s="319"/>
      <c r="JLK305" s="323"/>
      <c r="JLL305" s="319"/>
      <c r="JLM305" s="323"/>
      <c r="JLN305" s="319"/>
      <c r="JLO305" s="323"/>
      <c r="JLP305" s="319"/>
      <c r="JLQ305" s="323"/>
      <c r="JLR305" s="319"/>
      <c r="JLS305" s="323"/>
      <c r="JLT305" s="319"/>
      <c r="JLU305" s="323"/>
      <c r="JLV305" s="319"/>
      <c r="JLW305" s="323"/>
      <c r="JLX305" s="319"/>
      <c r="JLY305" s="323"/>
      <c r="JLZ305" s="319"/>
      <c r="JMA305" s="323"/>
      <c r="JMB305" s="319"/>
      <c r="JMC305" s="323"/>
      <c r="JMD305" s="319"/>
      <c r="JME305" s="323"/>
      <c r="JMF305" s="319"/>
      <c r="JMG305" s="323"/>
      <c r="JMH305" s="319"/>
      <c r="JMI305" s="323"/>
      <c r="JMJ305" s="319"/>
      <c r="JMK305" s="323"/>
      <c r="JML305" s="319"/>
      <c r="JMM305" s="323"/>
      <c r="JMN305" s="319"/>
      <c r="JMO305" s="323"/>
      <c r="JMP305" s="319"/>
      <c r="JMQ305" s="323"/>
      <c r="JMR305" s="319"/>
      <c r="JMS305" s="323"/>
      <c r="JMT305" s="319"/>
      <c r="JMU305" s="323"/>
      <c r="JMV305" s="319"/>
      <c r="JMW305" s="323"/>
      <c r="JMX305" s="319"/>
      <c r="JMY305" s="323"/>
      <c r="JMZ305" s="319"/>
      <c r="JNA305" s="323"/>
      <c r="JNB305" s="319"/>
      <c r="JNC305" s="323"/>
      <c r="JND305" s="319"/>
      <c r="JNE305" s="323"/>
      <c r="JNF305" s="319"/>
      <c r="JNG305" s="323"/>
      <c r="JNH305" s="319"/>
      <c r="JNI305" s="323"/>
      <c r="JNJ305" s="319"/>
      <c r="JNK305" s="323"/>
      <c r="JNL305" s="319"/>
      <c r="JNM305" s="323"/>
      <c r="JNN305" s="319"/>
      <c r="JNO305" s="323"/>
      <c r="JNP305" s="319"/>
      <c r="JNQ305" s="323"/>
      <c r="JNR305" s="319"/>
      <c r="JNS305" s="323"/>
      <c r="JNT305" s="319"/>
      <c r="JNU305" s="323"/>
      <c r="JNV305" s="319"/>
      <c r="JNW305" s="323"/>
      <c r="JNX305" s="319"/>
      <c r="JNY305" s="323"/>
      <c r="JNZ305" s="319"/>
      <c r="JOA305" s="323"/>
      <c r="JOB305" s="319"/>
      <c r="JOC305" s="323"/>
      <c r="JOD305" s="319"/>
      <c r="JOE305" s="323"/>
      <c r="JOF305" s="319"/>
      <c r="JOG305" s="323"/>
      <c r="JOH305" s="319"/>
      <c r="JOI305" s="323"/>
      <c r="JOJ305" s="319"/>
      <c r="JOK305" s="323"/>
      <c r="JOL305" s="319"/>
      <c r="JOM305" s="323"/>
      <c r="JON305" s="319"/>
      <c r="JOO305" s="323"/>
      <c r="JOP305" s="319"/>
      <c r="JOQ305" s="323"/>
      <c r="JOR305" s="319"/>
      <c r="JOS305" s="323"/>
      <c r="JOT305" s="319"/>
      <c r="JOU305" s="323"/>
      <c r="JOV305" s="319"/>
      <c r="JOW305" s="323"/>
      <c r="JOX305" s="319"/>
      <c r="JOY305" s="323"/>
      <c r="JOZ305" s="319"/>
      <c r="JPA305" s="323"/>
      <c r="JPB305" s="319"/>
      <c r="JPC305" s="323"/>
      <c r="JPD305" s="319"/>
      <c r="JPE305" s="323"/>
      <c r="JPF305" s="319"/>
      <c r="JPG305" s="323"/>
      <c r="JPH305" s="319"/>
      <c r="JPI305" s="323"/>
      <c r="JPJ305" s="319"/>
      <c r="JPK305" s="323"/>
      <c r="JPL305" s="319"/>
      <c r="JPM305" s="323"/>
      <c r="JPN305" s="319"/>
      <c r="JPO305" s="323"/>
      <c r="JPP305" s="319"/>
      <c r="JPQ305" s="323"/>
      <c r="JPR305" s="319"/>
      <c r="JPS305" s="323"/>
      <c r="JPT305" s="319"/>
      <c r="JPU305" s="323"/>
      <c r="JPV305" s="319"/>
      <c r="JPW305" s="323"/>
      <c r="JPX305" s="319"/>
      <c r="JPY305" s="323"/>
      <c r="JPZ305" s="319"/>
      <c r="JQA305" s="323"/>
      <c r="JQB305" s="319"/>
      <c r="JQC305" s="323"/>
      <c r="JQD305" s="319"/>
      <c r="JQE305" s="323"/>
      <c r="JQF305" s="319"/>
      <c r="JQG305" s="323"/>
      <c r="JQH305" s="319"/>
      <c r="JQI305" s="323"/>
      <c r="JQJ305" s="319"/>
      <c r="JQK305" s="323"/>
      <c r="JQL305" s="319"/>
      <c r="JQM305" s="323"/>
      <c r="JQN305" s="319"/>
      <c r="JQO305" s="323"/>
      <c r="JQP305" s="319"/>
      <c r="JQQ305" s="323"/>
      <c r="JQR305" s="319"/>
      <c r="JQS305" s="323"/>
      <c r="JQT305" s="319"/>
      <c r="JQU305" s="323"/>
      <c r="JQV305" s="319"/>
      <c r="JQW305" s="323"/>
      <c r="JQX305" s="319"/>
      <c r="JQY305" s="323"/>
      <c r="JQZ305" s="319"/>
      <c r="JRA305" s="323"/>
      <c r="JRB305" s="319"/>
      <c r="JRC305" s="323"/>
      <c r="JRD305" s="319"/>
      <c r="JRE305" s="323"/>
      <c r="JRF305" s="319"/>
      <c r="JRG305" s="323"/>
      <c r="JRH305" s="319"/>
      <c r="JRI305" s="323"/>
      <c r="JRJ305" s="319"/>
      <c r="JRK305" s="323"/>
      <c r="JRL305" s="319"/>
      <c r="JRM305" s="323"/>
      <c r="JRN305" s="319"/>
      <c r="JRO305" s="323"/>
      <c r="JRP305" s="319"/>
      <c r="JRQ305" s="323"/>
      <c r="JRR305" s="319"/>
      <c r="JRS305" s="323"/>
      <c r="JRT305" s="319"/>
      <c r="JRU305" s="323"/>
      <c r="JRV305" s="319"/>
      <c r="JRW305" s="323"/>
      <c r="JRX305" s="319"/>
      <c r="JRY305" s="323"/>
      <c r="JRZ305" s="319"/>
      <c r="JSA305" s="323"/>
      <c r="JSB305" s="319"/>
      <c r="JSC305" s="323"/>
      <c r="JSD305" s="319"/>
      <c r="JSE305" s="323"/>
      <c r="JSF305" s="319"/>
      <c r="JSG305" s="323"/>
      <c r="JSH305" s="319"/>
      <c r="JSI305" s="323"/>
      <c r="JSJ305" s="319"/>
      <c r="JSK305" s="323"/>
      <c r="JSL305" s="319"/>
      <c r="JSM305" s="323"/>
      <c r="JSN305" s="319"/>
      <c r="JSO305" s="323"/>
      <c r="JSP305" s="319"/>
      <c r="JSQ305" s="323"/>
      <c r="JSR305" s="319"/>
      <c r="JSS305" s="323"/>
      <c r="JST305" s="319"/>
      <c r="JSU305" s="323"/>
      <c r="JSV305" s="319"/>
      <c r="JSW305" s="323"/>
      <c r="JSX305" s="319"/>
      <c r="JSY305" s="323"/>
      <c r="JSZ305" s="319"/>
      <c r="JTA305" s="323"/>
      <c r="JTB305" s="319"/>
      <c r="JTC305" s="323"/>
      <c r="JTD305" s="319"/>
      <c r="JTE305" s="323"/>
      <c r="JTF305" s="319"/>
      <c r="JTG305" s="323"/>
      <c r="JTH305" s="319"/>
      <c r="JTI305" s="323"/>
      <c r="JTJ305" s="319"/>
      <c r="JTK305" s="323"/>
      <c r="JTL305" s="319"/>
      <c r="JTM305" s="323"/>
      <c r="JTN305" s="319"/>
      <c r="JTO305" s="323"/>
      <c r="JTP305" s="319"/>
      <c r="JTQ305" s="323"/>
      <c r="JTR305" s="319"/>
      <c r="JTS305" s="323"/>
      <c r="JTT305" s="319"/>
      <c r="JTU305" s="323"/>
      <c r="JTV305" s="319"/>
      <c r="JTW305" s="323"/>
      <c r="JTX305" s="319"/>
      <c r="JTY305" s="323"/>
      <c r="JTZ305" s="319"/>
      <c r="JUA305" s="323"/>
      <c r="JUB305" s="319"/>
      <c r="JUC305" s="323"/>
      <c r="JUD305" s="319"/>
      <c r="JUE305" s="323"/>
      <c r="JUF305" s="319"/>
      <c r="JUG305" s="323"/>
      <c r="JUH305" s="319"/>
      <c r="JUI305" s="323"/>
      <c r="JUJ305" s="319"/>
      <c r="JUK305" s="323"/>
      <c r="JUL305" s="319"/>
      <c r="JUM305" s="323"/>
      <c r="JUN305" s="319"/>
      <c r="JUO305" s="323"/>
      <c r="JUP305" s="319"/>
      <c r="JUQ305" s="323"/>
      <c r="JUR305" s="319"/>
      <c r="JUS305" s="323"/>
      <c r="JUT305" s="319"/>
      <c r="JUU305" s="323"/>
      <c r="JUV305" s="319"/>
      <c r="JUW305" s="323"/>
      <c r="JUX305" s="319"/>
      <c r="JUY305" s="323"/>
      <c r="JUZ305" s="319"/>
      <c r="JVA305" s="323"/>
      <c r="JVB305" s="319"/>
      <c r="JVC305" s="323"/>
      <c r="JVD305" s="319"/>
      <c r="JVE305" s="323"/>
      <c r="JVF305" s="319"/>
      <c r="JVG305" s="323"/>
      <c r="JVH305" s="319"/>
      <c r="JVI305" s="323"/>
      <c r="JVJ305" s="319"/>
      <c r="JVK305" s="323"/>
      <c r="JVL305" s="319"/>
      <c r="JVM305" s="323"/>
      <c r="JVN305" s="319"/>
      <c r="JVO305" s="323"/>
      <c r="JVP305" s="319"/>
      <c r="JVQ305" s="323"/>
      <c r="JVR305" s="319"/>
      <c r="JVS305" s="323"/>
      <c r="JVT305" s="319"/>
      <c r="JVU305" s="323"/>
      <c r="JVV305" s="319"/>
      <c r="JVW305" s="323"/>
      <c r="JVX305" s="319"/>
      <c r="JVY305" s="323"/>
      <c r="JVZ305" s="319"/>
      <c r="JWA305" s="323"/>
      <c r="JWB305" s="319"/>
      <c r="JWC305" s="323"/>
      <c r="JWD305" s="319"/>
      <c r="JWE305" s="323"/>
      <c r="JWF305" s="319"/>
      <c r="JWG305" s="323"/>
      <c r="JWH305" s="319"/>
      <c r="JWI305" s="323"/>
      <c r="JWJ305" s="319"/>
      <c r="JWK305" s="323"/>
      <c r="JWL305" s="319"/>
      <c r="JWM305" s="323"/>
      <c r="JWN305" s="319"/>
      <c r="JWO305" s="323"/>
      <c r="JWP305" s="319"/>
      <c r="JWQ305" s="323"/>
      <c r="JWR305" s="319"/>
      <c r="JWS305" s="323"/>
      <c r="JWT305" s="319"/>
      <c r="JWU305" s="323"/>
      <c r="JWV305" s="319"/>
      <c r="JWW305" s="323"/>
      <c r="JWX305" s="319"/>
      <c r="JWY305" s="323"/>
      <c r="JWZ305" s="319"/>
      <c r="JXA305" s="323"/>
      <c r="JXB305" s="319"/>
      <c r="JXC305" s="323"/>
      <c r="JXD305" s="319"/>
      <c r="JXE305" s="323"/>
      <c r="JXF305" s="319"/>
      <c r="JXG305" s="323"/>
      <c r="JXH305" s="319"/>
      <c r="JXI305" s="323"/>
      <c r="JXJ305" s="319"/>
      <c r="JXK305" s="323"/>
      <c r="JXL305" s="319"/>
      <c r="JXM305" s="323"/>
      <c r="JXN305" s="319"/>
      <c r="JXO305" s="323"/>
      <c r="JXP305" s="319"/>
      <c r="JXQ305" s="323"/>
      <c r="JXR305" s="319"/>
      <c r="JXS305" s="323"/>
      <c r="JXT305" s="319"/>
      <c r="JXU305" s="323"/>
      <c r="JXV305" s="319"/>
      <c r="JXW305" s="323"/>
      <c r="JXX305" s="319"/>
      <c r="JXY305" s="323"/>
      <c r="JXZ305" s="319"/>
      <c r="JYA305" s="323"/>
      <c r="JYB305" s="319"/>
      <c r="JYC305" s="323"/>
      <c r="JYD305" s="319"/>
      <c r="JYE305" s="323"/>
      <c r="JYF305" s="319"/>
      <c r="JYG305" s="323"/>
      <c r="JYH305" s="319"/>
      <c r="JYI305" s="323"/>
      <c r="JYJ305" s="319"/>
      <c r="JYK305" s="323"/>
      <c r="JYL305" s="319"/>
      <c r="JYM305" s="323"/>
      <c r="JYN305" s="319"/>
      <c r="JYO305" s="323"/>
      <c r="JYP305" s="319"/>
      <c r="JYQ305" s="323"/>
      <c r="JYR305" s="319"/>
      <c r="JYS305" s="323"/>
      <c r="JYT305" s="319"/>
      <c r="JYU305" s="323"/>
      <c r="JYV305" s="319"/>
      <c r="JYW305" s="323"/>
      <c r="JYX305" s="319"/>
      <c r="JYY305" s="323"/>
      <c r="JYZ305" s="319"/>
      <c r="JZA305" s="323"/>
      <c r="JZB305" s="319"/>
      <c r="JZC305" s="323"/>
      <c r="JZD305" s="319"/>
      <c r="JZE305" s="323"/>
      <c r="JZF305" s="319"/>
      <c r="JZG305" s="323"/>
      <c r="JZH305" s="319"/>
      <c r="JZI305" s="323"/>
      <c r="JZJ305" s="319"/>
      <c r="JZK305" s="323"/>
      <c r="JZL305" s="319"/>
      <c r="JZM305" s="323"/>
      <c r="JZN305" s="319"/>
      <c r="JZO305" s="323"/>
      <c r="JZP305" s="319"/>
      <c r="JZQ305" s="323"/>
      <c r="JZR305" s="319"/>
      <c r="JZS305" s="323"/>
      <c r="JZT305" s="319"/>
      <c r="JZU305" s="323"/>
      <c r="JZV305" s="319"/>
      <c r="JZW305" s="323"/>
      <c r="JZX305" s="319"/>
      <c r="JZY305" s="323"/>
      <c r="JZZ305" s="319"/>
      <c r="KAA305" s="323"/>
      <c r="KAB305" s="319"/>
      <c r="KAC305" s="323"/>
      <c r="KAD305" s="319"/>
      <c r="KAE305" s="323"/>
      <c r="KAF305" s="319"/>
      <c r="KAG305" s="323"/>
      <c r="KAH305" s="319"/>
      <c r="KAI305" s="323"/>
      <c r="KAJ305" s="319"/>
      <c r="KAK305" s="323"/>
      <c r="KAL305" s="319"/>
      <c r="KAM305" s="323"/>
      <c r="KAN305" s="319"/>
      <c r="KAO305" s="323"/>
      <c r="KAP305" s="319"/>
      <c r="KAQ305" s="323"/>
      <c r="KAR305" s="319"/>
      <c r="KAS305" s="323"/>
      <c r="KAT305" s="319"/>
      <c r="KAU305" s="323"/>
      <c r="KAV305" s="319"/>
      <c r="KAW305" s="323"/>
      <c r="KAX305" s="319"/>
      <c r="KAY305" s="323"/>
      <c r="KAZ305" s="319"/>
      <c r="KBA305" s="323"/>
      <c r="KBB305" s="319"/>
      <c r="KBC305" s="323"/>
      <c r="KBD305" s="319"/>
      <c r="KBE305" s="323"/>
      <c r="KBF305" s="319"/>
      <c r="KBG305" s="323"/>
      <c r="KBH305" s="319"/>
      <c r="KBI305" s="323"/>
      <c r="KBJ305" s="319"/>
      <c r="KBK305" s="323"/>
      <c r="KBL305" s="319"/>
      <c r="KBM305" s="323"/>
      <c r="KBN305" s="319"/>
      <c r="KBO305" s="323"/>
      <c r="KBP305" s="319"/>
      <c r="KBQ305" s="323"/>
      <c r="KBR305" s="319"/>
      <c r="KBS305" s="323"/>
      <c r="KBT305" s="319"/>
      <c r="KBU305" s="323"/>
      <c r="KBV305" s="319"/>
      <c r="KBW305" s="323"/>
      <c r="KBX305" s="319"/>
      <c r="KBY305" s="323"/>
      <c r="KBZ305" s="319"/>
      <c r="KCA305" s="323"/>
      <c r="KCB305" s="319"/>
      <c r="KCC305" s="323"/>
      <c r="KCD305" s="319"/>
      <c r="KCE305" s="323"/>
      <c r="KCF305" s="319"/>
      <c r="KCG305" s="323"/>
      <c r="KCH305" s="319"/>
      <c r="KCI305" s="323"/>
      <c r="KCJ305" s="319"/>
      <c r="KCK305" s="323"/>
      <c r="KCL305" s="319"/>
      <c r="KCM305" s="323"/>
      <c r="KCN305" s="319"/>
      <c r="KCO305" s="323"/>
      <c r="KCP305" s="319"/>
      <c r="KCQ305" s="323"/>
      <c r="KCR305" s="319"/>
      <c r="KCS305" s="323"/>
      <c r="KCT305" s="319"/>
      <c r="KCU305" s="323"/>
      <c r="KCV305" s="319"/>
      <c r="KCW305" s="323"/>
      <c r="KCX305" s="319"/>
      <c r="KCY305" s="323"/>
      <c r="KCZ305" s="319"/>
      <c r="KDA305" s="323"/>
      <c r="KDB305" s="319"/>
      <c r="KDC305" s="323"/>
      <c r="KDD305" s="319"/>
      <c r="KDE305" s="323"/>
      <c r="KDF305" s="319"/>
      <c r="KDG305" s="323"/>
      <c r="KDH305" s="319"/>
      <c r="KDI305" s="323"/>
      <c r="KDJ305" s="319"/>
      <c r="KDK305" s="323"/>
      <c r="KDL305" s="319"/>
      <c r="KDM305" s="323"/>
      <c r="KDN305" s="319"/>
      <c r="KDO305" s="323"/>
      <c r="KDP305" s="319"/>
      <c r="KDQ305" s="323"/>
      <c r="KDR305" s="319"/>
      <c r="KDS305" s="323"/>
      <c r="KDT305" s="319"/>
      <c r="KDU305" s="323"/>
      <c r="KDV305" s="319"/>
      <c r="KDW305" s="323"/>
      <c r="KDX305" s="319"/>
      <c r="KDY305" s="323"/>
      <c r="KDZ305" s="319"/>
      <c r="KEA305" s="323"/>
      <c r="KEB305" s="319"/>
      <c r="KEC305" s="323"/>
      <c r="KED305" s="319"/>
      <c r="KEE305" s="323"/>
      <c r="KEF305" s="319"/>
      <c r="KEG305" s="323"/>
      <c r="KEH305" s="319"/>
      <c r="KEI305" s="323"/>
      <c r="KEJ305" s="319"/>
      <c r="KEK305" s="323"/>
      <c r="KEL305" s="319"/>
      <c r="KEM305" s="323"/>
      <c r="KEN305" s="319"/>
      <c r="KEO305" s="323"/>
      <c r="KEP305" s="319"/>
      <c r="KEQ305" s="323"/>
      <c r="KER305" s="319"/>
      <c r="KES305" s="323"/>
      <c r="KET305" s="319"/>
      <c r="KEU305" s="323"/>
      <c r="KEV305" s="319"/>
      <c r="KEW305" s="323"/>
      <c r="KEX305" s="319"/>
      <c r="KEY305" s="323"/>
      <c r="KEZ305" s="319"/>
      <c r="KFA305" s="323"/>
      <c r="KFB305" s="319"/>
      <c r="KFC305" s="323"/>
      <c r="KFD305" s="319"/>
      <c r="KFE305" s="323"/>
      <c r="KFF305" s="319"/>
      <c r="KFG305" s="323"/>
      <c r="KFH305" s="319"/>
      <c r="KFI305" s="323"/>
      <c r="KFJ305" s="319"/>
      <c r="KFK305" s="323"/>
      <c r="KFL305" s="319"/>
      <c r="KFM305" s="323"/>
      <c r="KFN305" s="319"/>
      <c r="KFO305" s="323"/>
      <c r="KFP305" s="319"/>
      <c r="KFQ305" s="323"/>
      <c r="KFR305" s="319"/>
      <c r="KFS305" s="323"/>
      <c r="KFT305" s="319"/>
      <c r="KFU305" s="323"/>
      <c r="KFV305" s="319"/>
      <c r="KFW305" s="323"/>
      <c r="KFX305" s="319"/>
      <c r="KFY305" s="323"/>
      <c r="KFZ305" s="319"/>
      <c r="KGA305" s="323"/>
      <c r="KGB305" s="319"/>
      <c r="KGC305" s="323"/>
      <c r="KGD305" s="319"/>
      <c r="KGE305" s="323"/>
      <c r="KGF305" s="319"/>
      <c r="KGG305" s="323"/>
      <c r="KGH305" s="319"/>
      <c r="KGI305" s="323"/>
      <c r="KGJ305" s="319"/>
      <c r="KGK305" s="323"/>
      <c r="KGL305" s="319"/>
      <c r="KGM305" s="323"/>
      <c r="KGN305" s="319"/>
      <c r="KGO305" s="323"/>
      <c r="KGP305" s="319"/>
      <c r="KGQ305" s="323"/>
      <c r="KGR305" s="319"/>
      <c r="KGS305" s="323"/>
      <c r="KGT305" s="319"/>
      <c r="KGU305" s="323"/>
      <c r="KGV305" s="319"/>
      <c r="KGW305" s="323"/>
      <c r="KGX305" s="319"/>
      <c r="KGY305" s="323"/>
      <c r="KGZ305" s="319"/>
      <c r="KHA305" s="323"/>
      <c r="KHB305" s="319"/>
      <c r="KHC305" s="323"/>
      <c r="KHD305" s="319"/>
      <c r="KHE305" s="323"/>
      <c r="KHF305" s="319"/>
      <c r="KHG305" s="323"/>
      <c r="KHH305" s="319"/>
      <c r="KHI305" s="323"/>
      <c r="KHJ305" s="319"/>
      <c r="KHK305" s="323"/>
      <c r="KHL305" s="319"/>
      <c r="KHM305" s="323"/>
      <c r="KHN305" s="319"/>
      <c r="KHO305" s="323"/>
      <c r="KHP305" s="319"/>
      <c r="KHQ305" s="323"/>
      <c r="KHR305" s="319"/>
      <c r="KHS305" s="323"/>
      <c r="KHT305" s="319"/>
      <c r="KHU305" s="323"/>
      <c r="KHV305" s="319"/>
      <c r="KHW305" s="323"/>
      <c r="KHX305" s="319"/>
      <c r="KHY305" s="323"/>
      <c r="KHZ305" s="319"/>
      <c r="KIA305" s="323"/>
      <c r="KIB305" s="319"/>
      <c r="KIC305" s="323"/>
      <c r="KID305" s="319"/>
      <c r="KIE305" s="323"/>
      <c r="KIF305" s="319"/>
      <c r="KIG305" s="323"/>
      <c r="KIH305" s="319"/>
      <c r="KII305" s="323"/>
      <c r="KIJ305" s="319"/>
      <c r="KIK305" s="323"/>
      <c r="KIL305" s="319"/>
      <c r="KIM305" s="323"/>
      <c r="KIN305" s="319"/>
      <c r="KIO305" s="323"/>
      <c r="KIP305" s="319"/>
      <c r="KIQ305" s="323"/>
      <c r="KIR305" s="319"/>
      <c r="KIS305" s="323"/>
      <c r="KIT305" s="319"/>
      <c r="KIU305" s="323"/>
      <c r="KIV305" s="319"/>
      <c r="KIW305" s="323"/>
      <c r="KIX305" s="319"/>
      <c r="KIY305" s="323"/>
      <c r="KIZ305" s="319"/>
      <c r="KJA305" s="323"/>
      <c r="KJB305" s="319"/>
      <c r="KJC305" s="323"/>
      <c r="KJD305" s="319"/>
      <c r="KJE305" s="323"/>
      <c r="KJF305" s="319"/>
      <c r="KJG305" s="323"/>
      <c r="KJH305" s="319"/>
      <c r="KJI305" s="323"/>
      <c r="KJJ305" s="319"/>
      <c r="KJK305" s="323"/>
      <c r="KJL305" s="319"/>
      <c r="KJM305" s="323"/>
      <c r="KJN305" s="319"/>
      <c r="KJO305" s="323"/>
      <c r="KJP305" s="319"/>
      <c r="KJQ305" s="323"/>
      <c r="KJR305" s="319"/>
      <c r="KJS305" s="323"/>
      <c r="KJT305" s="319"/>
      <c r="KJU305" s="323"/>
      <c r="KJV305" s="319"/>
      <c r="KJW305" s="323"/>
      <c r="KJX305" s="319"/>
      <c r="KJY305" s="323"/>
      <c r="KJZ305" s="319"/>
      <c r="KKA305" s="323"/>
      <c r="KKB305" s="319"/>
      <c r="KKC305" s="323"/>
      <c r="KKD305" s="319"/>
      <c r="KKE305" s="323"/>
      <c r="KKF305" s="319"/>
      <c r="KKG305" s="323"/>
      <c r="KKH305" s="319"/>
      <c r="KKI305" s="323"/>
      <c r="KKJ305" s="319"/>
      <c r="KKK305" s="323"/>
      <c r="KKL305" s="319"/>
      <c r="KKM305" s="323"/>
      <c r="KKN305" s="319"/>
      <c r="KKO305" s="323"/>
      <c r="KKP305" s="319"/>
      <c r="KKQ305" s="323"/>
      <c r="KKR305" s="319"/>
      <c r="KKS305" s="323"/>
      <c r="KKT305" s="319"/>
      <c r="KKU305" s="323"/>
      <c r="KKV305" s="319"/>
      <c r="KKW305" s="323"/>
      <c r="KKX305" s="319"/>
      <c r="KKY305" s="323"/>
      <c r="KKZ305" s="319"/>
      <c r="KLA305" s="323"/>
      <c r="KLB305" s="319"/>
      <c r="KLC305" s="323"/>
      <c r="KLD305" s="319"/>
      <c r="KLE305" s="323"/>
      <c r="KLF305" s="319"/>
      <c r="KLG305" s="323"/>
      <c r="KLH305" s="319"/>
      <c r="KLI305" s="323"/>
      <c r="KLJ305" s="319"/>
      <c r="KLK305" s="323"/>
      <c r="KLL305" s="319"/>
      <c r="KLM305" s="323"/>
      <c r="KLN305" s="319"/>
      <c r="KLO305" s="323"/>
      <c r="KLP305" s="319"/>
      <c r="KLQ305" s="323"/>
      <c r="KLR305" s="319"/>
      <c r="KLS305" s="323"/>
      <c r="KLT305" s="319"/>
      <c r="KLU305" s="323"/>
      <c r="KLV305" s="319"/>
      <c r="KLW305" s="323"/>
      <c r="KLX305" s="319"/>
      <c r="KLY305" s="323"/>
      <c r="KLZ305" s="319"/>
      <c r="KMA305" s="323"/>
      <c r="KMB305" s="319"/>
      <c r="KMC305" s="323"/>
      <c r="KMD305" s="319"/>
      <c r="KME305" s="323"/>
      <c r="KMF305" s="319"/>
      <c r="KMG305" s="323"/>
      <c r="KMH305" s="319"/>
      <c r="KMI305" s="323"/>
      <c r="KMJ305" s="319"/>
      <c r="KMK305" s="323"/>
      <c r="KML305" s="319"/>
      <c r="KMM305" s="323"/>
      <c r="KMN305" s="319"/>
      <c r="KMO305" s="323"/>
      <c r="KMP305" s="319"/>
      <c r="KMQ305" s="323"/>
      <c r="KMR305" s="319"/>
      <c r="KMS305" s="323"/>
      <c r="KMT305" s="319"/>
      <c r="KMU305" s="323"/>
      <c r="KMV305" s="319"/>
      <c r="KMW305" s="323"/>
      <c r="KMX305" s="319"/>
      <c r="KMY305" s="323"/>
      <c r="KMZ305" s="319"/>
      <c r="KNA305" s="323"/>
      <c r="KNB305" s="319"/>
      <c r="KNC305" s="323"/>
      <c r="KND305" s="319"/>
      <c r="KNE305" s="323"/>
      <c r="KNF305" s="319"/>
      <c r="KNG305" s="323"/>
      <c r="KNH305" s="319"/>
      <c r="KNI305" s="323"/>
      <c r="KNJ305" s="319"/>
      <c r="KNK305" s="323"/>
      <c r="KNL305" s="319"/>
      <c r="KNM305" s="323"/>
      <c r="KNN305" s="319"/>
      <c r="KNO305" s="323"/>
      <c r="KNP305" s="319"/>
      <c r="KNQ305" s="323"/>
      <c r="KNR305" s="319"/>
      <c r="KNS305" s="323"/>
      <c r="KNT305" s="319"/>
      <c r="KNU305" s="323"/>
      <c r="KNV305" s="319"/>
      <c r="KNW305" s="323"/>
      <c r="KNX305" s="319"/>
      <c r="KNY305" s="323"/>
      <c r="KNZ305" s="319"/>
      <c r="KOA305" s="323"/>
      <c r="KOB305" s="319"/>
      <c r="KOC305" s="323"/>
      <c r="KOD305" s="319"/>
      <c r="KOE305" s="323"/>
      <c r="KOF305" s="319"/>
      <c r="KOG305" s="323"/>
      <c r="KOH305" s="319"/>
      <c r="KOI305" s="323"/>
      <c r="KOJ305" s="319"/>
      <c r="KOK305" s="323"/>
      <c r="KOL305" s="319"/>
      <c r="KOM305" s="323"/>
      <c r="KON305" s="319"/>
      <c r="KOO305" s="323"/>
      <c r="KOP305" s="319"/>
      <c r="KOQ305" s="323"/>
      <c r="KOR305" s="319"/>
      <c r="KOS305" s="323"/>
      <c r="KOT305" s="319"/>
      <c r="KOU305" s="323"/>
      <c r="KOV305" s="319"/>
      <c r="KOW305" s="323"/>
      <c r="KOX305" s="319"/>
      <c r="KOY305" s="323"/>
      <c r="KOZ305" s="319"/>
      <c r="KPA305" s="323"/>
      <c r="KPB305" s="319"/>
      <c r="KPC305" s="323"/>
      <c r="KPD305" s="319"/>
      <c r="KPE305" s="323"/>
      <c r="KPF305" s="319"/>
      <c r="KPG305" s="323"/>
      <c r="KPH305" s="319"/>
      <c r="KPI305" s="323"/>
      <c r="KPJ305" s="319"/>
      <c r="KPK305" s="323"/>
      <c r="KPL305" s="319"/>
      <c r="KPM305" s="323"/>
      <c r="KPN305" s="319"/>
      <c r="KPO305" s="323"/>
      <c r="KPP305" s="319"/>
      <c r="KPQ305" s="323"/>
      <c r="KPR305" s="319"/>
      <c r="KPS305" s="323"/>
      <c r="KPT305" s="319"/>
      <c r="KPU305" s="323"/>
      <c r="KPV305" s="319"/>
      <c r="KPW305" s="323"/>
      <c r="KPX305" s="319"/>
      <c r="KPY305" s="323"/>
      <c r="KPZ305" s="319"/>
      <c r="KQA305" s="323"/>
      <c r="KQB305" s="319"/>
      <c r="KQC305" s="323"/>
      <c r="KQD305" s="319"/>
      <c r="KQE305" s="323"/>
      <c r="KQF305" s="319"/>
      <c r="KQG305" s="323"/>
      <c r="KQH305" s="319"/>
      <c r="KQI305" s="323"/>
      <c r="KQJ305" s="319"/>
      <c r="KQK305" s="323"/>
      <c r="KQL305" s="319"/>
      <c r="KQM305" s="323"/>
      <c r="KQN305" s="319"/>
      <c r="KQO305" s="323"/>
      <c r="KQP305" s="319"/>
      <c r="KQQ305" s="323"/>
      <c r="KQR305" s="319"/>
      <c r="KQS305" s="323"/>
      <c r="KQT305" s="319"/>
      <c r="KQU305" s="323"/>
      <c r="KQV305" s="319"/>
      <c r="KQW305" s="323"/>
      <c r="KQX305" s="319"/>
      <c r="KQY305" s="323"/>
      <c r="KQZ305" s="319"/>
      <c r="KRA305" s="323"/>
      <c r="KRB305" s="319"/>
      <c r="KRC305" s="323"/>
      <c r="KRD305" s="319"/>
      <c r="KRE305" s="323"/>
      <c r="KRF305" s="319"/>
      <c r="KRG305" s="323"/>
      <c r="KRH305" s="319"/>
      <c r="KRI305" s="323"/>
      <c r="KRJ305" s="319"/>
      <c r="KRK305" s="323"/>
      <c r="KRL305" s="319"/>
      <c r="KRM305" s="323"/>
      <c r="KRN305" s="319"/>
      <c r="KRO305" s="323"/>
      <c r="KRP305" s="319"/>
      <c r="KRQ305" s="323"/>
      <c r="KRR305" s="319"/>
      <c r="KRS305" s="323"/>
      <c r="KRT305" s="319"/>
      <c r="KRU305" s="323"/>
      <c r="KRV305" s="319"/>
      <c r="KRW305" s="323"/>
      <c r="KRX305" s="319"/>
      <c r="KRY305" s="323"/>
      <c r="KRZ305" s="319"/>
      <c r="KSA305" s="323"/>
      <c r="KSB305" s="319"/>
      <c r="KSC305" s="323"/>
      <c r="KSD305" s="319"/>
      <c r="KSE305" s="323"/>
      <c r="KSF305" s="319"/>
      <c r="KSG305" s="323"/>
      <c r="KSH305" s="319"/>
      <c r="KSI305" s="323"/>
      <c r="KSJ305" s="319"/>
      <c r="KSK305" s="323"/>
      <c r="KSL305" s="319"/>
      <c r="KSM305" s="323"/>
      <c r="KSN305" s="319"/>
      <c r="KSO305" s="323"/>
      <c r="KSP305" s="319"/>
      <c r="KSQ305" s="323"/>
      <c r="KSR305" s="319"/>
      <c r="KSS305" s="323"/>
      <c r="KST305" s="319"/>
      <c r="KSU305" s="323"/>
      <c r="KSV305" s="319"/>
      <c r="KSW305" s="323"/>
      <c r="KSX305" s="319"/>
      <c r="KSY305" s="323"/>
      <c r="KSZ305" s="319"/>
      <c r="KTA305" s="323"/>
      <c r="KTB305" s="319"/>
      <c r="KTC305" s="323"/>
      <c r="KTD305" s="319"/>
      <c r="KTE305" s="323"/>
      <c r="KTF305" s="319"/>
      <c r="KTG305" s="323"/>
      <c r="KTH305" s="319"/>
      <c r="KTI305" s="323"/>
      <c r="KTJ305" s="319"/>
      <c r="KTK305" s="323"/>
      <c r="KTL305" s="319"/>
      <c r="KTM305" s="323"/>
      <c r="KTN305" s="319"/>
      <c r="KTO305" s="323"/>
      <c r="KTP305" s="319"/>
      <c r="KTQ305" s="323"/>
      <c r="KTR305" s="319"/>
      <c r="KTS305" s="323"/>
      <c r="KTT305" s="319"/>
      <c r="KTU305" s="323"/>
      <c r="KTV305" s="319"/>
      <c r="KTW305" s="323"/>
      <c r="KTX305" s="319"/>
      <c r="KTY305" s="323"/>
      <c r="KTZ305" s="319"/>
      <c r="KUA305" s="323"/>
      <c r="KUB305" s="319"/>
      <c r="KUC305" s="323"/>
      <c r="KUD305" s="319"/>
      <c r="KUE305" s="323"/>
      <c r="KUF305" s="319"/>
      <c r="KUG305" s="323"/>
      <c r="KUH305" s="319"/>
      <c r="KUI305" s="323"/>
      <c r="KUJ305" s="319"/>
      <c r="KUK305" s="323"/>
      <c r="KUL305" s="319"/>
      <c r="KUM305" s="323"/>
      <c r="KUN305" s="319"/>
      <c r="KUO305" s="323"/>
      <c r="KUP305" s="319"/>
      <c r="KUQ305" s="323"/>
      <c r="KUR305" s="319"/>
      <c r="KUS305" s="323"/>
      <c r="KUT305" s="319"/>
      <c r="KUU305" s="323"/>
      <c r="KUV305" s="319"/>
      <c r="KUW305" s="323"/>
      <c r="KUX305" s="319"/>
      <c r="KUY305" s="323"/>
      <c r="KUZ305" s="319"/>
      <c r="KVA305" s="323"/>
      <c r="KVB305" s="319"/>
      <c r="KVC305" s="323"/>
      <c r="KVD305" s="319"/>
      <c r="KVE305" s="323"/>
      <c r="KVF305" s="319"/>
      <c r="KVG305" s="323"/>
      <c r="KVH305" s="319"/>
      <c r="KVI305" s="323"/>
      <c r="KVJ305" s="319"/>
      <c r="KVK305" s="323"/>
      <c r="KVL305" s="319"/>
      <c r="KVM305" s="323"/>
      <c r="KVN305" s="319"/>
      <c r="KVO305" s="323"/>
      <c r="KVP305" s="319"/>
      <c r="KVQ305" s="323"/>
      <c r="KVR305" s="319"/>
      <c r="KVS305" s="323"/>
      <c r="KVT305" s="319"/>
      <c r="KVU305" s="323"/>
      <c r="KVV305" s="319"/>
      <c r="KVW305" s="323"/>
      <c r="KVX305" s="319"/>
      <c r="KVY305" s="323"/>
      <c r="KVZ305" s="319"/>
      <c r="KWA305" s="323"/>
      <c r="KWB305" s="319"/>
      <c r="KWC305" s="323"/>
      <c r="KWD305" s="319"/>
      <c r="KWE305" s="323"/>
      <c r="KWF305" s="319"/>
      <c r="KWG305" s="323"/>
      <c r="KWH305" s="319"/>
      <c r="KWI305" s="323"/>
      <c r="KWJ305" s="319"/>
      <c r="KWK305" s="323"/>
      <c r="KWL305" s="319"/>
      <c r="KWM305" s="323"/>
      <c r="KWN305" s="319"/>
      <c r="KWO305" s="323"/>
      <c r="KWP305" s="319"/>
      <c r="KWQ305" s="323"/>
      <c r="KWR305" s="319"/>
      <c r="KWS305" s="323"/>
      <c r="KWT305" s="319"/>
      <c r="KWU305" s="323"/>
      <c r="KWV305" s="319"/>
      <c r="KWW305" s="323"/>
      <c r="KWX305" s="319"/>
      <c r="KWY305" s="323"/>
      <c r="KWZ305" s="319"/>
      <c r="KXA305" s="323"/>
      <c r="KXB305" s="319"/>
      <c r="KXC305" s="323"/>
      <c r="KXD305" s="319"/>
      <c r="KXE305" s="323"/>
      <c r="KXF305" s="319"/>
      <c r="KXG305" s="323"/>
      <c r="KXH305" s="319"/>
      <c r="KXI305" s="323"/>
      <c r="KXJ305" s="319"/>
      <c r="KXK305" s="323"/>
      <c r="KXL305" s="319"/>
      <c r="KXM305" s="323"/>
      <c r="KXN305" s="319"/>
      <c r="KXO305" s="323"/>
      <c r="KXP305" s="319"/>
      <c r="KXQ305" s="323"/>
      <c r="KXR305" s="319"/>
      <c r="KXS305" s="323"/>
      <c r="KXT305" s="319"/>
      <c r="KXU305" s="323"/>
      <c r="KXV305" s="319"/>
      <c r="KXW305" s="323"/>
      <c r="KXX305" s="319"/>
      <c r="KXY305" s="323"/>
      <c r="KXZ305" s="319"/>
      <c r="KYA305" s="323"/>
      <c r="KYB305" s="319"/>
      <c r="KYC305" s="323"/>
      <c r="KYD305" s="319"/>
      <c r="KYE305" s="323"/>
      <c r="KYF305" s="319"/>
      <c r="KYG305" s="323"/>
      <c r="KYH305" s="319"/>
      <c r="KYI305" s="323"/>
      <c r="KYJ305" s="319"/>
      <c r="KYK305" s="323"/>
      <c r="KYL305" s="319"/>
      <c r="KYM305" s="323"/>
      <c r="KYN305" s="319"/>
      <c r="KYO305" s="323"/>
      <c r="KYP305" s="319"/>
      <c r="KYQ305" s="323"/>
      <c r="KYR305" s="319"/>
      <c r="KYS305" s="323"/>
      <c r="KYT305" s="319"/>
      <c r="KYU305" s="323"/>
      <c r="KYV305" s="319"/>
      <c r="KYW305" s="323"/>
      <c r="KYX305" s="319"/>
      <c r="KYY305" s="323"/>
      <c r="KYZ305" s="319"/>
      <c r="KZA305" s="323"/>
      <c r="KZB305" s="319"/>
      <c r="KZC305" s="323"/>
      <c r="KZD305" s="319"/>
      <c r="KZE305" s="323"/>
      <c r="KZF305" s="319"/>
      <c r="KZG305" s="323"/>
      <c r="KZH305" s="319"/>
      <c r="KZI305" s="323"/>
      <c r="KZJ305" s="319"/>
      <c r="KZK305" s="323"/>
      <c r="KZL305" s="319"/>
      <c r="KZM305" s="323"/>
      <c r="KZN305" s="319"/>
      <c r="KZO305" s="323"/>
      <c r="KZP305" s="319"/>
      <c r="KZQ305" s="323"/>
      <c r="KZR305" s="319"/>
      <c r="KZS305" s="323"/>
      <c r="KZT305" s="319"/>
      <c r="KZU305" s="323"/>
      <c r="KZV305" s="319"/>
      <c r="KZW305" s="323"/>
      <c r="KZX305" s="319"/>
      <c r="KZY305" s="323"/>
      <c r="KZZ305" s="319"/>
      <c r="LAA305" s="323"/>
      <c r="LAB305" s="319"/>
      <c r="LAC305" s="323"/>
      <c r="LAD305" s="319"/>
      <c r="LAE305" s="323"/>
      <c r="LAF305" s="319"/>
      <c r="LAG305" s="323"/>
      <c r="LAH305" s="319"/>
      <c r="LAI305" s="323"/>
      <c r="LAJ305" s="319"/>
      <c r="LAK305" s="323"/>
      <c r="LAL305" s="319"/>
      <c r="LAM305" s="323"/>
      <c r="LAN305" s="319"/>
      <c r="LAO305" s="323"/>
      <c r="LAP305" s="319"/>
      <c r="LAQ305" s="323"/>
      <c r="LAR305" s="319"/>
      <c r="LAS305" s="323"/>
      <c r="LAT305" s="319"/>
      <c r="LAU305" s="323"/>
      <c r="LAV305" s="319"/>
      <c r="LAW305" s="323"/>
      <c r="LAX305" s="319"/>
      <c r="LAY305" s="323"/>
      <c r="LAZ305" s="319"/>
      <c r="LBA305" s="323"/>
      <c r="LBB305" s="319"/>
      <c r="LBC305" s="323"/>
      <c r="LBD305" s="319"/>
      <c r="LBE305" s="323"/>
      <c r="LBF305" s="319"/>
      <c r="LBG305" s="323"/>
      <c r="LBH305" s="319"/>
      <c r="LBI305" s="323"/>
      <c r="LBJ305" s="319"/>
      <c r="LBK305" s="323"/>
      <c r="LBL305" s="319"/>
      <c r="LBM305" s="323"/>
      <c r="LBN305" s="319"/>
      <c r="LBO305" s="323"/>
      <c r="LBP305" s="319"/>
      <c r="LBQ305" s="323"/>
      <c r="LBR305" s="319"/>
      <c r="LBS305" s="323"/>
      <c r="LBT305" s="319"/>
      <c r="LBU305" s="323"/>
      <c r="LBV305" s="319"/>
      <c r="LBW305" s="323"/>
      <c r="LBX305" s="319"/>
      <c r="LBY305" s="323"/>
      <c r="LBZ305" s="319"/>
      <c r="LCA305" s="323"/>
      <c r="LCB305" s="319"/>
      <c r="LCC305" s="323"/>
      <c r="LCD305" s="319"/>
      <c r="LCE305" s="323"/>
      <c r="LCF305" s="319"/>
      <c r="LCG305" s="323"/>
      <c r="LCH305" s="319"/>
      <c r="LCI305" s="323"/>
      <c r="LCJ305" s="319"/>
      <c r="LCK305" s="323"/>
      <c r="LCL305" s="319"/>
      <c r="LCM305" s="323"/>
      <c r="LCN305" s="319"/>
      <c r="LCO305" s="323"/>
      <c r="LCP305" s="319"/>
      <c r="LCQ305" s="323"/>
      <c r="LCR305" s="319"/>
      <c r="LCS305" s="323"/>
      <c r="LCT305" s="319"/>
      <c r="LCU305" s="323"/>
      <c r="LCV305" s="319"/>
      <c r="LCW305" s="323"/>
      <c r="LCX305" s="319"/>
      <c r="LCY305" s="323"/>
      <c r="LCZ305" s="319"/>
      <c r="LDA305" s="323"/>
      <c r="LDB305" s="319"/>
      <c r="LDC305" s="323"/>
      <c r="LDD305" s="319"/>
      <c r="LDE305" s="323"/>
      <c r="LDF305" s="319"/>
      <c r="LDG305" s="323"/>
      <c r="LDH305" s="319"/>
      <c r="LDI305" s="323"/>
      <c r="LDJ305" s="319"/>
      <c r="LDK305" s="323"/>
      <c r="LDL305" s="319"/>
      <c r="LDM305" s="323"/>
      <c r="LDN305" s="319"/>
      <c r="LDO305" s="323"/>
      <c r="LDP305" s="319"/>
      <c r="LDQ305" s="323"/>
      <c r="LDR305" s="319"/>
      <c r="LDS305" s="323"/>
      <c r="LDT305" s="319"/>
      <c r="LDU305" s="323"/>
      <c r="LDV305" s="319"/>
      <c r="LDW305" s="323"/>
      <c r="LDX305" s="319"/>
      <c r="LDY305" s="323"/>
      <c r="LDZ305" s="319"/>
      <c r="LEA305" s="323"/>
      <c r="LEB305" s="319"/>
      <c r="LEC305" s="323"/>
      <c r="LED305" s="319"/>
      <c r="LEE305" s="323"/>
      <c r="LEF305" s="319"/>
      <c r="LEG305" s="323"/>
      <c r="LEH305" s="319"/>
      <c r="LEI305" s="323"/>
      <c r="LEJ305" s="319"/>
      <c r="LEK305" s="323"/>
      <c r="LEL305" s="319"/>
      <c r="LEM305" s="323"/>
      <c r="LEN305" s="319"/>
      <c r="LEO305" s="323"/>
      <c r="LEP305" s="319"/>
      <c r="LEQ305" s="323"/>
      <c r="LER305" s="319"/>
      <c r="LES305" s="323"/>
      <c r="LET305" s="319"/>
      <c r="LEU305" s="323"/>
      <c r="LEV305" s="319"/>
      <c r="LEW305" s="323"/>
      <c r="LEX305" s="319"/>
      <c r="LEY305" s="323"/>
      <c r="LEZ305" s="319"/>
      <c r="LFA305" s="323"/>
      <c r="LFB305" s="319"/>
      <c r="LFC305" s="323"/>
      <c r="LFD305" s="319"/>
      <c r="LFE305" s="323"/>
      <c r="LFF305" s="319"/>
      <c r="LFG305" s="323"/>
      <c r="LFH305" s="319"/>
      <c r="LFI305" s="323"/>
      <c r="LFJ305" s="319"/>
      <c r="LFK305" s="323"/>
      <c r="LFL305" s="319"/>
      <c r="LFM305" s="323"/>
      <c r="LFN305" s="319"/>
      <c r="LFO305" s="323"/>
      <c r="LFP305" s="319"/>
      <c r="LFQ305" s="323"/>
      <c r="LFR305" s="319"/>
      <c r="LFS305" s="323"/>
      <c r="LFT305" s="319"/>
      <c r="LFU305" s="323"/>
      <c r="LFV305" s="319"/>
      <c r="LFW305" s="323"/>
      <c r="LFX305" s="319"/>
      <c r="LFY305" s="323"/>
      <c r="LFZ305" s="319"/>
      <c r="LGA305" s="323"/>
      <c r="LGB305" s="319"/>
      <c r="LGC305" s="323"/>
      <c r="LGD305" s="319"/>
      <c r="LGE305" s="323"/>
      <c r="LGF305" s="319"/>
      <c r="LGG305" s="323"/>
      <c r="LGH305" s="319"/>
      <c r="LGI305" s="323"/>
      <c r="LGJ305" s="319"/>
      <c r="LGK305" s="323"/>
      <c r="LGL305" s="319"/>
      <c r="LGM305" s="323"/>
      <c r="LGN305" s="319"/>
      <c r="LGO305" s="323"/>
      <c r="LGP305" s="319"/>
      <c r="LGQ305" s="323"/>
      <c r="LGR305" s="319"/>
      <c r="LGS305" s="323"/>
      <c r="LGT305" s="319"/>
      <c r="LGU305" s="323"/>
      <c r="LGV305" s="319"/>
      <c r="LGW305" s="323"/>
      <c r="LGX305" s="319"/>
      <c r="LGY305" s="323"/>
      <c r="LGZ305" s="319"/>
      <c r="LHA305" s="323"/>
      <c r="LHB305" s="319"/>
      <c r="LHC305" s="323"/>
      <c r="LHD305" s="319"/>
      <c r="LHE305" s="323"/>
      <c r="LHF305" s="319"/>
      <c r="LHG305" s="323"/>
      <c r="LHH305" s="319"/>
      <c r="LHI305" s="323"/>
      <c r="LHJ305" s="319"/>
      <c r="LHK305" s="323"/>
      <c r="LHL305" s="319"/>
      <c r="LHM305" s="323"/>
      <c r="LHN305" s="319"/>
      <c r="LHO305" s="323"/>
      <c r="LHP305" s="319"/>
      <c r="LHQ305" s="323"/>
      <c r="LHR305" s="319"/>
      <c r="LHS305" s="323"/>
      <c r="LHT305" s="319"/>
      <c r="LHU305" s="323"/>
      <c r="LHV305" s="319"/>
      <c r="LHW305" s="323"/>
      <c r="LHX305" s="319"/>
      <c r="LHY305" s="323"/>
      <c r="LHZ305" s="319"/>
      <c r="LIA305" s="323"/>
      <c r="LIB305" s="319"/>
      <c r="LIC305" s="323"/>
      <c r="LID305" s="319"/>
      <c r="LIE305" s="323"/>
      <c r="LIF305" s="319"/>
      <c r="LIG305" s="323"/>
      <c r="LIH305" s="319"/>
      <c r="LII305" s="323"/>
      <c r="LIJ305" s="319"/>
      <c r="LIK305" s="323"/>
      <c r="LIL305" s="319"/>
      <c r="LIM305" s="323"/>
      <c r="LIN305" s="319"/>
      <c r="LIO305" s="323"/>
      <c r="LIP305" s="319"/>
      <c r="LIQ305" s="323"/>
      <c r="LIR305" s="319"/>
      <c r="LIS305" s="323"/>
      <c r="LIT305" s="319"/>
      <c r="LIU305" s="323"/>
      <c r="LIV305" s="319"/>
      <c r="LIW305" s="323"/>
      <c r="LIX305" s="319"/>
      <c r="LIY305" s="323"/>
      <c r="LIZ305" s="319"/>
      <c r="LJA305" s="323"/>
      <c r="LJB305" s="319"/>
      <c r="LJC305" s="323"/>
      <c r="LJD305" s="319"/>
      <c r="LJE305" s="323"/>
      <c r="LJF305" s="319"/>
      <c r="LJG305" s="323"/>
      <c r="LJH305" s="319"/>
      <c r="LJI305" s="323"/>
      <c r="LJJ305" s="319"/>
      <c r="LJK305" s="323"/>
      <c r="LJL305" s="319"/>
      <c r="LJM305" s="323"/>
      <c r="LJN305" s="319"/>
      <c r="LJO305" s="323"/>
      <c r="LJP305" s="319"/>
      <c r="LJQ305" s="323"/>
      <c r="LJR305" s="319"/>
      <c r="LJS305" s="323"/>
      <c r="LJT305" s="319"/>
      <c r="LJU305" s="323"/>
      <c r="LJV305" s="319"/>
      <c r="LJW305" s="323"/>
      <c r="LJX305" s="319"/>
      <c r="LJY305" s="323"/>
      <c r="LJZ305" s="319"/>
      <c r="LKA305" s="323"/>
      <c r="LKB305" s="319"/>
      <c r="LKC305" s="323"/>
      <c r="LKD305" s="319"/>
      <c r="LKE305" s="323"/>
      <c r="LKF305" s="319"/>
      <c r="LKG305" s="323"/>
      <c r="LKH305" s="319"/>
      <c r="LKI305" s="323"/>
      <c r="LKJ305" s="319"/>
      <c r="LKK305" s="323"/>
      <c r="LKL305" s="319"/>
      <c r="LKM305" s="323"/>
      <c r="LKN305" s="319"/>
      <c r="LKO305" s="323"/>
      <c r="LKP305" s="319"/>
      <c r="LKQ305" s="323"/>
      <c r="LKR305" s="319"/>
      <c r="LKS305" s="323"/>
      <c r="LKT305" s="319"/>
      <c r="LKU305" s="323"/>
      <c r="LKV305" s="319"/>
      <c r="LKW305" s="323"/>
      <c r="LKX305" s="319"/>
      <c r="LKY305" s="323"/>
      <c r="LKZ305" s="319"/>
      <c r="LLA305" s="323"/>
      <c r="LLB305" s="319"/>
      <c r="LLC305" s="323"/>
      <c r="LLD305" s="319"/>
      <c r="LLE305" s="323"/>
      <c r="LLF305" s="319"/>
      <c r="LLG305" s="323"/>
      <c r="LLH305" s="319"/>
      <c r="LLI305" s="323"/>
      <c r="LLJ305" s="319"/>
      <c r="LLK305" s="323"/>
      <c r="LLL305" s="319"/>
      <c r="LLM305" s="323"/>
      <c r="LLN305" s="319"/>
      <c r="LLO305" s="323"/>
      <c r="LLP305" s="319"/>
      <c r="LLQ305" s="323"/>
      <c r="LLR305" s="319"/>
      <c r="LLS305" s="323"/>
      <c r="LLT305" s="319"/>
      <c r="LLU305" s="323"/>
      <c r="LLV305" s="319"/>
      <c r="LLW305" s="323"/>
      <c r="LLX305" s="319"/>
      <c r="LLY305" s="323"/>
      <c r="LLZ305" s="319"/>
      <c r="LMA305" s="323"/>
      <c r="LMB305" s="319"/>
      <c r="LMC305" s="323"/>
      <c r="LMD305" s="319"/>
      <c r="LME305" s="323"/>
      <c r="LMF305" s="319"/>
      <c r="LMG305" s="323"/>
      <c r="LMH305" s="319"/>
      <c r="LMI305" s="323"/>
      <c r="LMJ305" s="319"/>
      <c r="LMK305" s="323"/>
      <c r="LML305" s="319"/>
      <c r="LMM305" s="323"/>
      <c r="LMN305" s="319"/>
      <c r="LMO305" s="323"/>
      <c r="LMP305" s="319"/>
      <c r="LMQ305" s="323"/>
      <c r="LMR305" s="319"/>
      <c r="LMS305" s="323"/>
      <c r="LMT305" s="319"/>
      <c r="LMU305" s="323"/>
      <c r="LMV305" s="319"/>
      <c r="LMW305" s="323"/>
      <c r="LMX305" s="319"/>
      <c r="LMY305" s="323"/>
      <c r="LMZ305" s="319"/>
      <c r="LNA305" s="323"/>
      <c r="LNB305" s="319"/>
      <c r="LNC305" s="323"/>
      <c r="LND305" s="319"/>
      <c r="LNE305" s="323"/>
      <c r="LNF305" s="319"/>
      <c r="LNG305" s="323"/>
      <c r="LNH305" s="319"/>
      <c r="LNI305" s="323"/>
      <c r="LNJ305" s="319"/>
      <c r="LNK305" s="323"/>
      <c r="LNL305" s="319"/>
      <c r="LNM305" s="323"/>
      <c r="LNN305" s="319"/>
      <c r="LNO305" s="323"/>
      <c r="LNP305" s="319"/>
      <c r="LNQ305" s="323"/>
      <c r="LNR305" s="319"/>
      <c r="LNS305" s="323"/>
      <c r="LNT305" s="319"/>
      <c r="LNU305" s="323"/>
      <c r="LNV305" s="319"/>
      <c r="LNW305" s="323"/>
      <c r="LNX305" s="319"/>
      <c r="LNY305" s="323"/>
      <c r="LNZ305" s="319"/>
      <c r="LOA305" s="323"/>
      <c r="LOB305" s="319"/>
      <c r="LOC305" s="323"/>
      <c r="LOD305" s="319"/>
      <c r="LOE305" s="323"/>
      <c r="LOF305" s="319"/>
      <c r="LOG305" s="323"/>
      <c r="LOH305" s="319"/>
      <c r="LOI305" s="323"/>
      <c r="LOJ305" s="319"/>
      <c r="LOK305" s="323"/>
      <c r="LOL305" s="319"/>
      <c r="LOM305" s="323"/>
      <c r="LON305" s="319"/>
      <c r="LOO305" s="323"/>
      <c r="LOP305" s="319"/>
      <c r="LOQ305" s="323"/>
      <c r="LOR305" s="319"/>
      <c r="LOS305" s="323"/>
      <c r="LOT305" s="319"/>
      <c r="LOU305" s="323"/>
      <c r="LOV305" s="319"/>
      <c r="LOW305" s="323"/>
      <c r="LOX305" s="319"/>
      <c r="LOY305" s="323"/>
      <c r="LOZ305" s="319"/>
      <c r="LPA305" s="323"/>
      <c r="LPB305" s="319"/>
      <c r="LPC305" s="323"/>
      <c r="LPD305" s="319"/>
      <c r="LPE305" s="323"/>
      <c r="LPF305" s="319"/>
      <c r="LPG305" s="323"/>
      <c r="LPH305" s="319"/>
      <c r="LPI305" s="323"/>
      <c r="LPJ305" s="319"/>
      <c r="LPK305" s="323"/>
      <c r="LPL305" s="319"/>
      <c r="LPM305" s="323"/>
      <c r="LPN305" s="319"/>
      <c r="LPO305" s="323"/>
      <c r="LPP305" s="319"/>
      <c r="LPQ305" s="323"/>
      <c r="LPR305" s="319"/>
      <c r="LPS305" s="323"/>
      <c r="LPT305" s="319"/>
      <c r="LPU305" s="323"/>
      <c r="LPV305" s="319"/>
      <c r="LPW305" s="323"/>
      <c r="LPX305" s="319"/>
      <c r="LPY305" s="323"/>
      <c r="LPZ305" s="319"/>
      <c r="LQA305" s="323"/>
      <c r="LQB305" s="319"/>
      <c r="LQC305" s="323"/>
      <c r="LQD305" s="319"/>
      <c r="LQE305" s="323"/>
      <c r="LQF305" s="319"/>
      <c r="LQG305" s="323"/>
      <c r="LQH305" s="319"/>
      <c r="LQI305" s="323"/>
      <c r="LQJ305" s="319"/>
      <c r="LQK305" s="323"/>
      <c r="LQL305" s="319"/>
      <c r="LQM305" s="323"/>
      <c r="LQN305" s="319"/>
      <c r="LQO305" s="323"/>
      <c r="LQP305" s="319"/>
      <c r="LQQ305" s="323"/>
      <c r="LQR305" s="319"/>
      <c r="LQS305" s="323"/>
      <c r="LQT305" s="319"/>
      <c r="LQU305" s="323"/>
      <c r="LQV305" s="319"/>
      <c r="LQW305" s="323"/>
      <c r="LQX305" s="319"/>
      <c r="LQY305" s="323"/>
      <c r="LQZ305" s="319"/>
      <c r="LRA305" s="323"/>
      <c r="LRB305" s="319"/>
      <c r="LRC305" s="323"/>
      <c r="LRD305" s="319"/>
      <c r="LRE305" s="323"/>
      <c r="LRF305" s="319"/>
      <c r="LRG305" s="323"/>
      <c r="LRH305" s="319"/>
      <c r="LRI305" s="323"/>
      <c r="LRJ305" s="319"/>
      <c r="LRK305" s="323"/>
      <c r="LRL305" s="319"/>
      <c r="LRM305" s="323"/>
      <c r="LRN305" s="319"/>
      <c r="LRO305" s="323"/>
      <c r="LRP305" s="319"/>
      <c r="LRQ305" s="323"/>
      <c r="LRR305" s="319"/>
      <c r="LRS305" s="323"/>
      <c r="LRT305" s="319"/>
      <c r="LRU305" s="323"/>
      <c r="LRV305" s="319"/>
      <c r="LRW305" s="323"/>
      <c r="LRX305" s="319"/>
      <c r="LRY305" s="323"/>
      <c r="LRZ305" s="319"/>
      <c r="LSA305" s="323"/>
      <c r="LSB305" s="319"/>
      <c r="LSC305" s="323"/>
      <c r="LSD305" s="319"/>
      <c r="LSE305" s="323"/>
      <c r="LSF305" s="319"/>
      <c r="LSG305" s="323"/>
      <c r="LSH305" s="319"/>
      <c r="LSI305" s="323"/>
      <c r="LSJ305" s="319"/>
      <c r="LSK305" s="323"/>
      <c r="LSL305" s="319"/>
      <c r="LSM305" s="323"/>
      <c r="LSN305" s="319"/>
      <c r="LSO305" s="323"/>
      <c r="LSP305" s="319"/>
      <c r="LSQ305" s="323"/>
      <c r="LSR305" s="319"/>
      <c r="LSS305" s="323"/>
      <c r="LST305" s="319"/>
      <c r="LSU305" s="323"/>
      <c r="LSV305" s="319"/>
      <c r="LSW305" s="323"/>
      <c r="LSX305" s="319"/>
      <c r="LSY305" s="323"/>
      <c r="LSZ305" s="319"/>
      <c r="LTA305" s="323"/>
      <c r="LTB305" s="319"/>
      <c r="LTC305" s="323"/>
      <c r="LTD305" s="319"/>
      <c r="LTE305" s="323"/>
      <c r="LTF305" s="319"/>
      <c r="LTG305" s="323"/>
      <c r="LTH305" s="319"/>
      <c r="LTI305" s="323"/>
      <c r="LTJ305" s="319"/>
      <c r="LTK305" s="323"/>
      <c r="LTL305" s="319"/>
      <c r="LTM305" s="323"/>
      <c r="LTN305" s="319"/>
      <c r="LTO305" s="323"/>
      <c r="LTP305" s="319"/>
      <c r="LTQ305" s="323"/>
      <c r="LTR305" s="319"/>
      <c r="LTS305" s="323"/>
      <c r="LTT305" s="319"/>
      <c r="LTU305" s="323"/>
      <c r="LTV305" s="319"/>
      <c r="LTW305" s="323"/>
      <c r="LTX305" s="319"/>
      <c r="LTY305" s="323"/>
      <c r="LTZ305" s="319"/>
      <c r="LUA305" s="323"/>
      <c r="LUB305" s="319"/>
      <c r="LUC305" s="323"/>
      <c r="LUD305" s="319"/>
      <c r="LUE305" s="323"/>
      <c r="LUF305" s="319"/>
      <c r="LUG305" s="323"/>
      <c r="LUH305" s="319"/>
      <c r="LUI305" s="323"/>
      <c r="LUJ305" s="319"/>
      <c r="LUK305" s="323"/>
      <c r="LUL305" s="319"/>
      <c r="LUM305" s="323"/>
      <c r="LUN305" s="319"/>
      <c r="LUO305" s="323"/>
      <c r="LUP305" s="319"/>
      <c r="LUQ305" s="323"/>
      <c r="LUR305" s="319"/>
      <c r="LUS305" s="323"/>
      <c r="LUT305" s="319"/>
      <c r="LUU305" s="323"/>
      <c r="LUV305" s="319"/>
      <c r="LUW305" s="323"/>
      <c r="LUX305" s="319"/>
      <c r="LUY305" s="323"/>
      <c r="LUZ305" s="319"/>
      <c r="LVA305" s="323"/>
      <c r="LVB305" s="319"/>
      <c r="LVC305" s="323"/>
      <c r="LVD305" s="319"/>
      <c r="LVE305" s="323"/>
      <c r="LVF305" s="319"/>
      <c r="LVG305" s="323"/>
      <c r="LVH305" s="319"/>
      <c r="LVI305" s="323"/>
      <c r="LVJ305" s="319"/>
      <c r="LVK305" s="323"/>
      <c r="LVL305" s="319"/>
      <c r="LVM305" s="323"/>
      <c r="LVN305" s="319"/>
      <c r="LVO305" s="323"/>
      <c r="LVP305" s="319"/>
      <c r="LVQ305" s="323"/>
      <c r="LVR305" s="319"/>
      <c r="LVS305" s="323"/>
      <c r="LVT305" s="319"/>
      <c r="LVU305" s="323"/>
      <c r="LVV305" s="319"/>
      <c r="LVW305" s="323"/>
      <c r="LVX305" s="319"/>
      <c r="LVY305" s="323"/>
      <c r="LVZ305" s="319"/>
      <c r="LWA305" s="323"/>
      <c r="LWB305" s="319"/>
      <c r="LWC305" s="323"/>
      <c r="LWD305" s="319"/>
      <c r="LWE305" s="323"/>
      <c r="LWF305" s="319"/>
      <c r="LWG305" s="323"/>
      <c r="LWH305" s="319"/>
      <c r="LWI305" s="323"/>
      <c r="LWJ305" s="319"/>
      <c r="LWK305" s="323"/>
      <c r="LWL305" s="319"/>
      <c r="LWM305" s="323"/>
      <c r="LWN305" s="319"/>
      <c r="LWO305" s="323"/>
      <c r="LWP305" s="319"/>
      <c r="LWQ305" s="323"/>
      <c r="LWR305" s="319"/>
      <c r="LWS305" s="323"/>
      <c r="LWT305" s="319"/>
      <c r="LWU305" s="323"/>
      <c r="LWV305" s="319"/>
      <c r="LWW305" s="323"/>
      <c r="LWX305" s="319"/>
      <c r="LWY305" s="323"/>
      <c r="LWZ305" s="319"/>
      <c r="LXA305" s="323"/>
      <c r="LXB305" s="319"/>
      <c r="LXC305" s="323"/>
      <c r="LXD305" s="319"/>
      <c r="LXE305" s="323"/>
      <c r="LXF305" s="319"/>
      <c r="LXG305" s="323"/>
      <c r="LXH305" s="319"/>
      <c r="LXI305" s="323"/>
      <c r="LXJ305" s="319"/>
      <c r="LXK305" s="323"/>
      <c r="LXL305" s="319"/>
      <c r="LXM305" s="323"/>
      <c r="LXN305" s="319"/>
      <c r="LXO305" s="323"/>
      <c r="LXP305" s="319"/>
      <c r="LXQ305" s="323"/>
      <c r="LXR305" s="319"/>
      <c r="LXS305" s="323"/>
      <c r="LXT305" s="319"/>
      <c r="LXU305" s="323"/>
      <c r="LXV305" s="319"/>
      <c r="LXW305" s="323"/>
      <c r="LXX305" s="319"/>
      <c r="LXY305" s="323"/>
      <c r="LXZ305" s="319"/>
      <c r="LYA305" s="323"/>
      <c r="LYB305" s="319"/>
      <c r="LYC305" s="323"/>
      <c r="LYD305" s="319"/>
      <c r="LYE305" s="323"/>
      <c r="LYF305" s="319"/>
      <c r="LYG305" s="323"/>
      <c r="LYH305" s="319"/>
      <c r="LYI305" s="323"/>
      <c r="LYJ305" s="319"/>
      <c r="LYK305" s="323"/>
      <c r="LYL305" s="319"/>
      <c r="LYM305" s="323"/>
      <c r="LYN305" s="319"/>
      <c r="LYO305" s="323"/>
      <c r="LYP305" s="319"/>
      <c r="LYQ305" s="323"/>
      <c r="LYR305" s="319"/>
      <c r="LYS305" s="323"/>
      <c r="LYT305" s="319"/>
      <c r="LYU305" s="323"/>
      <c r="LYV305" s="319"/>
      <c r="LYW305" s="323"/>
      <c r="LYX305" s="319"/>
      <c r="LYY305" s="323"/>
      <c r="LYZ305" s="319"/>
      <c r="LZA305" s="323"/>
      <c r="LZB305" s="319"/>
      <c r="LZC305" s="323"/>
      <c r="LZD305" s="319"/>
      <c r="LZE305" s="323"/>
      <c r="LZF305" s="319"/>
      <c r="LZG305" s="323"/>
      <c r="LZH305" s="319"/>
      <c r="LZI305" s="323"/>
      <c r="LZJ305" s="319"/>
      <c r="LZK305" s="323"/>
      <c r="LZL305" s="319"/>
      <c r="LZM305" s="323"/>
      <c r="LZN305" s="319"/>
      <c r="LZO305" s="323"/>
      <c r="LZP305" s="319"/>
      <c r="LZQ305" s="323"/>
      <c r="LZR305" s="319"/>
      <c r="LZS305" s="323"/>
      <c r="LZT305" s="319"/>
      <c r="LZU305" s="323"/>
      <c r="LZV305" s="319"/>
      <c r="LZW305" s="323"/>
      <c r="LZX305" s="319"/>
      <c r="LZY305" s="323"/>
      <c r="LZZ305" s="319"/>
      <c r="MAA305" s="323"/>
      <c r="MAB305" s="319"/>
      <c r="MAC305" s="323"/>
      <c r="MAD305" s="319"/>
      <c r="MAE305" s="323"/>
      <c r="MAF305" s="319"/>
      <c r="MAG305" s="323"/>
      <c r="MAH305" s="319"/>
      <c r="MAI305" s="323"/>
      <c r="MAJ305" s="319"/>
      <c r="MAK305" s="323"/>
      <c r="MAL305" s="319"/>
      <c r="MAM305" s="323"/>
      <c r="MAN305" s="319"/>
      <c r="MAO305" s="323"/>
      <c r="MAP305" s="319"/>
      <c r="MAQ305" s="323"/>
      <c r="MAR305" s="319"/>
      <c r="MAS305" s="323"/>
      <c r="MAT305" s="319"/>
      <c r="MAU305" s="323"/>
      <c r="MAV305" s="319"/>
      <c r="MAW305" s="323"/>
      <c r="MAX305" s="319"/>
      <c r="MAY305" s="323"/>
      <c r="MAZ305" s="319"/>
      <c r="MBA305" s="323"/>
      <c r="MBB305" s="319"/>
      <c r="MBC305" s="323"/>
      <c r="MBD305" s="319"/>
      <c r="MBE305" s="323"/>
      <c r="MBF305" s="319"/>
      <c r="MBG305" s="323"/>
      <c r="MBH305" s="319"/>
      <c r="MBI305" s="323"/>
      <c r="MBJ305" s="319"/>
      <c r="MBK305" s="323"/>
      <c r="MBL305" s="319"/>
      <c r="MBM305" s="323"/>
      <c r="MBN305" s="319"/>
      <c r="MBO305" s="323"/>
      <c r="MBP305" s="319"/>
      <c r="MBQ305" s="323"/>
      <c r="MBR305" s="319"/>
      <c r="MBS305" s="323"/>
      <c r="MBT305" s="319"/>
      <c r="MBU305" s="323"/>
      <c r="MBV305" s="319"/>
      <c r="MBW305" s="323"/>
      <c r="MBX305" s="319"/>
      <c r="MBY305" s="323"/>
      <c r="MBZ305" s="319"/>
      <c r="MCA305" s="323"/>
      <c r="MCB305" s="319"/>
      <c r="MCC305" s="323"/>
      <c r="MCD305" s="319"/>
      <c r="MCE305" s="323"/>
      <c r="MCF305" s="319"/>
      <c r="MCG305" s="323"/>
      <c r="MCH305" s="319"/>
      <c r="MCI305" s="323"/>
      <c r="MCJ305" s="319"/>
      <c r="MCK305" s="323"/>
      <c r="MCL305" s="319"/>
      <c r="MCM305" s="323"/>
      <c r="MCN305" s="319"/>
      <c r="MCO305" s="323"/>
      <c r="MCP305" s="319"/>
      <c r="MCQ305" s="323"/>
      <c r="MCR305" s="319"/>
      <c r="MCS305" s="323"/>
      <c r="MCT305" s="319"/>
      <c r="MCU305" s="323"/>
      <c r="MCV305" s="319"/>
      <c r="MCW305" s="323"/>
      <c r="MCX305" s="319"/>
      <c r="MCY305" s="323"/>
      <c r="MCZ305" s="319"/>
      <c r="MDA305" s="323"/>
      <c r="MDB305" s="319"/>
      <c r="MDC305" s="323"/>
      <c r="MDD305" s="319"/>
      <c r="MDE305" s="323"/>
      <c r="MDF305" s="319"/>
      <c r="MDG305" s="323"/>
      <c r="MDH305" s="319"/>
      <c r="MDI305" s="323"/>
      <c r="MDJ305" s="319"/>
      <c r="MDK305" s="323"/>
      <c r="MDL305" s="319"/>
      <c r="MDM305" s="323"/>
      <c r="MDN305" s="319"/>
      <c r="MDO305" s="323"/>
      <c r="MDP305" s="319"/>
      <c r="MDQ305" s="323"/>
      <c r="MDR305" s="319"/>
      <c r="MDS305" s="323"/>
      <c r="MDT305" s="319"/>
      <c r="MDU305" s="323"/>
      <c r="MDV305" s="319"/>
      <c r="MDW305" s="323"/>
      <c r="MDX305" s="319"/>
      <c r="MDY305" s="323"/>
      <c r="MDZ305" s="319"/>
      <c r="MEA305" s="323"/>
      <c r="MEB305" s="319"/>
      <c r="MEC305" s="323"/>
      <c r="MED305" s="319"/>
      <c r="MEE305" s="323"/>
      <c r="MEF305" s="319"/>
      <c r="MEG305" s="323"/>
      <c r="MEH305" s="319"/>
      <c r="MEI305" s="323"/>
      <c r="MEJ305" s="319"/>
      <c r="MEK305" s="323"/>
      <c r="MEL305" s="319"/>
      <c r="MEM305" s="323"/>
      <c r="MEN305" s="319"/>
      <c r="MEO305" s="323"/>
      <c r="MEP305" s="319"/>
      <c r="MEQ305" s="323"/>
      <c r="MER305" s="319"/>
      <c r="MES305" s="323"/>
      <c r="MET305" s="319"/>
      <c r="MEU305" s="323"/>
      <c r="MEV305" s="319"/>
      <c r="MEW305" s="323"/>
      <c r="MEX305" s="319"/>
      <c r="MEY305" s="323"/>
      <c r="MEZ305" s="319"/>
      <c r="MFA305" s="323"/>
      <c r="MFB305" s="319"/>
      <c r="MFC305" s="323"/>
      <c r="MFD305" s="319"/>
      <c r="MFE305" s="323"/>
      <c r="MFF305" s="319"/>
      <c r="MFG305" s="323"/>
      <c r="MFH305" s="319"/>
      <c r="MFI305" s="323"/>
      <c r="MFJ305" s="319"/>
      <c r="MFK305" s="323"/>
      <c r="MFL305" s="319"/>
      <c r="MFM305" s="323"/>
      <c r="MFN305" s="319"/>
      <c r="MFO305" s="323"/>
      <c r="MFP305" s="319"/>
      <c r="MFQ305" s="323"/>
      <c r="MFR305" s="319"/>
      <c r="MFS305" s="323"/>
      <c r="MFT305" s="319"/>
      <c r="MFU305" s="323"/>
      <c r="MFV305" s="319"/>
      <c r="MFW305" s="323"/>
      <c r="MFX305" s="319"/>
      <c r="MFY305" s="323"/>
      <c r="MFZ305" s="319"/>
      <c r="MGA305" s="323"/>
      <c r="MGB305" s="319"/>
      <c r="MGC305" s="323"/>
      <c r="MGD305" s="319"/>
      <c r="MGE305" s="323"/>
      <c r="MGF305" s="319"/>
      <c r="MGG305" s="323"/>
      <c r="MGH305" s="319"/>
      <c r="MGI305" s="323"/>
      <c r="MGJ305" s="319"/>
      <c r="MGK305" s="323"/>
      <c r="MGL305" s="319"/>
      <c r="MGM305" s="323"/>
      <c r="MGN305" s="319"/>
      <c r="MGO305" s="323"/>
      <c r="MGP305" s="319"/>
      <c r="MGQ305" s="323"/>
      <c r="MGR305" s="319"/>
      <c r="MGS305" s="323"/>
      <c r="MGT305" s="319"/>
      <c r="MGU305" s="323"/>
      <c r="MGV305" s="319"/>
      <c r="MGW305" s="323"/>
      <c r="MGX305" s="319"/>
      <c r="MGY305" s="323"/>
      <c r="MGZ305" s="319"/>
      <c r="MHA305" s="323"/>
      <c r="MHB305" s="319"/>
      <c r="MHC305" s="323"/>
      <c r="MHD305" s="319"/>
      <c r="MHE305" s="323"/>
      <c r="MHF305" s="319"/>
      <c r="MHG305" s="323"/>
      <c r="MHH305" s="319"/>
      <c r="MHI305" s="323"/>
      <c r="MHJ305" s="319"/>
      <c r="MHK305" s="323"/>
      <c r="MHL305" s="319"/>
      <c r="MHM305" s="323"/>
      <c r="MHN305" s="319"/>
      <c r="MHO305" s="323"/>
      <c r="MHP305" s="319"/>
      <c r="MHQ305" s="323"/>
      <c r="MHR305" s="319"/>
      <c r="MHS305" s="323"/>
      <c r="MHT305" s="319"/>
      <c r="MHU305" s="323"/>
      <c r="MHV305" s="319"/>
      <c r="MHW305" s="323"/>
      <c r="MHX305" s="319"/>
      <c r="MHY305" s="323"/>
      <c r="MHZ305" s="319"/>
      <c r="MIA305" s="323"/>
      <c r="MIB305" s="319"/>
      <c r="MIC305" s="323"/>
      <c r="MID305" s="319"/>
      <c r="MIE305" s="323"/>
      <c r="MIF305" s="319"/>
      <c r="MIG305" s="323"/>
      <c r="MIH305" s="319"/>
      <c r="MII305" s="323"/>
      <c r="MIJ305" s="319"/>
      <c r="MIK305" s="323"/>
      <c r="MIL305" s="319"/>
      <c r="MIM305" s="323"/>
      <c r="MIN305" s="319"/>
      <c r="MIO305" s="323"/>
      <c r="MIP305" s="319"/>
      <c r="MIQ305" s="323"/>
      <c r="MIR305" s="319"/>
      <c r="MIS305" s="323"/>
      <c r="MIT305" s="319"/>
      <c r="MIU305" s="323"/>
      <c r="MIV305" s="319"/>
      <c r="MIW305" s="323"/>
      <c r="MIX305" s="319"/>
      <c r="MIY305" s="323"/>
      <c r="MIZ305" s="319"/>
      <c r="MJA305" s="323"/>
      <c r="MJB305" s="319"/>
      <c r="MJC305" s="323"/>
      <c r="MJD305" s="319"/>
      <c r="MJE305" s="323"/>
      <c r="MJF305" s="319"/>
      <c r="MJG305" s="323"/>
      <c r="MJH305" s="319"/>
      <c r="MJI305" s="323"/>
      <c r="MJJ305" s="319"/>
      <c r="MJK305" s="323"/>
      <c r="MJL305" s="319"/>
      <c r="MJM305" s="323"/>
      <c r="MJN305" s="319"/>
      <c r="MJO305" s="323"/>
      <c r="MJP305" s="319"/>
      <c r="MJQ305" s="323"/>
      <c r="MJR305" s="319"/>
      <c r="MJS305" s="323"/>
      <c r="MJT305" s="319"/>
      <c r="MJU305" s="323"/>
      <c r="MJV305" s="319"/>
      <c r="MJW305" s="323"/>
      <c r="MJX305" s="319"/>
      <c r="MJY305" s="323"/>
      <c r="MJZ305" s="319"/>
      <c r="MKA305" s="323"/>
      <c r="MKB305" s="319"/>
      <c r="MKC305" s="323"/>
      <c r="MKD305" s="319"/>
      <c r="MKE305" s="323"/>
      <c r="MKF305" s="319"/>
      <c r="MKG305" s="323"/>
      <c r="MKH305" s="319"/>
      <c r="MKI305" s="323"/>
      <c r="MKJ305" s="319"/>
      <c r="MKK305" s="323"/>
      <c r="MKL305" s="319"/>
      <c r="MKM305" s="323"/>
      <c r="MKN305" s="319"/>
      <c r="MKO305" s="323"/>
      <c r="MKP305" s="319"/>
      <c r="MKQ305" s="323"/>
      <c r="MKR305" s="319"/>
      <c r="MKS305" s="323"/>
      <c r="MKT305" s="319"/>
      <c r="MKU305" s="323"/>
      <c r="MKV305" s="319"/>
      <c r="MKW305" s="323"/>
      <c r="MKX305" s="319"/>
      <c r="MKY305" s="323"/>
      <c r="MKZ305" s="319"/>
      <c r="MLA305" s="323"/>
      <c r="MLB305" s="319"/>
      <c r="MLC305" s="323"/>
      <c r="MLD305" s="319"/>
      <c r="MLE305" s="323"/>
      <c r="MLF305" s="319"/>
      <c r="MLG305" s="323"/>
      <c r="MLH305" s="319"/>
      <c r="MLI305" s="323"/>
      <c r="MLJ305" s="319"/>
      <c r="MLK305" s="323"/>
      <c r="MLL305" s="319"/>
      <c r="MLM305" s="323"/>
      <c r="MLN305" s="319"/>
      <c r="MLO305" s="323"/>
      <c r="MLP305" s="319"/>
      <c r="MLQ305" s="323"/>
      <c r="MLR305" s="319"/>
      <c r="MLS305" s="323"/>
      <c r="MLT305" s="319"/>
      <c r="MLU305" s="323"/>
      <c r="MLV305" s="319"/>
      <c r="MLW305" s="323"/>
      <c r="MLX305" s="319"/>
      <c r="MLY305" s="323"/>
      <c r="MLZ305" s="319"/>
      <c r="MMA305" s="323"/>
      <c r="MMB305" s="319"/>
      <c r="MMC305" s="323"/>
      <c r="MMD305" s="319"/>
      <c r="MME305" s="323"/>
      <c r="MMF305" s="319"/>
      <c r="MMG305" s="323"/>
      <c r="MMH305" s="319"/>
      <c r="MMI305" s="323"/>
      <c r="MMJ305" s="319"/>
      <c r="MMK305" s="323"/>
      <c r="MML305" s="319"/>
      <c r="MMM305" s="323"/>
      <c r="MMN305" s="319"/>
      <c r="MMO305" s="323"/>
      <c r="MMP305" s="319"/>
      <c r="MMQ305" s="323"/>
      <c r="MMR305" s="319"/>
      <c r="MMS305" s="323"/>
      <c r="MMT305" s="319"/>
      <c r="MMU305" s="323"/>
      <c r="MMV305" s="319"/>
      <c r="MMW305" s="323"/>
      <c r="MMX305" s="319"/>
      <c r="MMY305" s="323"/>
      <c r="MMZ305" s="319"/>
      <c r="MNA305" s="323"/>
      <c r="MNB305" s="319"/>
      <c r="MNC305" s="323"/>
      <c r="MND305" s="319"/>
      <c r="MNE305" s="323"/>
      <c r="MNF305" s="319"/>
      <c r="MNG305" s="323"/>
      <c r="MNH305" s="319"/>
      <c r="MNI305" s="323"/>
      <c r="MNJ305" s="319"/>
      <c r="MNK305" s="323"/>
      <c r="MNL305" s="319"/>
      <c r="MNM305" s="323"/>
      <c r="MNN305" s="319"/>
      <c r="MNO305" s="323"/>
      <c r="MNP305" s="319"/>
      <c r="MNQ305" s="323"/>
      <c r="MNR305" s="319"/>
      <c r="MNS305" s="323"/>
      <c r="MNT305" s="319"/>
      <c r="MNU305" s="323"/>
      <c r="MNV305" s="319"/>
      <c r="MNW305" s="323"/>
      <c r="MNX305" s="319"/>
      <c r="MNY305" s="323"/>
      <c r="MNZ305" s="319"/>
      <c r="MOA305" s="323"/>
      <c r="MOB305" s="319"/>
      <c r="MOC305" s="323"/>
      <c r="MOD305" s="319"/>
      <c r="MOE305" s="323"/>
      <c r="MOF305" s="319"/>
      <c r="MOG305" s="323"/>
      <c r="MOH305" s="319"/>
      <c r="MOI305" s="323"/>
      <c r="MOJ305" s="319"/>
      <c r="MOK305" s="323"/>
      <c r="MOL305" s="319"/>
      <c r="MOM305" s="323"/>
      <c r="MON305" s="319"/>
      <c r="MOO305" s="323"/>
      <c r="MOP305" s="319"/>
      <c r="MOQ305" s="323"/>
      <c r="MOR305" s="319"/>
      <c r="MOS305" s="323"/>
      <c r="MOT305" s="319"/>
      <c r="MOU305" s="323"/>
      <c r="MOV305" s="319"/>
      <c r="MOW305" s="323"/>
      <c r="MOX305" s="319"/>
      <c r="MOY305" s="323"/>
      <c r="MOZ305" s="319"/>
      <c r="MPA305" s="323"/>
      <c r="MPB305" s="319"/>
      <c r="MPC305" s="323"/>
      <c r="MPD305" s="319"/>
      <c r="MPE305" s="323"/>
      <c r="MPF305" s="319"/>
      <c r="MPG305" s="323"/>
      <c r="MPH305" s="319"/>
      <c r="MPI305" s="323"/>
      <c r="MPJ305" s="319"/>
      <c r="MPK305" s="323"/>
      <c r="MPL305" s="319"/>
      <c r="MPM305" s="323"/>
      <c r="MPN305" s="319"/>
      <c r="MPO305" s="323"/>
      <c r="MPP305" s="319"/>
      <c r="MPQ305" s="323"/>
      <c r="MPR305" s="319"/>
      <c r="MPS305" s="323"/>
      <c r="MPT305" s="319"/>
      <c r="MPU305" s="323"/>
      <c r="MPV305" s="319"/>
      <c r="MPW305" s="323"/>
      <c r="MPX305" s="319"/>
      <c r="MPY305" s="323"/>
      <c r="MPZ305" s="319"/>
      <c r="MQA305" s="323"/>
      <c r="MQB305" s="319"/>
      <c r="MQC305" s="323"/>
      <c r="MQD305" s="319"/>
      <c r="MQE305" s="323"/>
      <c r="MQF305" s="319"/>
      <c r="MQG305" s="323"/>
      <c r="MQH305" s="319"/>
      <c r="MQI305" s="323"/>
      <c r="MQJ305" s="319"/>
      <c r="MQK305" s="323"/>
      <c r="MQL305" s="319"/>
      <c r="MQM305" s="323"/>
      <c r="MQN305" s="319"/>
      <c r="MQO305" s="323"/>
      <c r="MQP305" s="319"/>
      <c r="MQQ305" s="323"/>
      <c r="MQR305" s="319"/>
      <c r="MQS305" s="323"/>
      <c r="MQT305" s="319"/>
      <c r="MQU305" s="323"/>
      <c r="MQV305" s="319"/>
      <c r="MQW305" s="323"/>
      <c r="MQX305" s="319"/>
      <c r="MQY305" s="323"/>
      <c r="MQZ305" s="319"/>
      <c r="MRA305" s="323"/>
      <c r="MRB305" s="319"/>
      <c r="MRC305" s="323"/>
      <c r="MRD305" s="319"/>
      <c r="MRE305" s="323"/>
      <c r="MRF305" s="319"/>
      <c r="MRG305" s="323"/>
      <c r="MRH305" s="319"/>
      <c r="MRI305" s="323"/>
      <c r="MRJ305" s="319"/>
      <c r="MRK305" s="323"/>
      <c r="MRL305" s="319"/>
      <c r="MRM305" s="323"/>
      <c r="MRN305" s="319"/>
      <c r="MRO305" s="323"/>
      <c r="MRP305" s="319"/>
      <c r="MRQ305" s="323"/>
      <c r="MRR305" s="319"/>
      <c r="MRS305" s="323"/>
      <c r="MRT305" s="319"/>
      <c r="MRU305" s="323"/>
      <c r="MRV305" s="319"/>
      <c r="MRW305" s="323"/>
      <c r="MRX305" s="319"/>
      <c r="MRY305" s="323"/>
      <c r="MRZ305" s="319"/>
      <c r="MSA305" s="323"/>
      <c r="MSB305" s="319"/>
      <c r="MSC305" s="323"/>
      <c r="MSD305" s="319"/>
      <c r="MSE305" s="323"/>
      <c r="MSF305" s="319"/>
      <c r="MSG305" s="323"/>
      <c r="MSH305" s="319"/>
      <c r="MSI305" s="323"/>
      <c r="MSJ305" s="319"/>
      <c r="MSK305" s="323"/>
      <c r="MSL305" s="319"/>
      <c r="MSM305" s="323"/>
      <c r="MSN305" s="319"/>
      <c r="MSO305" s="323"/>
      <c r="MSP305" s="319"/>
      <c r="MSQ305" s="323"/>
      <c r="MSR305" s="319"/>
      <c r="MSS305" s="323"/>
      <c r="MST305" s="319"/>
      <c r="MSU305" s="323"/>
      <c r="MSV305" s="319"/>
      <c r="MSW305" s="323"/>
      <c r="MSX305" s="319"/>
      <c r="MSY305" s="323"/>
      <c r="MSZ305" s="319"/>
      <c r="MTA305" s="323"/>
      <c r="MTB305" s="319"/>
      <c r="MTC305" s="323"/>
      <c r="MTD305" s="319"/>
      <c r="MTE305" s="323"/>
      <c r="MTF305" s="319"/>
      <c r="MTG305" s="323"/>
      <c r="MTH305" s="319"/>
      <c r="MTI305" s="323"/>
      <c r="MTJ305" s="319"/>
      <c r="MTK305" s="323"/>
      <c r="MTL305" s="319"/>
      <c r="MTM305" s="323"/>
      <c r="MTN305" s="319"/>
      <c r="MTO305" s="323"/>
      <c r="MTP305" s="319"/>
      <c r="MTQ305" s="323"/>
      <c r="MTR305" s="319"/>
      <c r="MTS305" s="323"/>
      <c r="MTT305" s="319"/>
      <c r="MTU305" s="323"/>
      <c r="MTV305" s="319"/>
      <c r="MTW305" s="323"/>
      <c r="MTX305" s="319"/>
      <c r="MTY305" s="323"/>
      <c r="MTZ305" s="319"/>
      <c r="MUA305" s="323"/>
      <c r="MUB305" s="319"/>
      <c r="MUC305" s="323"/>
      <c r="MUD305" s="319"/>
      <c r="MUE305" s="323"/>
      <c r="MUF305" s="319"/>
      <c r="MUG305" s="323"/>
      <c r="MUH305" s="319"/>
      <c r="MUI305" s="323"/>
      <c r="MUJ305" s="319"/>
      <c r="MUK305" s="323"/>
      <c r="MUL305" s="319"/>
      <c r="MUM305" s="323"/>
      <c r="MUN305" s="319"/>
      <c r="MUO305" s="323"/>
      <c r="MUP305" s="319"/>
      <c r="MUQ305" s="323"/>
      <c r="MUR305" s="319"/>
      <c r="MUS305" s="323"/>
      <c r="MUT305" s="319"/>
      <c r="MUU305" s="323"/>
      <c r="MUV305" s="319"/>
      <c r="MUW305" s="323"/>
      <c r="MUX305" s="319"/>
      <c r="MUY305" s="323"/>
      <c r="MUZ305" s="319"/>
      <c r="MVA305" s="323"/>
      <c r="MVB305" s="319"/>
      <c r="MVC305" s="323"/>
      <c r="MVD305" s="319"/>
      <c r="MVE305" s="323"/>
      <c r="MVF305" s="319"/>
      <c r="MVG305" s="323"/>
      <c r="MVH305" s="319"/>
      <c r="MVI305" s="323"/>
      <c r="MVJ305" s="319"/>
      <c r="MVK305" s="323"/>
      <c r="MVL305" s="319"/>
      <c r="MVM305" s="323"/>
      <c r="MVN305" s="319"/>
      <c r="MVO305" s="323"/>
      <c r="MVP305" s="319"/>
      <c r="MVQ305" s="323"/>
      <c r="MVR305" s="319"/>
      <c r="MVS305" s="323"/>
      <c r="MVT305" s="319"/>
      <c r="MVU305" s="323"/>
      <c r="MVV305" s="319"/>
      <c r="MVW305" s="323"/>
      <c r="MVX305" s="319"/>
      <c r="MVY305" s="323"/>
      <c r="MVZ305" s="319"/>
      <c r="MWA305" s="323"/>
      <c r="MWB305" s="319"/>
      <c r="MWC305" s="323"/>
      <c r="MWD305" s="319"/>
      <c r="MWE305" s="323"/>
      <c r="MWF305" s="319"/>
      <c r="MWG305" s="323"/>
      <c r="MWH305" s="319"/>
      <c r="MWI305" s="323"/>
      <c r="MWJ305" s="319"/>
      <c r="MWK305" s="323"/>
      <c r="MWL305" s="319"/>
      <c r="MWM305" s="323"/>
      <c r="MWN305" s="319"/>
      <c r="MWO305" s="323"/>
      <c r="MWP305" s="319"/>
      <c r="MWQ305" s="323"/>
      <c r="MWR305" s="319"/>
      <c r="MWS305" s="323"/>
      <c r="MWT305" s="319"/>
      <c r="MWU305" s="323"/>
      <c r="MWV305" s="319"/>
      <c r="MWW305" s="323"/>
      <c r="MWX305" s="319"/>
      <c r="MWY305" s="323"/>
      <c r="MWZ305" s="319"/>
      <c r="MXA305" s="323"/>
      <c r="MXB305" s="319"/>
      <c r="MXC305" s="323"/>
      <c r="MXD305" s="319"/>
      <c r="MXE305" s="323"/>
      <c r="MXF305" s="319"/>
      <c r="MXG305" s="323"/>
      <c r="MXH305" s="319"/>
      <c r="MXI305" s="323"/>
      <c r="MXJ305" s="319"/>
      <c r="MXK305" s="323"/>
      <c r="MXL305" s="319"/>
      <c r="MXM305" s="323"/>
      <c r="MXN305" s="319"/>
      <c r="MXO305" s="323"/>
      <c r="MXP305" s="319"/>
      <c r="MXQ305" s="323"/>
      <c r="MXR305" s="319"/>
      <c r="MXS305" s="323"/>
      <c r="MXT305" s="319"/>
      <c r="MXU305" s="323"/>
      <c r="MXV305" s="319"/>
      <c r="MXW305" s="323"/>
      <c r="MXX305" s="319"/>
      <c r="MXY305" s="323"/>
      <c r="MXZ305" s="319"/>
      <c r="MYA305" s="323"/>
      <c r="MYB305" s="319"/>
      <c r="MYC305" s="323"/>
      <c r="MYD305" s="319"/>
      <c r="MYE305" s="323"/>
      <c r="MYF305" s="319"/>
      <c r="MYG305" s="323"/>
      <c r="MYH305" s="319"/>
      <c r="MYI305" s="323"/>
      <c r="MYJ305" s="319"/>
      <c r="MYK305" s="323"/>
      <c r="MYL305" s="319"/>
      <c r="MYM305" s="323"/>
      <c r="MYN305" s="319"/>
      <c r="MYO305" s="323"/>
      <c r="MYP305" s="319"/>
      <c r="MYQ305" s="323"/>
      <c r="MYR305" s="319"/>
      <c r="MYS305" s="323"/>
      <c r="MYT305" s="319"/>
      <c r="MYU305" s="323"/>
      <c r="MYV305" s="319"/>
      <c r="MYW305" s="323"/>
      <c r="MYX305" s="319"/>
      <c r="MYY305" s="323"/>
      <c r="MYZ305" s="319"/>
      <c r="MZA305" s="323"/>
      <c r="MZB305" s="319"/>
      <c r="MZC305" s="323"/>
      <c r="MZD305" s="319"/>
      <c r="MZE305" s="323"/>
      <c r="MZF305" s="319"/>
      <c r="MZG305" s="323"/>
      <c r="MZH305" s="319"/>
      <c r="MZI305" s="323"/>
      <c r="MZJ305" s="319"/>
      <c r="MZK305" s="323"/>
      <c r="MZL305" s="319"/>
      <c r="MZM305" s="323"/>
      <c r="MZN305" s="319"/>
      <c r="MZO305" s="323"/>
      <c r="MZP305" s="319"/>
      <c r="MZQ305" s="323"/>
      <c r="MZR305" s="319"/>
      <c r="MZS305" s="323"/>
      <c r="MZT305" s="319"/>
      <c r="MZU305" s="323"/>
      <c r="MZV305" s="319"/>
      <c r="MZW305" s="323"/>
      <c r="MZX305" s="319"/>
      <c r="MZY305" s="323"/>
      <c r="MZZ305" s="319"/>
      <c r="NAA305" s="323"/>
      <c r="NAB305" s="319"/>
      <c r="NAC305" s="323"/>
      <c r="NAD305" s="319"/>
      <c r="NAE305" s="323"/>
      <c r="NAF305" s="319"/>
      <c r="NAG305" s="323"/>
      <c r="NAH305" s="319"/>
      <c r="NAI305" s="323"/>
      <c r="NAJ305" s="319"/>
      <c r="NAK305" s="323"/>
      <c r="NAL305" s="319"/>
      <c r="NAM305" s="323"/>
      <c r="NAN305" s="319"/>
      <c r="NAO305" s="323"/>
      <c r="NAP305" s="319"/>
      <c r="NAQ305" s="323"/>
      <c r="NAR305" s="319"/>
      <c r="NAS305" s="323"/>
      <c r="NAT305" s="319"/>
      <c r="NAU305" s="323"/>
      <c r="NAV305" s="319"/>
      <c r="NAW305" s="323"/>
      <c r="NAX305" s="319"/>
      <c r="NAY305" s="323"/>
      <c r="NAZ305" s="319"/>
      <c r="NBA305" s="323"/>
      <c r="NBB305" s="319"/>
      <c r="NBC305" s="323"/>
      <c r="NBD305" s="319"/>
      <c r="NBE305" s="323"/>
      <c r="NBF305" s="319"/>
      <c r="NBG305" s="323"/>
      <c r="NBH305" s="319"/>
      <c r="NBI305" s="323"/>
      <c r="NBJ305" s="319"/>
      <c r="NBK305" s="323"/>
      <c r="NBL305" s="319"/>
      <c r="NBM305" s="323"/>
      <c r="NBN305" s="319"/>
      <c r="NBO305" s="323"/>
      <c r="NBP305" s="319"/>
      <c r="NBQ305" s="323"/>
      <c r="NBR305" s="319"/>
      <c r="NBS305" s="323"/>
      <c r="NBT305" s="319"/>
      <c r="NBU305" s="323"/>
      <c r="NBV305" s="319"/>
      <c r="NBW305" s="323"/>
      <c r="NBX305" s="319"/>
      <c r="NBY305" s="323"/>
      <c r="NBZ305" s="319"/>
      <c r="NCA305" s="323"/>
      <c r="NCB305" s="319"/>
      <c r="NCC305" s="323"/>
      <c r="NCD305" s="319"/>
      <c r="NCE305" s="323"/>
      <c r="NCF305" s="319"/>
      <c r="NCG305" s="323"/>
      <c r="NCH305" s="319"/>
      <c r="NCI305" s="323"/>
      <c r="NCJ305" s="319"/>
      <c r="NCK305" s="323"/>
      <c r="NCL305" s="319"/>
      <c r="NCM305" s="323"/>
      <c r="NCN305" s="319"/>
      <c r="NCO305" s="323"/>
      <c r="NCP305" s="319"/>
      <c r="NCQ305" s="323"/>
      <c r="NCR305" s="319"/>
      <c r="NCS305" s="323"/>
      <c r="NCT305" s="319"/>
      <c r="NCU305" s="323"/>
      <c r="NCV305" s="319"/>
      <c r="NCW305" s="323"/>
      <c r="NCX305" s="319"/>
      <c r="NCY305" s="323"/>
      <c r="NCZ305" s="319"/>
      <c r="NDA305" s="323"/>
      <c r="NDB305" s="319"/>
      <c r="NDC305" s="323"/>
      <c r="NDD305" s="319"/>
      <c r="NDE305" s="323"/>
      <c r="NDF305" s="319"/>
      <c r="NDG305" s="323"/>
      <c r="NDH305" s="319"/>
      <c r="NDI305" s="323"/>
      <c r="NDJ305" s="319"/>
      <c r="NDK305" s="323"/>
      <c r="NDL305" s="319"/>
      <c r="NDM305" s="323"/>
      <c r="NDN305" s="319"/>
      <c r="NDO305" s="323"/>
      <c r="NDP305" s="319"/>
      <c r="NDQ305" s="323"/>
      <c r="NDR305" s="319"/>
      <c r="NDS305" s="323"/>
      <c r="NDT305" s="319"/>
      <c r="NDU305" s="323"/>
      <c r="NDV305" s="319"/>
      <c r="NDW305" s="323"/>
      <c r="NDX305" s="319"/>
      <c r="NDY305" s="323"/>
      <c r="NDZ305" s="319"/>
      <c r="NEA305" s="323"/>
      <c r="NEB305" s="319"/>
      <c r="NEC305" s="323"/>
      <c r="NED305" s="319"/>
      <c r="NEE305" s="323"/>
      <c r="NEF305" s="319"/>
      <c r="NEG305" s="323"/>
      <c r="NEH305" s="319"/>
      <c r="NEI305" s="323"/>
      <c r="NEJ305" s="319"/>
      <c r="NEK305" s="323"/>
      <c r="NEL305" s="319"/>
      <c r="NEM305" s="323"/>
      <c r="NEN305" s="319"/>
      <c r="NEO305" s="323"/>
      <c r="NEP305" s="319"/>
      <c r="NEQ305" s="323"/>
      <c r="NER305" s="319"/>
      <c r="NES305" s="323"/>
      <c r="NET305" s="319"/>
      <c r="NEU305" s="323"/>
      <c r="NEV305" s="319"/>
      <c r="NEW305" s="323"/>
      <c r="NEX305" s="319"/>
      <c r="NEY305" s="323"/>
      <c r="NEZ305" s="319"/>
      <c r="NFA305" s="323"/>
      <c r="NFB305" s="319"/>
      <c r="NFC305" s="323"/>
      <c r="NFD305" s="319"/>
      <c r="NFE305" s="323"/>
      <c r="NFF305" s="319"/>
      <c r="NFG305" s="323"/>
      <c r="NFH305" s="319"/>
      <c r="NFI305" s="323"/>
      <c r="NFJ305" s="319"/>
      <c r="NFK305" s="323"/>
      <c r="NFL305" s="319"/>
      <c r="NFM305" s="323"/>
      <c r="NFN305" s="319"/>
      <c r="NFO305" s="323"/>
      <c r="NFP305" s="319"/>
      <c r="NFQ305" s="323"/>
      <c r="NFR305" s="319"/>
      <c r="NFS305" s="323"/>
      <c r="NFT305" s="319"/>
      <c r="NFU305" s="323"/>
      <c r="NFV305" s="319"/>
      <c r="NFW305" s="323"/>
      <c r="NFX305" s="319"/>
      <c r="NFY305" s="323"/>
      <c r="NFZ305" s="319"/>
      <c r="NGA305" s="323"/>
      <c r="NGB305" s="319"/>
      <c r="NGC305" s="323"/>
      <c r="NGD305" s="319"/>
      <c r="NGE305" s="323"/>
      <c r="NGF305" s="319"/>
      <c r="NGG305" s="323"/>
      <c r="NGH305" s="319"/>
      <c r="NGI305" s="323"/>
      <c r="NGJ305" s="319"/>
      <c r="NGK305" s="323"/>
      <c r="NGL305" s="319"/>
      <c r="NGM305" s="323"/>
      <c r="NGN305" s="319"/>
      <c r="NGO305" s="323"/>
      <c r="NGP305" s="319"/>
      <c r="NGQ305" s="323"/>
      <c r="NGR305" s="319"/>
      <c r="NGS305" s="323"/>
      <c r="NGT305" s="319"/>
      <c r="NGU305" s="323"/>
      <c r="NGV305" s="319"/>
      <c r="NGW305" s="323"/>
      <c r="NGX305" s="319"/>
      <c r="NGY305" s="323"/>
      <c r="NGZ305" s="319"/>
      <c r="NHA305" s="323"/>
      <c r="NHB305" s="319"/>
      <c r="NHC305" s="323"/>
      <c r="NHD305" s="319"/>
      <c r="NHE305" s="323"/>
      <c r="NHF305" s="319"/>
      <c r="NHG305" s="323"/>
      <c r="NHH305" s="319"/>
      <c r="NHI305" s="323"/>
      <c r="NHJ305" s="319"/>
      <c r="NHK305" s="323"/>
      <c r="NHL305" s="319"/>
      <c r="NHM305" s="323"/>
      <c r="NHN305" s="319"/>
      <c r="NHO305" s="323"/>
      <c r="NHP305" s="319"/>
      <c r="NHQ305" s="323"/>
      <c r="NHR305" s="319"/>
      <c r="NHS305" s="323"/>
      <c r="NHT305" s="319"/>
      <c r="NHU305" s="323"/>
      <c r="NHV305" s="319"/>
      <c r="NHW305" s="323"/>
      <c r="NHX305" s="319"/>
      <c r="NHY305" s="323"/>
      <c r="NHZ305" s="319"/>
      <c r="NIA305" s="323"/>
      <c r="NIB305" s="319"/>
      <c r="NIC305" s="323"/>
      <c r="NID305" s="319"/>
      <c r="NIE305" s="323"/>
      <c r="NIF305" s="319"/>
      <c r="NIG305" s="323"/>
      <c r="NIH305" s="319"/>
      <c r="NII305" s="323"/>
      <c r="NIJ305" s="319"/>
      <c r="NIK305" s="323"/>
      <c r="NIL305" s="319"/>
      <c r="NIM305" s="323"/>
      <c r="NIN305" s="319"/>
      <c r="NIO305" s="323"/>
      <c r="NIP305" s="319"/>
      <c r="NIQ305" s="323"/>
      <c r="NIR305" s="319"/>
      <c r="NIS305" s="323"/>
      <c r="NIT305" s="319"/>
      <c r="NIU305" s="323"/>
      <c r="NIV305" s="319"/>
      <c r="NIW305" s="323"/>
      <c r="NIX305" s="319"/>
      <c r="NIY305" s="323"/>
      <c r="NIZ305" s="319"/>
      <c r="NJA305" s="323"/>
      <c r="NJB305" s="319"/>
      <c r="NJC305" s="323"/>
      <c r="NJD305" s="319"/>
      <c r="NJE305" s="323"/>
      <c r="NJF305" s="319"/>
      <c r="NJG305" s="323"/>
      <c r="NJH305" s="319"/>
      <c r="NJI305" s="323"/>
      <c r="NJJ305" s="319"/>
      <c r="NJK305" s="323"/>
      <c r="NJL305" s="319"/>
      <c r="NJM305" s="323"/>
      <c r="NJN305" s="319"/>
      <c r="NJO305" s="323"/>
      <c r="NJP305" s="319"/>
      <c r="NJQ305" s="323"/>
      <c r="NJR305" s="319"/>
      <c r="NJS305" s="323"/>
      <c r="NJT305" s="319"/>
      <c r="NJU305" s="323"/>
      <c r="NJV305" s="319"/>
      <c r="NJW305" s="323"/>
      <c r="NJX305" s="319"/>
      <c r="NJY305" s="323"/>
      <c r="NJZ305" s="319"/>
      <c r="NKA305" s="323"/>
      <c r="NKB305" s="319"/>
      <c r="NKC305" s="323"/>
      <c r="NKD305" s="319"/>
      <c r="NKE305" s="323"/>
      <c r="NKF305" s="319"/>
      <c r="NKG305" s="323"/>
      <c r="NKH305" s="319"/>
      <c r="NKI305" s="323"/>
      <c r="NKJ305" s="319"/>
      <c r="NKK305" s="323"/>
      <c r="NKL305" s="319"/>
      <c r="NKM305" s="323"/>
      <c r="NKN305" s="319"/>
      <c r="NKO305" s="323"/>
      <c r="NKP305" s="319"/>
      <c r="NKQ305" s="323"/>
      <c r="NKR305" s="319"/>
      <c r="NKS305" s="323"/>
      <c r="NKT305" s="319"/>
      <c r="NKU305" s="323"/>
      <c r="NKV305" s="319"/>
      <c r="NKW305" s="323"/>
      <c r="NKX305" s="319"/>
      <c r="NKY305" s="323"/>
      <c r="NKZ305" s="319"/>
      <c r="NLA305" s="323"/>
      <c r="NLB305" s="319"/>
      <c r="NLC305" s="323"/>
      <c r="NLD305" s="319"/>
      <c r="NLE305" s="323"/>
      <c r="NLF305" s="319"/>
      <c r="NLG305" s="323"/>
      <c r="NLH305" s="319"/>
      <c r="NLI305" s="323"/>
      <c r="NLJ305" s="319"/>
      <c r="NLK305" s="323"/>
      <c r="NLL305" s="319"/>
      <c r="NLM305" s="323"/>
      <c r="NLN305" s="319"/>
      <c r="NLO305" s="323"/>
      <c r="NLP305" s="319"/>
      <c r="NLQ305" s="323"/>
      <c r="NLR305" s="319"/>
      <c r="NLS305" s="323"/>
      <c r="NLT305" s="319"/>
      <c r="NLU305" s="323"/>
      <c r="NLV305" s="319"/>
      <c r="NLW305" s="323"/>
      <c r="NLX305" s="319"/>
      <c r="NLY305" s="323"/>
      <c r="NLZ305" s="319"/>
      <c r="NMA305" s="323"/>
      <c r="NMB305" s="319"/>
      <c r="NMC305" s="323"/>
      <c r="NMD305" s="319"/>
      <c r="NME305" s="323"/>
      <c r="NMF305" s="319"/>
      <c r="NMG305" s="323"/>
      <c r="NMH305" s="319"/>
      <c r="NMI305" s="323"/>
      <c r="NMJ305" s="319"/>
      <c r="NMK305" s="323"/>
      <c r="NML305" s="319"/>
      <c r="NMM305" s="323"/>
      <c r="NMN305" s="319"/>
      <c r="NMO305" s="323"/>
      <c r="NMP305" s="319"/>
      <c r="NMQ305" s="323"/>
      <c r="NMR305" s="319"/>
      <c r="NMS305" s="323"/>
      <c r="NMT305" s="319"/>
      <c r="NMU305" s="323"/>
      <c r="NMV305" s="319"/>
      <c r="NMW305" s="323"/>
      <c r="NMX305" s="319"/>
      <c r="NMY305" s="323"/>
      <c r="NMZ305" s="319"/>
      <c r="NNA305" s="323"/>
      <c r="NNB305" s="319"/>
      <c r="NNC305" s="323"/>
      <c r="NND305" s="319"/>
      <c r="NNE305" s="323"/>
      <c r="NNF305" s="319"/>
      <c r="NNG305" s="323"/>
      <c r="NNH305" s="319"/>
      <c r="NNI305" s="323"/>
      <c r="NNJ305" s="319"/>
      <c r="NNK305" s="323"/>
      <c r="NNL305" s="319"/>
      <c r="NNM305" s="323"/>
      <c r="NNN305" s="319"/>
      <c r="NNO305" s="323"/>
      <c r="NNP305" s="319"/>
      <c r="NNQ305" s="323"/>
      <c r="NNR305" s="319"/>
      <c r="NNS305" s="323"/>
      <c r="NNT305" s="319"/>
      <c r="NNU305" s="323"/>
      <c r="NNV305" s="319"/>
      <c r="NNW305" s="323"/>
      <c r="NNX305" s="319"/>
      <c r="NNY305" s="323"/>
      <c r="NNZ305" s="319"/>
      <c r="NOA305" s="323"/>
      <c r="NOB305" s="319"/>
      <c r="NOC305" s="323"/>
      <c r="NOD305" s="319"/>
      <c r="NOE305" s="323"/>
      <c r="NOF305" s="319"/>
      <c r="NOG305" s="323"/>
      <c r="NOH305" s="319"/>
      <c r="NOI305" s="323"/>
      <c r="NOJ305" s="319"/>
      <c r="NOK305" s="323"/>
      <c r="NOL305" s="319"/>
      <c r="NOM305" s="323"/>
      <c r="NON305" s="319"/>
      <c r="NOO305" s="323"/>
      <c r="NOP305" s="319"/>
      <c r="NOQ305" s="323"/>
      <c r="NOR305" s="319"/>
      <c r="NOS305" s="323"/>
      <c r="NOT305" s="319"/>
      <c r="NOU305" s="323"/>
      <c r="NOV305" s="319"/>
      <c r="NOW305" s="323"/>
      <c r="NOX305" s="319"/>
      <c r="NOY305" s="323"/>
      <c r="NOZ305" s="319"/>
      <c r="NPA305" s="323"/>
      <c r="NPB305" s="319"/>
      <c r="NPC305" s="323"/>
      <c r="NPD305" s="319"/>
      <c r="NPE305" s="323"/>
      <c r="NPF305" s="319"/>
      <c r="NPG305" s="323"/>
      <c r="NPH305" s="319"/>
      <c r="NPI305" s="323"/>
      <c r="NPJ305" s="319"/>
      <c r="NPK305" s="323"/>
      <c r="NPL305" s="319"/>
      <c r="NPM305" s="323"/>
      <c r="NPN305" s="319"/>
      <c r="NPO305" s="323"/>
      <c r="NPP305" s="319"/>
      <c r="NPQ305" s="323"/>
      <c r="NPR305" s="319"/>
      <c r="NPS305" s="323"/>
      <c r="NPT305" s="319"/>
      <c r="NPU305" s="323"/>
      <c r="NPV305" s="319"/>
      <c r="NPW305" s="323"/>
      <c r="NPX305" s="319"/>
      <c r="NPY305" s="323"/>
      <c r="NPZ305" s="319"/>
      <c r="NQA305" s="323"/>
      <c r="NQB305" s="319"/>
      <c r="NQC305" s="323"/>
      <c r="NQD305" s="319"/>
      <c r="NQE305" s="323"/>
      <c r="NQF305" s="319"/>
      <c r="NQG305" s="323"/>
      <c r="NQH305" s="319"/>
      <c r="NQI305" s="323"/>
      <c r="NQJ305" s="319"/>
      <c r="NQK305" s="323"/>
      <c r="NQL305" s="319"/>
      <c r="NQM305" s="323"/>
      <c r="NQN305" s="319"/>
      <c r="NQO305" s="323"/>
      <c r="NQP305" s="319"/>
      <c r="NQQ305" s="323"/>
      <c r="NQR305" s="319"/>
      <c r="NQS305" s="323"/>
      <c r="NQT305" s="319"/>
      <c r="NQU305" s="323"/>
      <c r="NQV305" s="319"/>
      <c r="NQW305" s="323"/>
      <c r="NQX305" s="319"/>
      <c r="NQY305" s="323"/>
      <c r="NQZ305" s="319"/>
      <c r="NRA305" s="323"/>
      <c r="NRB305" s="319"/>
      <c r="NRC305" s="323"/>
      <c r="NRD305" s="319"/>
      <c r="NRE305" s="323"/>
      <c r="NRF305" s="319"/>
      <c r="NRG305" s="323"/>
      <c r="NRH305" s="319"/>
      <c r="NRI305" s="323"/>
      <c r="NRJ305" s="319"/>
      <c r="NRK305" s="323"/>
      <c r="NRL305" s="319"/>
      <c r="NRM305" s="323"/>
      <c r="NRN305" s="319"/>
      <c r="NRO305" s="323"/>
      <c r="NRP305" s="319"/>
      <c r="NRQ305" s="323"/>
      <c r="NRR305" s="319"/>
      <c r="NRS305" s="323"/>
      <c r="NRT305" s="319"/>
      <c r="NRU305" s="323"/>
      <c r="NRV305" s="319"/>
      <c r="NRW305" s="323"/>
      <c r="NRX305" s="319"/>
      <c r="NRY305" s="323"/>
      <c r="NRZ305" s="319"/>
      <c r="NSA305" s="323"/>
      <c r="NSB305" s="319"/>
      <c r="NSC305" s="323"/>
      <c r="NSD305" s="319"/>
      <c r="NSE305" s="323"/>
      <c r="NSF305" s="319"/>
      <c r="NSG305" s="323"/>
      <c r="NSH305" s="319"/>
      <c r="NSI305" s="323"/>
      <c r="NSJ305" s="319"/>
      <c r="NSK305" s="323"/>
      <c r="NSL305" s="319"/>
      <c r="NSM305" s="323"/>
      <c r="NSN305" s="319"/>
      <c r="NSO305" s="323"/>
      <c r="NSP305" s="319"/>
      <c r="NSQ305" s="323"/>
      <c r="NSR305" s="319"/>
      <c r="NSS305" s="323"/>
      <c r="NST305" s="319"/>
      <c r="NSU305" s="323"/>
      <c r="NSV305" s="319"/>
      <c r="NSW305" s="323"/>
      <c r="NSX305" s="319"/>
      <c r="NSY305" s="323"/>
      <c r="NSZ305" s="319"/>
      <c r="NTA305" s="323"/>
      <c r="NTB305" s="319"/>
      <c r="NTC305" s="323"/>
      <c r="NTD305" s="319"/>
      <c r="NTE305" s="323"/>
      <c r="NTF305" s="319"/>
      <c r="NTG305" s="323"/>
      <c r="NTH305" s="319"/>
      <c r="NTI305" s="323"/>
      <c r="NTJ305" s="319"/>
      <c r="NTK305" s="323"/>
      <c r="NTL305" s="319"/>
      <c r="NTM305" s="323"/>
      <c r="NTN305" s="319"/>
      <c r="NTO305" s="323"/>
      <c r="NTP305" s="319"/>
      <c r="NTQ305" s="323"/>
      <c r="NTR305" s="319"/>
      <c r="NTS305" s="323"/>
      <c r="NTT305" s="319"/>
      <c r="NTU305" s="323"/>
      <c r="NTV305" s="319"/>
      <c r="NTW305" s="323"/>
      <c r="NTX305" s="319"/>
      <c r="NTY305" s="323"/>
      <c r="NTZ305" s="319"/>
      <c r="NUA305" s="323"/>
      <c r="NUB305" s="319"/>
      <c r="NUC305" s="323"/>
      <c r="NUD305" s="319"/>
      <c r="NUE305" s="323"/>
      <c r="NUF305" s="319"/>
      <c r="NUG305" s="323"/>
      <c r="NUH305" s="319"/>
      <c r="NUI305" s="323"/>
      <c r="NUJ305" s="319"/>
      <c r="NUK305" s="323"/>
      <c r="NUL305" s="319"/>
      <c r="NUM305" s="323"/>
      <c r="NUN305" s="319"/>
      <c r="NUO305" s="323"/>
      <c r="NUP305" s="319"/>
      <c r="NUQ305" s="323"/>
      <c r="NUR305" s="319"/>
      <c r="NUS305" s="323"/>
      <c r="NUT305" s="319"/>
      <c r="NUU305" s="323"/>
      <c r="NUV305" s="319"/>
      <c r="NUW305" s="323"/>
      <c r="NUX305" s="319"/>
      <c r="NUY305" s="323"/>
      <c r="NUZ305" s="319"/>
      <c r="NVA305" s="323"/>
      <c r="NVB305" s="319"/>
      <c r="NVC305" s="323"/>
      <c r="NVD305" s="319"/>
      <c r="NVE305" s="323"/>
      <c r="NVF305" s="319"/>
      <c r="NVG305" s="323"/>
      <c r="NVH305" s="319"/>
      <c r="NVI305" s="323"/>
      <c r="NVJ305" s="319"/>
      <c r="NVK305" s="323"/>
      <c r="NVL305" s="319"/>
      <c r="NVM305" s="323"/>
      <c r="NVN305" s="319"/>
      <c r="NVO305" s="323"/>
      <c r="NVP305" s="319"/>
      <c r="NVQ305" s="323"/>
      <c r="NVR305" s="319"/>
      <c r="NVS305" s="323"/>
      <c r="NVT305" s="319"/>
      <c r="NVU305" s="323"/>
      <c r="NVV305" s="319"/>
      <c r="NVW305" s="323"/>
      <c r="NVX305" s="319"/>
      <c r="NVY305" s="323"/>
      <c r="NVZ305" s="319"/>
      <c r="NWA305" s="323"/>
      <c r="NWB305" s="319"/>
      <c r="NWC305" s="323"/>
      <c r="NWD305" s="319"/>
      <c r="NWE305" s="323"/>
      <c r="NWF305" s="319"/>
      <c r="NWG305" s="323"/>
      <c r="NWH305" s="319"/>
      <c r="NWI305" s="323"/>
      <c r="NWJ305" s="319"/>
      <c r="NWK305" s="323"/>
      <c r="NWL305" s="319"/>
      <c r="NWM305" s="323"/>
      <c r="NWN305" s="319"/>
      <c r="NWO305" s="323"/>
      <c r="NWP305" s="319"/>
      <c r="NWQ305" s="323"/>
      <c r="NWR305" s="319"/>
      <c r="NWS305" s="323"/>
      <c r="NWT305" s="319"/>
      <c r="NWU305" s="323"/>
      <c r="NWV305" s="319"/>
      <c r="NWW305" s="323"/>
      <c r="NWX305" s="319"/>
      <c r="NWY305" s="323"/>
      <c r="NWZ305" s="319"/>
      <c r="NXA305" s="323"/>
      <c r="NXB305" s="319"/>
      <c r="NXC305" s="323"/>
      <c r="NXD305" s="319"/>
      <c r="NXE305" s="323"/>
      <c r="NXF305" s="319"/>
      <c r="NXG305" s="323"/>
      <c r="NXH305" s="319"/>
      <c r="NXI305" s="323"/>
      <c r="NXJ305" s="319"/>
      <c r="NXK305" s="323"/>
      <c r="NXL305" s="319"/>
      <c r="NXM305" s="323"/>
      <c r="NXN305" s="319"/>
      <c r="NXO305" s="323"/>
      <c r="NXP305" s="319"/>
      <c r="NXQ305" s="323"/>
      <c r="NXR305" s="319"/>
      <c r="NXS305" s="323"/>
      <c r="NXT305" s="319"/>
      <c r="NXU305" s="323"/>
      <c r="NXV305" s="319"/>
      <c r="NXW305" s="323"/>
      <c r="NXX305" s="319"/>
      <c r="NXY305" s="323"/>
      <c r="NXZ305" s="319"/>
      <c r="NYA305" s="323"/>
      <c r="NYB305" s="319"/>
      <c r="NYC305" s="323"/>
      <c r="NYD305" s="319"/>
      <c r="NYE305" s="323"/>
      <c r="NYF305" s="319"/>
      <c r="NYG305" s="323"/>
      <c r="NYH305" s="319"/>
      <c r="NYI305" s="323"/>
      <c r="NYJ305" s="319"/>
      <c r="NYK305" s="323"/>
      <c r="NYL305" s="319"/>
      <c r="NYM305" s="323"/>
      <c r="NYN305" s="319"/>
      <c r="NYO305" s="323"/>
      <c r="NYP305" s="319"/>
      <c r="NYQ305" s="323"/>
      <c r="NYR305" s="319"/>
      <c r="NYS305" s="323"/>
      <c r="NYT305" s="319"/>
      <c r="NYU305" s="323"/>
      <c r="NYV305" s="319"/>
      <c r="NYW305" s="323"/>
      <c r="NYX305" s="319"/>
      <c r="NYY305" s="323"/>
      <c r="NYZ305" s="319"/>
      <c r="NZA305" s="323"/>
      <c r="NZB305" s="319"/>
      <c r="NZC305" s="323"/>
      <c r="NZD305" s="319"/>
      <c r="NZE305" s="323"/>
      <c r="NZF305" s="319"/>
      <c r="NZG305" s="323"/>
      <c r="NZH305" s="319"/>
      <c r="NZI305" s="323"/>
      <c r="NZJ305" s="319"/>
      <c r="NZK305" s="323"/>
      <c r="NZL305" s="319"/>
      <c r="NZM305" s="323"/>
      <c r="NZN305" s="319"/>
      <c r="NZO305" s="323"/>
      <c r="NZP305" s="319"/>
      <c r="NZQ305" s="323"/>
      <c r="NZR305" s="319"/>
      <c r="NZS305" s="323"/>
      <c r="NZT305" s="319"/>
      <c r="NZU305" s="323"/>
      <c r="NZV305" s="319"/>
      <c r="NZW305" s="323"/>
      <c r="NZX305" s="319"/>
      <c r="NZY305" s="323"/>
      <c r="NZZ305" s="319"/>
      <c r="OAA305" s="323"/>
      <c r="OAB305" s="319"/>
      <c r="OAC305" s="323"/>
      <c r="OAD305" s="319"/>
      <c r="OAE305" s="323"/>
      <c r="OAF305" s="319"/>
      <c r="OAG305" s="323"/>
      <c r="OAH305" s="319"/>
      <c r="OAI305" s="323"/>
      <c r="OAJ305" s="319"/>
      <c r="OAK305" s="323"/>
      <c r="OAL305" s="319"/>
      <c r="OAM305" s="323"/>
      <c r="OAN305" s="319"/>
      <c r="OAO305" s="323"/>
      <c r="OAP305" s="319"/>
      <c r="OAQ305" s="323"/>
      <c r="OAR305" s="319"/>
      <c r="OAS305" s="323"/>
      <c r="OAT305" s="319"/>
      <c r="OAU305" s="323"/>
      <c r="OAV305" s="319"/>
      <c r="OAW305" s="323"/>
      <c r="OAX305" s="319"/>
      <c r="OAY305" s="323"/>
      <c r="OAZ305" s="319"/>
      <c r="OBA305" s="323"/>
      <c r="OBB305" s="319"/>
      <c r="OBC305" s="323"/>
      <c r="OBD305" s="319"/>
      <c r="OBE305" s="323"/>
      <c r="OBF305" s="319"/>
      <c r="OBG305" s="323"/>
      <c r="OBH305" s="319"/>
      <c r="OBI305" s="323"/>
      <c r="OBJ305" s="319"/>
      <c r="OBK305" s="323"/>
      <c r="OBL305" s="319"/>
      <c r="OBM305" s="323"/>
      <c r="OBN305" s="319"/>
      <c r="OBO305" s="323"/>
      <c r="OBP305" s="319"/>
      <c r="OBQ305" s="323"/>
      <c r="OBR305" s="319"/>
      <c r="OBS305" s="323"/>
      <c r="OBT305" s="319"/>
      <c r="OBU305" s="323"/>
      <c r="OBV305" s="319"/>
      <c r="OBW305" s="323"/>
      <c r="OBX305" s="319"/>
      <c r="OBY305" s="323"/>
      <c r="OBZ305" s="319"/>
      <c r="OCA305" s="323"/>
      <c r="OCB305" s="319"/>
      <c r="OCC305" s="323"/>
      <c r="OCD305" s="319"/>
      <c r="OCE305" s="323"/>
      <c r="OCF305" s="319"/>
      <c r="OCG305" s="323"/>
      <c r="OCH305" s="319"/>
      <c r="OCI305" s="323"/>
      <c r="OCJ305" s="319"/>
      <c r="OCK305" s="323"/>
      <c r="OCL305" s="319"/>
      <c r="OCM305" s="323"/>
      <c r="OCN305" s="319"/>
      <c r="OCO305" s="323"/>
      <c r="OCP305" s="319"/>
      <c r="OCQ305" s="323"/>
      <c r="OCR305" s="319"/>
      <c r="OCS305" s="323"/>
      <c r="OCT305" s="319"/>
      <c r="OCU305" s="323"/>
      <c r="OCV305" s="319"/>
      <c r="OCW305" s="323"/>
      <c r="OCX305" s="319"/>
      <c r="OCY305" s="323"/>
      <c r="OCZ305" s="319"/>
      <c r="ODA305" s="323"/>
      <c r="ODB305" s="319"/>
      <c r="ODC305" s="323"/>
      <c r="ODD305" s="319"/>
      <c r="ODE305" s="323"/>
      <c r="ODF305" s="319"/>
      <c r="ODG305" s="323"/>
      <c r="ODH305" s="319"/>
      <c r="ODI305" s="323"/>
      <c r="ODJ305" s="319"/>
      <c r="ODK305" s="323"/>
      <c r="ODL305" s="319"/>
      <c r="ODM305" s="323"/>
      <c r="ODN305" s="319"/>
      <c r="ODO305" s="323"/>
      <c r="ODP305" s="319"/>
      <c r="ODQ305" s="323"/>
      <c r="ODR305" s="319"/>
      <c r="ODS305" s="323"/>
      <c r="ODT305" s="319"/>
      <c r="ODU305" s="323"/>
      <c r="ODV305" s="319"/>
      <c r="ODW305" s="323"/>
      <c r="ODX305" s="319"/>
      <c r="ODY305" s="323"/>
      <c r="ODZ305" s="319"/>
      <c r="OEA305" s="323"/>
      <c r="OEB305" s="319"/>
      <c r="OEC305" s="323"/>
      <c r="OED305" s="319"/>
      <c r="OEE305" s="323"/>
      <c r="OEF305" s="319"/>
      <c r="OEG305" s="323"/>
      <c r="OEH305" s="319"/>
      <c r="OEI305" s="323"/>
      <c r="OEJ305" s="319"/>
      <c r="OEK305" s="323"/>
      <c r="OEL305" s="319"/>
      <c r="OEM305" s="323"/>
      <c r="OEN305" s="319"/>
      <c r="OEO305" s="323"/>
      <c r="OEP305" s="319"/>
      <c r="OEQ305" s="323"/>
      <c r="OER305" s="319"/>
      <c r="OES305" s="323"/>
      <c r="OET305" s="319"/>
      <c r="OEU305" s="323"/>
      <c r="OEV305" s="319"/>
      <c r="OEW305" s="323"/>
      <c r="OEX305" s="319"/>
      <c r="OEY305" s="323"/>
      <c r="OEZ305" s="319"/>
      <c r="OFA305" s="323"/>
      <c r="OFB305" s="319"/>
      <c r="OFC305" s="323"/>
      <c r="OFD305" s="319"/>
      <c r="OFE305" s="323"/>
      <c r="OFF305" s="319"/>
      <c r="OFG305" s="323"/>
      <c r="OFH305" s="319"/>
      <c r="OFI305" s="323"/>
      <c r="OFJ305" s="319"/>
      <c r="OFK305" s="323"/>
      <c r="OFL305" s="319"/>
      <c r="OFM305" s="323"/>
      <c r="OFN305" s="319"/>
      <c r="OFO305" s="323"/>
      <c r="OFP305" s="319"/>
      <c r="OFQ305" s="323"/>
      <c r="OFR305" s="319"/>
      <c r="OFS305" s="323"/>
      <c r="OFT305" s="319"/>
      <c r="OFU305" s="323"/>
      <c r="OFV305" s="319"/>
      <c r="OFW305" s="323"/>
      <c r="OFX305" s="319"/>
      <c r="OFY305" s="323"/>
      <c r="OFZ305" s="319"/>
      <c r="OGA305" s="323"/>
      <c r="OGB305" s="319"/>
      <c r="OGC305" s="323"/>
      <c r="OGD305" s="319"/>
      <c r="OGE305" s="323"/>
      <c r="OGF305" s="319"/>
      <c r="OGG305" s="323"/>
      <c r="OGH305" s="319"/>
      <c r="OGI305" s="323"/>
      <c r="OGJ305" s="319"/>
      <c r="OGK305" s="323"/>
      <c r="OGL305" s="319"/>
      <c r="OGM305" s="323"/>
      <c r="OGN305" s="319"/>
      <c r="OGO305" s="323"/>
      <c r="OGP305" s="319"/>
      <c r="OGQ305" s="323"/>
      <c r="OGR305" s="319"/>
      <c r="OGS305" s="323"/>
      <c r="OGT305" s="319"/>
      <c r="OGU305" s="323"/>
      <c r="OGV305" s="319"/>
      <c r="OGW305" s="323"/>
      <c r="OGX305" s="319"/>
      <c r="OGY305" s="323"/>
      <c r="OGZ305" s="319"/>
      <c r="OHA305" s="323"/>
      <c r="OHB305" s="319"/>
      <c r="OHC305" s="323"/>
      <c r="OHD305" s="319"/>
      <c r="OHE305" s="323"/>
      <c r="OHF305" s="319"/>
      <c r="OHG305" s="323"/>
      <c r="OHH305" s="319"/>
      <c r="OHI305" s="323"/>
      <c r="OHJ305" s="319"/>
      <c r="OHK305" s="323"/>
      <c r="OHL305" s="319"/>
      <c r="OHM305" s="323"/>
      <c r="OHN305" s="319"/>
      <c r="OHO305" s="323"/>
      <c r="OHP305" s="319"/>
      <c r="OHQ305" s="323"/>
      <c r="OHR305" s="319"/>
      <c r="OHS305" s="323"/>
      <c r="OHT305" s="319"/>
      <c r="OHU305" s="323"/>
      <c r="OHV305" s="319"/>
      <c r="OHW305" s="323"/>
      <c r="OHX305" s="319"/>
      <c r="OHY305" s="323"/>
      <c r="OHZ305" s="319"/>
      <c r="OIA305" s="323"/>
      <c r="OIB305" s="319"/>
      <c r="OIC305" s="323"/>
      <c r="OID305" s="319"/>
      <c r="OIE305" s="323"/>
      <c r="OIF305" s="319"/>
      <c r="OIG305" s="323"/>
      <c r="OIH305" s="319"/>
      <c r="OII305" s="323"/>
      <c r="OIJ305" s="319"/>
      <c r="OIK305" s="323"/>
      <c r="OIL305" s="319"/>
      <c r="OIM305" s="323"/>
      <c r="OIN305" s="319"/>
      <c r="OIO305" s="323"/>
      <c r="OIP305" s="319"/>
      <c r="OIQ305" s="323"/>
      <c r="OIR305" s="319"/>
      <c r="OIS305" s="323"/>
      <c r="OIT305" s="319"/>
      <c r="OIU305" s="323"/>
      <c r="OIV305" s="319"/>
      <c r="OIW305" s="323"/>
      <c r="OIX305" s="319"/>
      <c r="OIY305" s="323"/>
      <c r="OIZ305" s="319"/>
      <c r="OJA305" s="323"/>
      <c r="OJB305" s="319"/>
      <c r="OJC305" s="323"/>
      <c r="OJD305" s="319"/>
      <c r="OJE305" s="323"/>
      <c r="OJF305" s="319"/>
      <c r="OJG305" s="323"/>
      <c r="OJH305" s="319"/>
      <c r="OJI305" s="323"/>
      <c r="OJJ305" s="319"/>
      <c r="OJK305" s="323"/>
      <c r="OJL305" s="319"/>
      <c r="OJM305" s="323"/>
      <c r="OJN305" s="319"/>
      <c r="OJO305" s="323"/>
      <c r="OJP305" s="319"/>
      <c r="OJQ305" s="323"/>
      <c r="OJR305" s="319"/>
      <c r="OJS305" s="323"/>
      <c r="OJT305" s="319"/>
      <c r="OJU305" s="323"/>
      <c r="OJV305" s="319"/>
      <c r="OJW305" s="323"/>
      <c r="OJX305" s="319"/>
      <c r="OJY305" s="323"/>
      <c r="OJZ305" s="319"/>
      <c r="OKA305" s="323"/>
      <c r="OKB305" s="319"/>
      <c r="OKC305" s="323"/>
      <c r="OKD305" s="319"/>
      <c r="OKE305" s="323"/>
      <c r="OKF305" s="319"/>
      <c r="OKG305" s="323"/>
      <c r="OKH305" s="319"/>
      <c r="OKI305" s="323"/>
      <c r="OKJ305" s="319"/>
      <c r="OKK305" s="323"/>
      <c r="OKL305" s="319"/>
      <c r="OKM305" s="323"/>
      <c r="OKN305" s="319"/>
      <c r="OKO305" s="323"/>
      <c r="OKP305" s="319"/>
      <c r="OKQ305" s="323"/>
      <c r="OKR305" s="319"/>
      <c r="OKS305" s="323"/>
      <c r="OKT305" s="319"/>
      <c r="OKU305" s="323"/>
      <c r="OKV305" s="319"/>
      <c r="OKW305" s="323"/>
      <c r="OKX305" s="319"/>
      <c r="OKY305" s="323"/>
      <c r="OKZ305" s="319"/>
      <c r="OLA305" s="323"/>
      <c r="OLB305" s="319"/>
      <c r="OLC305" s="323"/>
      <c r="OLD305" s="319"/>
      <c r="OLE305" s="323"/>
      <c r="OLF305" s="319"/>
      <c r="OLG305" s="323"/>
      <c r="OLH305" s="319"/>
      <c r="OLI305" s="323"/>
      <c r="OLJ305" s="319"/>
      <c r="OLK305" s="323"/>
      <c r="OLL305" s="319"/>
      <c r="OLM305" s="323"/>
      <c r="OLN305" s="319"/>
      <c r="OLO305" s="323"/>
      <c r="OLP305" s="319"/>
      <c r="OLQ305" s="323"/>
      <c r="OLR305" s="319"/>
      <c r="OLS305" s="323"/>
      <c r="OLT305" s="319"/>
      <c r="OLU305" s="323"/>
      <c r="OLV305" s="319"/>
      <c r="OLW305" s="323"/>
      <c r="OLX305" s="319"/>
      <c r="OLY305" s="323"/>
      <c r="OLZ305" s="319"/>
      <c r="OMA305" s="323"/>
      <c r="OMB305" s="319"/>
      <c r="OMC305" s="323"/>
      <c r="OMD305" s="319"/>
      <c r="OME305" s="323"/>
      <c r="OMF305" s="319"/>
      <c r="OMG305" s="323"/>
      <c r="OMH305" s="319"/>
      <c r="OMI305" s="323"/>
      <c r="OMJ305" s="319"/>
      <c r="OMK305" s="323"/>
      <c r="OML305" s="319"/>
      <c r="OMM305" s="323"/>
      <c r="OMN305" s="319"/>
      <c r="OMO305" s="323"/>
      <c r="OMP305" s="319"/>
      <c r="OMQ305" s="323"/>
      <c r="OMR305" s="319"/>
      <c r="OMS305" s="323"/>
      <c r="OMT305" s="319"/>
      <c r="OMU305" s="323"/>
      <c r="OMV305" s="319"/>
      <c r="OMW305" s="323"/>
      <c r="OMX305" s="319"/>
      <c r="OMY305" s="323"/>
      <c r="OMZ305" s="319"/>
      <c r="ONA305" s="323"/>
      <c r="ONB305" s="319"/>
      <c r="ONC305" s="323"/>
      <c r="OND305" s="319"/>
      <c r="ONE305" s="323"/>
      <c r="ONF305" s="319"/>
      <c r="ONG305" s="323"/>
      <c r="ONH305" s="319"/>
      <c r="ONI305" s="323"/>
      <c r="ONJ305" s="319"/>
      <c r="ONK305" s="323"/>
      <c r="ONL305" s="319"/>
      <c r="ONM305" s="323"/>
      <c r="ONN305" s="319"/>
      <c r="ONO305" s="323"/>
      <c r="ONP305" s="319"/>
      <c r="ONQ305" s="323"/>
      <c r="ONR305" s="319"/>
      <c r="ONS305" s="323"/>
      <c r="ONT305" s="319"/>
      <c r="ONU305" s="323"/>
      <c r="ONV305" s="319"/>
      <c r="ONW305" s="323"/>
      <c r="ONX305" s="319"/>
      <c r="ONY305" s="323"/>
      <c r="ONZ305" s="319"/>
      <c r="OOA305" s="323"/>
      <c r="OOB305" s="319"/>
      <c r="OOC305" s="323"/>
      <c r="OOD305" s="319"/>
      <c r="OOE305" s="323"/>
      <c r="OOF305" s="319"/>
      <c r="OOG305" s="323"/>
      <c r="OOH305" s="319"/>
      <c r="OOI305" s="323"/>
      <c r="OOJ305" s="319"/>
      <c r="OOK305" s="323"/>
      <c r="OOL305" s="319"/>
      <c r="OOM305" s="323"/>
      <c r="OON305" s="319"/>
      <c r="OOO305" s="323"/>
      <c r="OOP305" s="319"/>
      <c r="OOQ305" s="323"/>
      <c r="OOR305" s="319"/>
      <c r="OOS305" s="323"/>
      <c r="OOT305" s="319"/>
      <c r="OOU305" s="323"/>
      <c r="OOV305" s="319"/>
      <c r="OOW305" s="323"/>
      <c r="OOX305" s="319"/>
      <c r="OOY305" s="323"/>
      <c r="OOZ305" s="319"/>
      <c r="OPA305" s="323"/>
      <c r="OPB305" s="319"/>
      <c r="OPC305" s="323"/>
      <c r="OPD305" s="319"/>
      <c r="OPE305" s="323"/>
      <c r="OPF305" s="319"/>
      <c r="OPG305" s="323"/>
      <c r="OPH305" s="319"/>
      <c r="OPI305" s="323"/>
      <c r="OPJ305" s="319"/>
      <c r="OPK305" s="323"/>
      <c r="OPL305" s="319"/>
      <c r="OPM305" s="323"/>
      <c r="OPN305" s="319"/>
      <c r="OPO305" s="323"/>
      <c r="OPP305" s="319"/>
      <c r="OPQ305" s="323"/>
      <c r="OPR305" s="319"/>
      <c r="OPS305" s="323"/>
      <c r="OPT305" s="319"/>
      <c r="OPU305" s="323"/>
      <c r="OPV305" s="319"/>
      <c r="OPW305" s="323"/>
      <c r="OPX305" s="319"/>
      <c r="OPY305" s="323"/>
      <c r="OPZ305" s="319"/>
      <c r="OQA305" s="323"/>
      <c r="OQB305" s="319"/>
      <c r="OQC305" s="323"/>
      <c r="OQD305" s="319"/>
      <c r="OQE305" s="323"/>
      <c r="OQF305" s="319"/>
      <c r="OQG305" s="323"/>
      <c r="OQH305" s="319"/>
      <c r="OQI305" s="323"/>
      <c r="OQJ305" s="319"/>
      <c r="OQK305" s="323"/>
      <c r="OQL305" s="319"/>
      <c r="OQM305" s="323"/>
      <c r="OQN305" s="319"/>
      <c r="OQO305" s="323"/>
      <c r="OQP305" s="319"/>
      <c r="OQQ305" s="323"/>
      <c r="OQR305" s="319"/>
      <c r="OQS305" s="323"/>
      <c r="OQT305" s="319"/>
      <c r="OQU305" s="323"/>
      <c r="OQV305" s="319"/>
      <c r="OQW305" s="323"/>
      <c r="OQX305" s="319"/>
      <c r="OQY305" s="323"/>
      <c r="OQZ305" s="319"/>
      <c r="ORA305" s="323"/>
      <c r="ORB305" s="319"/>
      <c r="ORC305" s="323"/>
      <c r="ORD305" s="319"/>
      <c r="ORE305" s="323"/>
      <c r="ORF305" s="319"/>
      <c r="ORG305" s="323"/>
      <c r="ORH305" s="319"/>
      <c r="ORI305" s="323"/>
      <c r="ORJ305" s="319"/>
      <c r="ORK305" s="323"/>
      <c r="ORL305" s="319"/>
      <c r="ORM305" s="323"/>
      <c r="ORN305" s="319"/>
      <c r="ORO305" s="323"/>
      <c r="ORP305" s="319"/>
      <c r="ORQ305" s="323"/>
      <c r="ORR305" s="319"/>
      <c r="ORS305" s="323"/>
      <c r="ORT305" s="319"/>
      <c r="ORU305" s="323"/>
      <c r="ORV305" s="319"/>
      <c r="ORW305" s="323"/>
      <c r="ORX305" s="319"/>
      <c r="ORY305" s="323"/>
      <c r="ORZ305" s="319"/>
      <c r="OSA305" s="323"/>
      <c r="OSB305" s="319"/>
      <c r="OSC305" s="323"/>
      <c r="OSD305" s="319"/>
      <c r="OSE305" s="323"/>
      <c r="OSF305" s="319"/>
      <c r="OSG305" s="323"/>
      <c r="OSH305" s="319"/>
      <c r="OSI305" s="323"/>
      <c r="OSJ305" s="319"/>
      <c r="OSK305" s="323"/>
      <c r="OSL305" s="319"/>
      <c r="OSM305" s="323"/>
      <c r="OSN305" s="319"/>
      <c r="OSO305" s="323"/>
      <c r="OSP305" s="319"/>
      <c r="OSQ305" s="323"/>
      <c r="OSR305" s="319"/>
      <c r="OSS305" s="323"/>
      <c r="OST305" s="319"/>
      <c r="OSU305" s="323"/>
      <c r="OSV305" s="319"/>
      <c r="OSW305" s="323"/>
      <c r="OSX305" s="319"/>
      <c r="OSY305" s="323"/>
      <c r="OSZ305" s="319"/>
      <c r="OTA305" s="323"/>
      <c r="OTB305" s="319"/>
      <c r="OTC305" s="323"/>
      <c r="OTD305" s="319"/>
      <c r="OTE305" s="323"/>
      <c r="OTF305" s="319"/>
      <c r="OTG305" s="323"/>
      <c r="OTH305" s="319"/>
      <c r="OTI305" s="323"/>
      <c r="OTJ305" s="319"/>
      <c r="OTK305" s="323"/>
      <c r="OTL305" s="319"/>
      <c r="OTM305" s="323"/>
      <c r="OTN305" s="319"/>
      <c r="OTO305" s="323"/>
      <c r="OTP305" s="319"/>
      <c r="OTQ305" s="323"/>
      <c r="OTR305" s="319"/>
      <c r="OTS305" s="323"/>
      <c r="OTT305" s="319"/>
      <c r="OTU305" s="323"/>
      <c r="OTV305" s="319"/>
      <c r="OTW305" s="323"/>
      <c r="OTX305" s="319"/>
      <c r="OTY305" s="323"/>
      <c r="OTZ305" s="319"/>
      <c r="OUA305" s="323"/>
      <c r="OUB305" s="319"/>
      <c r="OUC305" s="323"/>
      <c r="OUD305" s="319"/>
      <c r="OUE305" s="323"/>
      <c r="OUF305" s="319"/>
      <c r="OUG305" s="323"/>
      <c r="OUH305" s="319"/>
      <c r="OUI305" s="323"/>
      <c r="OUJ305" s="319"/>
      <c r="OUK305" s="323"/>
      <c r="OUL305" s="319"/>
      <c r="OUM305" s="323"/>
      <c r="OUN305" s="319"/>
      <c r="OUO305" s="323"/>
      <c r="OUP305" s="319"/>
      <c r="OUQ305" s="323"/>
      <c r="OUR305" s="319"/>
      <c r="OUS305" s="323"/>
      <c r="OUT305" s="319"/>
      <c r="OUU305" s="323"/>
      <c r="OUV305" s="319"/>
      <c r="OUW305" s="323"/>
      <c r="OUX305" s="319"/>
      <c r="OUY305" s="323"/>
      <c r="OUZ305" s="319"/>
      <c r="OVA305" s="323"/>
      <c r="OVB305" s="319"/>
      <c r="OVC305" s="323"/>
      <c r="OVD305" s="319"/>
      <c r="OVE305" s="323"/>
      <c r="OVF305" s="319"/>
      <c r="OVG305" s="323"/>
      <c r="OVH305" s="319"/>
      <c r="OVI305" s="323"/>
      <c r="OVJ305" s="319"/>
      <c r="OVK305" s="323"/>
      <c r="OVL305" s="319"/>
      <c r="OVM305" s="323"/>
      <c r="OVN305" s="319"/>
      <c r="OVO305" s="323"/>
      <c r="OVP305" s="319"/>
      <c r="OVQ305" s="323"/>
      <c r="OVR305" s="319"/>
      <c r="OVS305" s="323"/>
      <c r="OVT305" s="319"/>
      <c r="OVU305" s="323"/>
      <c r="OVV305" s="319"/>
      <c r="OVW305" s="323"/>
      <c r="OVX305" s="319"/>
      <c r="OVY305" s="323"/>
      <c r="OVZ305" s="319"/>
      <c r="OWA305" s="323"/>
      <c r="OWB305" s="319"/>
      <c r="OWC305" s="323"/>
      <c r="OWD305" s="319"/>
      <c r="OWE305" s="323"/>
      <c r="OWF305" s="319"/>
      <c r="OWG305" s="323"/>
      <c r="OWH305" s="319"/>
      <c r="OWI305" s="323"/>
      <c r="OWJ305" s="319"/>
      <c r="OWK305" s="323"/>
      <c r="OWL305" s="319"/>
      <c r="OWM305" s="323"/>
      <c r="OWN305" s="319"/>
      <c r="OWO305" s="323"/>
      <c r="OWP305" s="319"/>
      <c r="OWQ305" s="323"/>
      <c r="OWR305" s="319"/>
      <c r="OWS305" s="323"/>
      <c r="OWT305" s="319"/>
      <c r="OWU305" s="323"/>
      <c r="OWV305" s="319"/>
      <c r="OWW305" s="323"/>
      <c r="OWX305" s="319"/>
      <c r="OWY305" s="323"/>
      <c r="OWZ305" s="319"/>
      <c r="OXA305" s="323"/>
      <c r="OXB305" s="319"/>
      <c r="OXC305" s="323"/>
      <c r="OXD305" s="319"/>
      <c r="OXE305" s="323"/>
      <c r="OXF305" s="319"/>
      <c r="OXG305" s="323"/>
      <c r="OXH305" s="319"/>
      <c r="OXI305" s="323"/>
      <c r="OXJ305" s="319"/>
      <c r="OXK305" s="323"/>
      <c r="OXL305" s="319"/>
      <c r="OXM305" s="323"/>
      <c r="OXN305" s="319"/>
      <c r="OXO305" s="323"/>
      <c r="OXP305" s="319"/>
      <c r="OXQ305" s="323"/>
      <c r="OXR305" s="319"/>
      <c r="OXS305" s="323"/>
      <c r="OXT305" s="319"/>
      <c r="OXU305" s="323"/>
      <c r="OXV305" s="319"/>
      <c r="OXW305" s="323"/>
      <c r="OXX305" s="319"/>
      <c r="OXY305" s="323"/>
      <c r="OXZ305" s="319"/>
      <c r="OYA305" s="323"/>
      <c r="OYB305" s="319"/>
      <c r="OYC305" s="323"/>
      <c r="OYD305" s="319"/>
      <c r="OYE305" s="323"/>
      <c r="OYF305" s="319"/>
      <c r="OYG305" s="323"/>
      <c r="OYH305" s="319"/>
      <c r="OYI305" s="323"/>
      <c r="OYJ305" s="319"/>
      <c r="OYK305" s="323"/>
      <c r="OYL305" s="319"/>
      <c r="OYM305" s="323"/>
      <c r="OYN305" s="319"/>
      <c r="OYO305" s="323"/>
      <c r="OYP305" s="319"/>
      <c r="OYQ305" s="323"/>
      <c r="OYR305" s="319"/>
      <c r="OYS305" s="323"/>
      <c r="OYT305" s="319"/>
      <c r="OYU305" s="323"/>
      <c r="OYV305" s="319"/>
      <c r="OYW305" s="323"/>
      <c r="OYX305" s="319"/>
      <c r="OYY305" s="323"/>
      <c r="OYZ305" s="319"/>
      <c r="OZA305" s="323"/>
      <c r="OZB305" s="319"/>
      <c r="OZC305" s="323"/>
      <c r="OZD305" s="319"/>
      <c r="OZE305" s="323"/>
      <c r="OZF305" s="319"/>
      <c r="OZG305" s="323"/>
      <c r="OZH305" s="319"/>
      <c r="OZI305" s="323"/>
      <c r="OZJ305" s="319"/>
      <c r="OZK305" s="323"/>
      <c r="OZL305" s="319"/>
      <c r="OZM305" s="323"/>
      <c r="OZN305" s="319"/>
      <c r="OZO305" s="323"/>
      <c r="OZP305" s="319"/>
      <c r="OZQ305" s="323"/>
      <c r="OZR305" s="319"/>
      <c r="OZS305" s="323"/>
      <c r="OZT305" s="319"/>
      <c r="OZU305" s="323"/>
      <c r="OZV305" s="319"/>
      <c r="OZW305" s="323"/>
      <c r="OZX305" s="319"/>
      <c r="OZY305" s="323"/>
      <c r="OZZ305" s="319"/>
      <c r="PAA305" s="323"/>
      <c r="PAB305" s="319"/>
      <c r="PAC305" s="323"/>
      <c r="PAD305" s="319"/>
      <c r="PAE305" s="323"/>
      <c r="PAF305" s="319"/>
      <c r="PAG305" s="323"/>
      <c r="PAH305" s="319"/>
      <c r="PAI305" s="323"/>
      <c r="PAJ305" s="319"/>
      <c r="PAK305" s="323"/>
      <c r="PAL305" s="319"/>
      <c r="PAM305" s="323"/>
      <c r="PAN305" s="319"/>
      <c r="PAO305" s="323"/>
      <c r="PAP305" s="319"/>
      <c r="PAQ305" s="323"/>
      <c r="PAR305" s="319"/>
      <c r="PAS305" s="323"/>
      <c r="PAT305" s="319"/>
      <c r="PAU305" s="323"/>
      <c r="PAV305" s="319"/>
      <c r="PAW305" s="323"/>
      <c r="PAX305" s="319"/>
      <c r="PAY305" s="323"/>
      <c r="PAZ305" s="319"/>
      <c r="PBA305" s="323"/>
      <c r="PBB305" s="319"/>
      <c r="PBC305" s="323"/>
      <c r="PBD305" s="319"/>
      <c r="PBE305" s="323"/>
      <c r="PBF305" s="319"/>
      <c r="PBG305" s="323"/>
      <c r="PBH305" s="319"/>
      <c r="PBI305" s="323"/>
      <c r="PBJ305" s="319"/>
      <c r="PBK305" s="323"/>
      <c r="PBL305" s="319"/>
      <c r="PBM305" s="323"/>
      <c r="PBN305" s="319"/>
      <c r="PBO305" s="323"/>
      <c r="PBP305" s="319"/>
      <c r="PBQ305" s="323"/>
      <c r="PBR305" s="319"/>
      <c r="PBS305" s="323"/>
      <c r="PBT305" s="319"/>
      <c r="PBU305" s="323"/>
      <c r="PBV305" s="319"/>
      <c r="PBW305" s="323"/>
      <c r="PBX305" s="319"/>
      <c r="PBY305" s="323"/>
      <c r="PBZ305" s="319"/>
      <c r="PCA305" s="323"/>
      <c r="PCB305" s="319"/>
      <c r="PCC305" s="323"/>
      <c r="PCD305" s="319"/>
      <c r="PCE305" s="323"/>
      <c r="PCF305" s="319"/>
      <c r="PCG305" s="323"/>
      <c r="PCH305" s="319"/>
      <c r="PCI305" s="323"/>
      <c r="PCJ305" s="319"/>
      <c r="PCK305" s="323"/>
      <c r="PCL305" s="319"/>
      <c r="PCM305" s="323"/>
      <c r="PCN305" s="319"/>
      <c r="PCO305" s="323"/>
      <c r="PCP305" s="319"/>
      <c r="PCQ305" s="323"/>
      <c r="PCR305" s="319"/>
      <c r="PCS305" s="323"/>
      <c r="PCT305" s="319"/>
      <c r="PCU305" s="323"/>
      <c r="PCV305" s="319"/>
      <c r="PCW305" s="323"/>
      <c r="PCX305" s="319"/>
      <c r="PCY305" s="323"/>
      <c r="PCZ305" s="319"/>
      <c r="PDA305" s="323"/>
      <c r="PDB305" s="319"/>
      <c r="PDC305" s="323"/>
      <c r="PDD305" s="319"/>
      <c r="PDE305" s="323"/>
      <c r="PDF305" s="319"/>
      <c r="PDG305" s="323"/>
      <c r="PDH305" s="319"/>
      <c r="PDI305" s="323"/>
      <c r="PDJ305" s="319"/>
      <c r="PDK305" s="323"/>
      <c r="PDL305" s="319"/>
      <c r="PDM305" s="323"/>
      <c r="PDN305" s="319"/>
      <c r="PDO305" s="323"/>
      <c r="PDP305" s="319"/>
      <c r="PDQ305" s="323"/>
      <c r="PDR305" s="319"/>
      <c r="PDS305" s="323"/>
      <c r="PDT305" s="319"/>
      <c r="PDU305" s="323"/>
      <c r="PDV305" s="319"/>
      <c r="PDW305" s="323"/>
      <c r="PDX305" s="319"/>
      <c r="PDY305" s="323"/>
      <c r="PDZ305" s="319"/>
      <c r="PEA305" s="323"/>
      <c r="PEB305" s="319"/>
      <c r="PEC305" s="323"/>
      <c r="PED305" s="319"/>
      <c r="PEE305" s="323"/>
      <c r="PEF305" s="319"/>
      <c r="PEG305" s="323"/>
      <c r="PEH305" s="319"/>
      <c r="PEI305" s="323"/>
      <c r="PEJ305" s="319"/>
      <c r="PEK305" s="323"/>
      <c r="PEL305" s="319"/>
      <c r="PEM305" s="323"/>
      <c r="PEN305" s="319"/>
      <c r="PEO305" s="323"/>
      <c r="PEP305" s="319"/>
      <c r="PEQ305" s="323"/>
      <c r="PER305" s="319"/>
      <c r="PES305" s="323"/>
      <c r="PET305" s="319"/>
      <c r="PEU305" s="323"/>
      <c r="PEV305" s="319"/>
      <c r="PEW305" s="323"/>
      <c r="PEX305" s="319"/>
      <c r="PEY305" s="323"/>
      <c r="PEZ305" s="319"/>
      <c r="PFA305" s="323"/>
      <c r="PFB305" s="319"/>
      <c r="PFC305" s="323"/>
      <c r="PFD305" s="319"/>
      <c r="PFE305" s="323"/>
      <c r="PFF305" s="319"/>
      <c r="PFG305" s="323"/>
      <c r="PFH305" s="319"/>
      <c r="PFI305" s="323"/>
      <c r="PFJ305" s="319"/>
      <c r="PFK305" s="323"/>
      <c r="PFL305" s="319"/>
      <c r="PFM305" s="323"/>
      <c r="PFN305" s="319"/>
      <c r="PFO305" s="323"/>
      <c r="PFP305" s="319"/>
      <c r="PFQ305" s="323"/>
      <c r="PFR305" s="319"/>
      <c r="PFS305" s="323"/>
      <c r="PFT305" s="319"/>
      <c r="PFU305" s="323"/>
      <c r="PFV305" s="319"/>
      <c r="PFW305" s="323"/>
      <c r="PFX305" s="319"/>
      <c r="PFY305" s="323"/>
      <c r="PFZ305" s="319"/>
      <c r="PGA305" s="323"/>
      <c r="PGB305" s="319"/>
      <c r="PGC305" s="323"/>
      <c r="PGD305" s="319"/>
      <c r="PGE305" s="323"/>
      <c r="PGF305" s="319"/>
      <c r="PGG305" s="323"/>
      <c r="PGH305" s="319"/>
      <c r="PGI305" s="323"/>
      <c r="PGJ305" s="319"/>
      <c r="PGK305" s="323"/>
      <c r="PGL305" s="319"/>
      <c r="PGM305" s="323"/>
      <c r="PGN305" s="319"/>
      <c r="PGO305" s="323"/>
      <c r="PGP305" s="319"/>
      <c r="PGQ305" s="323"/>
      <c r="PGR305" s="319"/>
      <c r="PGS305" s="323"/>
      <c r="PGT305" s="319"/>
      <c r="PGU305" s="323"/>
      <c r="PGV305" s="319"/>
      <c r="PGW305" s="323"/>
      <c r="PGX305" s="319"/>
      <c r="PGY305" s="323"/>
      <c r="PGZ305" s="319"/>
      <c r="PHA305" s="323"/>
      <c r="PHB305" s="319"/>
      <c r="PHC305" s="323"/>
      <c r="PHD305" s="319"/>
      <c r="PHE305" s="323"/>
      <c r="PHF305" s="319"/>
      <c r="PHG305" s="323"/>
      <c r="PHH305" s="319"/>
      <c r="PHI305" s="323"/>
      <c r="PHJ305" s="319"/>
      <c r="PHK305" s="323"/>
      <c r="PHL305" s="319"/>
      <c r="PHM305" s="323"/>
      <c r="PHN305" s="319"/>
      <c r="PHO305" s="323"/>
      <c r="PHP305" s="319"/>
      <c r="PHQ305" s="323"/>
      <c r="PHR305" s="319"/>
      <c r="PHS305" s="323"/>
      <c r="PHT305" s="319"/>
      <c r="PHU305" s="323"/>
      <c r="PHV305" s="319"/>
      <c r="PHW305" s="323"/>
      <c r="PHX305" s="319"/>
      <c r="PHY305" s="323"/>
      <c r="PHZ305" s="319"/>
      <c r="PIA305" s="323"/>
      <c r="PIB305" s="319"/>
      <c r="PIC305" s="323"/>
      <c r="PID305" s="319"/>
      <c r="PIE305" s="323"/>
      <c r="PIF305" s="319"/>
      <c r="PIG305" s="323"/>
      <c r="PIH305" s="319"/>
      <c r="PII305" s="323"/>
      <c r="PIJ305" s="319"/>
      <c r="PIK305" s="323"/>
      <c r="PIL305" s="319"/>
      <c r="PIM305" s="323"/>
      <c r="PIN305" s="319"/>
      <c r="PIO305" s="323"/>
      <c r="PIP305" s="319"/>
      <c r="PIQ305" s="323"/>
      <c r="PIR305" s="319"/>
      <c r="PIS305" s="323"/>
      <c r="PIT305" s="319"/>
      <c r="PIU305" s="323"/>
      <c r="PIV305" s="319"/>
      <c r="PIW305" s="323"/>
      <c r="PIX305" s="319"/>
      <c r="PIY305" s="323"/>
      <c r="PIZ305" s="319"/>
      <c r="PJA305" s="323"/>
      <c r="PJB305" s="319"/>
      <c r="PJC305" s="323"/>
      <c r="PJD305" s="319"/>
      <c r="PJE305" s="323"/>
      <c r="PJF305" s="319"/>
      <c r="PJG305" s="323"/>
      <c r="PJH305" s="319"/>
      <c r="PJI305" s="323"/>
      <c r="PJJ305" s="319"/>
      <c r="PJK305" s="323"/>
      <c r="PJL305" s="319"/>
      <c r="PJM305" s="323"/>
      <c r="PJN305" s="319"/>
      <c r="PJO305" s="323"/>
      <c r="PJP305" s="319"/>
      <c r="PJQ305" s="323"/>
      <c r="PJR305" s="319"/>
      <c r="PJS305" s="323"/>
      <c r="PJT305" s="319"/>
      <c r="PJU305" s="323"/>
      <c r="PJV305" s="319"/>
      <c r="PJW305" s="323"/>
      <c r="PJX305" s="319"/>
      <c r="PJY305" s="323"/>
      <c r="PJZ305" s="319"/>
      <c r="PKA305" s="323"/>
      <c r="PKB305" s="319"/>
      <c r="PKC305" s="323"/>
      <c r="PKD305" s="319"/>
      <c r="PKE305" s="323"/>
      <c r="PKF305" s="319"/>
      <c r="PKG305" s="323"/>
      <c r="PKH305" s="319"/>
      <c r="PKI305" s="323"/>
      <c r="PKJ305" s="319"/>
      <c r="PKK305" s="323"/>
      <c r="PKL305" s="319"/>
      <c r="PKM305" s="323"/>
      <c r="PKN305" s="319"/>
      <c r="PKO305" s="323"/>
      <c r="PKP305" s="319"/>
      <c r="PKQ305" s="323"/>
      <c r="PKR305" s="319"/>
      <c r="PKS305" s="323"/>
      <c r="PKT305" s="319"/>
      <c r="PKU305" s="323"/>
      <c r="PKV305" s="319"/>
      <c r="PKW305" s="323"/>
      <c r="PKX305" s="319"/>
      <c r="PKY305" s="323"/>
      <c r="PKZ305" s="319"/>
      <c r="PLA305" s="323"/>
      <c r="PLB305" s="319"/>
      <c r="PLC305" s="323"/>
      <c r="PLD305" s="319"/>
      <c r="PLE305" s="323"/>
      <c r="PLF305" s="319"/>
      <c r="PLG305" s="323"/>
      <c r="PLH305" s="319"/>
      <c r="PLI305" s="323"/>
      <c r="PLJ305" s="319"/>
      <c r="PLK305" s="323"/>
      <c r="PLL305" s="319"/>
      <c r="PLM305" s="323"/>
      <c r="PLN305" s="319"/>
      <c r="PLO305" s="323"/>
      <c r="PLP305" s="319"/>
      <c r="PLQ305" s="323"/>
      <c r="PLR305" s="319"/>
      <c r="PLS305" s="323"/>
      <c r="PLT305" s="319"/>
      <c r="PLU305" s="323"/>
      <c r="PLV305" s="319"/>
      <c r="PLW305" s="323"/>
      <c r="PLX305" s="319"/>
      <c r="PLY305" s="323"/>
      <c r="PLZ305" s="319"/>
      <c r="PMA305" s="323"/>
      <c r="PMB305" s="319"/>
      <c r="PMC305" s="323"/>
      <c r="PMD305" s="319"/>
      <c r="PME305" s="323"/>
      <c r="PMF305" s="319"/>
      <c r="PMG305" s="323"/>
      <c r="PMH305" s="319"/>
      <c r="PMI305" s="323"/>
      <c r="PMJ305" s="319"/>
      <c r="PMK305" s="323"/>
      <c r="PML305" s="319"/>
      <c r="PMM305" s="323"/>
      <c r="PMN305" s="319"/>
      <c r="PMO305" s="323"/>
      <c r="PMP305" s="319"/>
      <c r="PMQ305" s="323"/>
      <c r="PMR305" s="319"/>
      <c r="PMS305" s="323"/>
      <c r="PMT305" s="319"/>
      <c r="PMU305" s="323"/>
      <c r="PMV305" s="319"/>
      <c r="PMW305" s="323"/>
      <c r="PMX305" s="319"/>
      <c r="PMY305" s="323"/>
      <c r="PMZ305" s="319"/>
      <c r="PNA305" s="323"/>
      <c r="PNB305" s="319"/>
      <c r="PNC305" s="323"/>
      <c r="PND305" s="319"/>
      <c r="PNE305" s="323"/>
      <c r="PNF305" s="319"/>
      <c r="PNG305" s="323"/>
      <c r="PNH305" s="319"/>
      <c r="PNI305" s="323"/>
      <c r="PNJ305" s="319"/>
      <c r="PNK305" s="323"/>
      <c r="PNL305" s="319"/>
      <c r="PNM305" s="323"/>
      <c r="PNN305" s="319"/>
      <c r="PNO305" s="323"/>
      <c r="PNP305" s="319"/>
      <c r="PNQ305" s="323"/>
      <c r="PNR305" s="319"/>
      <c r="PNS305" s="323"/>
      <c r="PNT305" s="319"/>
      <c r="PNU305" s="323"/>
      <c r="PNV305" s="319"/>
      <c r="PNW305" s="323"/>
      <c r="PNX305" s="319"/>
      <c r="PNY305" s="323"/>
      <c r="PNZ305" s="319"/>
      <c r="POA305" s="323"/>
      <c r="POB305" s="319"/>
      <c r="POC305" s="323"/>
      <c r="POD305" s="319"/>
      <c r="POE305" s="323"/>
      <c r="POF305" s="319"/>
      <c r="POG305" s="323"/>
      <c r="POH305" s="319"/>
      <c r="POI305" s="323"/>
      <c r="POJ305" s="319"/>
      <c r="POK305" s="323"/>
      <c r="POL305" s="319"/>
      <c r="POM305" s="323"/>
      <c r="PON305" s="319"/>
      <c r="POO305" s="323"/>
      <c r="POP305" s="319"/>
      <c r="POQ305" s="323"/>
      <c r="POR305" s="319"/>
      <c r="POS305" s="323"/>
      <c r="POT305" s="319"/>
      <c r="POU305" s="323"/>
      <c r="POV305" s="319"/>
      <c r="POW305" s="323"/>
      <c r="POX305" s="319"/>
      <c r="POY305" s="323"/>
      <c r="POZ305" s="319"/>
      <c r="PPA305" s="323"/>
      <c r="PPB305" s="319"/>
      <c r="PPC305" s="323"/>
      <c r="PPD305" s="319"/>
      <c r="PPE305" s="323"/>
      <c r="PPF305" s="319"/>
      <c r="PPG305" s="323"/>
      <c r="PPH305" s="319"/>
      <c r="PPI305" s="323"/>
      <c r="PPJ305" s="319"/>
      <c r="PPK305" s="323"/>
      <c r="PPL305" s="319"/>
      <c r="PPM305" s="323"/>
      <c r="PPN305" s="319"/>
      <c r="PPO305" s="323"/>
      <c r="PPP305" s="319"/>
      <c r="PPQ305" s="323"/>
      <c r="PPR305" s="319"/>
      <c r="PPS305" s="323"/>
      <c r="PPT305" s="319"/>
      <c r="PPU305" s="323"/>
      <c r="PPV305" s="319"/>
      <c r="PPW305" s="323"/>
      <c r="PPX305" s="319"/>
      <c r="PPY305" s="323"/>
      <c r="PPZ305" s="319"/>
      <c r="PQA305" s="323"/>
      <c r="PQB305" s="319"/>
      <c r="PQC305" s="323"/>
      <c r="PQD305" s="319"/>
      <c r="PQE305" s="323"/>
      <c r="PQF305" s="319"/>
      <c r="PQG305" s="323"/>
      <c r="PQH305" s="319"/>
      <c r="PQI305" s="323"/>
      <c r="PQJ305" s="319"/>
      <c r="PQK305" s="323"/>
      <c r="PQL305" s="319"/>
      <c r="PQM305" s="323"/>
      <c r="PQN305" s="319"/>
      <c r="PQO305" s="323"/>
      <c r="PQP305" s="319"/>
      <c r="PQQ305" s="323"/>
      <c r="PQR305" s="319"/>
      <c r="PQS305" s="323"/>
      <c r="PQT305" s="319"/>
      <c r="PQU305" s="323"/>
      <c r="PQV305" s="319"/>
      <c r="PQW305" s="323"/>
      <c r="PQX305" s="319"/>
      <c r="PQY305" s="323"/>
      <c r="PQZ305" s="319"/>
      <c r="PRA305" s="323"/>
      <c r="PRB305" s="319"/>
      <c r="PRC305" s="323"/>
      <c r="PRD305" s="319"/>
      <c r="PRE305" s="323"/>
      <c r="PRF305" s="319"/>
      <c r="PRG305" s="323"/>
      <c r="PRH305" s="319"/>
      <c r="PRI305" s="323"/>
      <c r="PRJ305" s="319"/>
      <c r="PRK305" s="323"/>
      <c r="PRL305" s="319"/>
      <c r="PRM305" s="323"/>
      <c r="PRN305" s="319"/>
      <c r="PRO305" s="323"/>
      <c r="PRP305" s="319"/>
      <c r="PRQ305" s="323"/>
      <c r="PRR305" s="319"/>
      <c r="PRS305" s="323"/>
      <c r="PRT305" s="319"/>
      <c r="PRU305" s="323"/>
      <c r="PRV305" s="319"/>
      <c r="PRW305" s="323"/>
      <c r="PRX305" s="319"/>
      <c r="PRY305" s="323"/>
      <c r="PRZ305" s="319"/>
      <c r="PSA305" s="323"/>
      <c r="PSB305" s="319"/>
      <c r="PSC305" s="323"/>
      <c r="PSD305" s="319"/>
      <c r="PSE305" s="323"/>
      <c r="PSF305" s="319"/>
      <c r="PSG305" s="323"/>
      <c r="PSH305" s="319"/>
      <c r="PSI305" s="323"/>
      <c r="PSJ305" s="319"/>
      <c r="PSK305" s="323"/>
      <c r="PSL305" s="319"/>
      <c r="PSM305" s="323"/>
      <c r="PSN305" s="319"/>
      <c r="PSO305" s="323"/>
      <c r="PSP305" s="319"/>
      <c r="PSQ305" s="323"/>
      <c r="PSR305" s="319"/>
      <c r="PSS305" s="323"/>
      <c r="PST305" s="319"/>
      <c r="PSU305" s="323"/>
      <c r="PSV305" s="319"/>
      <c r="PSW305" s="323"/>
      <c r="PSX305" s="319"/>
      <c r="PSY305" s="323"/>
      <c r="PSZ305" s="319"/>
      <c r="PTA305" s="323"/>
      <c r="PTB305" s="319"/>
      <c r="PTC305" s="323"/>
      <c r="PTD305" s="319"/>
      <c r="PTE305" s="323"/>
      <c r="PTF305" s="319"/>
      <c r="PTG305" s="323"/>
      <c r="PTH305" s="319"/>
      <c r="PTI305" s="323"/>
      <c r="PTJ305" s="319"/>
      <c r="PTK305" s="323"/>
      <c r="PTL305" s="319"/>
      <c r="PTM305" s="323"/>
      <c r="PTN305" s="319"/>
      <c r="PTO305" s="323"/>
      <c r="PTP305" s="319"/>
      <c r="PTQ305" s="323"/>
      <c r="PTR305" s="319"/>
      <c r="PTS305" s="323"/>
      <c r="PTT305" s="319"/>
      <c r="PTU305" s="323"/>
      <c r="PTV305" s="319"/>
      <c r="PTW305" s="323"/>
      <c r="PTX305" s="319"/>
      <c r="PTY305" s="323"/>
      <c r="PTZ305" s="319"/>
      <c r="PUA305" s="323"/>
      <c r="PUB305" s="319"/>
      <c r="PUC305" s="323"/>
      <c r="PUD305" s="319"/>
      <c r="PUE305" s="323"/>
      <c r="PUF305" s="319"/>
      <c r="PUG305" s="323"/>
      <c r="PUH305" s="319"/>
      <c r="PUI305" s="323"/>
      <c r="PUJ305" s="319"/>
      <c r="PUK305" s="323"/>
      <c r="PUL305" s="319"/>
      <c r="PUM305" s="323"/>
      <c r="PUN305" s="319"/>
      <c r="PUO305" s="323"/>
      <c r="PUP305" s="319"/>
      <c r="PUQ305" s="323"/>
      <c r="PUR305" s="319"/>
      <c r="PUS305" s="323"/>
      <c r="PUT305" s="319"/>
      <c r="PUU305" s="323"/>
      <c r="PUV305" s="319"/>
      <c r="PUW305" s="323"/>
      <c r="PUX305" s="319"/>
      <c r="PUY305" s="323"/>
      <c r="PUZ305" s="319"/>
      <c r="PVA305" s="323"/>
      <c r="PVB305" s="319"/>
      <c r="PVC305" s="323"/>
      <c r="PVD305" s="319"/>
      <c r="PVE305" s="323"/>
      <c r="PVF305" s="319"/>
      <c r="PVG305" s="323"/>
      <c r="PVH305" s="319"/>
      <c r="PVI305" s="323"/>
      <c r="PVJ305" s="319"/>
      <c r="PVK305" s="323"/>
      <c r="PVL305" s="319"/>
      <c r="PVM305" s="323"/>
      <c r="PVN305" s="319"/>
      <c r="PVO305" s="323"/>
      <c r="PVP305" s="319"/>
      <c r="PVQ305" s="323"/>
      <c r="PVR305" s="319"/>
      <c r="PVS305" s="323"/>
      <c r="PVT305" s="319"/>
      <c r="PVU305" s="323"/>
      <c r="PVV305" s="319"/>
      <c r="PVW305" s="323"/>
      <c r="PVX305" s="319"/>
      <c r="PVY305" s="323"/>
      <c r="PVZ305" s="319"/>
      <c r="PWA305" s="323"/>
      <c r="PWB305" s="319"/>
      <c r="PWC305" s="323"/>
      <c r="PWD305" s="319"/>
      <c r="PWE305" s="323"/>
      <c r="PWF305" s="319"/>
      <c r="PWG305" s="323"/>
      <c r="PWH305" s="319"/>
      <c r="PWI305" s="323"/>
      <c r="PWJ305" s="319"/>
      <c r="PWK305" s="323"/>
      <c r="PWL305" s="319"/>
      <c r="PWM305" s="323"/>
      <c r="PWN305" s="319"/>
      <c r="PWO305" s="323"/>
      <c r="PWP305" s="319"/>
      <c r="PWQ305" s="323"/>
      <c r="PWR305" s="319"/>
      <c r="PWS305" s="323"/>
      <c r="PWT305" s="319"/>
      <c r="PWU305" s="323"/>
      <c r="PWV305" s="319"/>
      <c r="PWW305" s="323"/>
      <c r="PWX305" s="319"/>
      <c r="PWY305" s="323"/>
      <c r="PWZ305" s="319"/>
      <c r="PXA305" s="323"/>
      <c r="PXB305" s="319"/>
      <c r="PXC305" s="323"/>
      <c r="PXD305" s="319"/>
      <c r="PXE305" s="323"/>
      <c r="PXF305" s="319"/>
      <c r="PXG305" s="323"/>
      <c r="PXH305" s="319"/>
      <c r="PXI305" s="323"/>
      <c r="PXJ305" s="319"/>
      <c r="PXK305" s="323"/>
      <c r="PXL305" s="319"/>
      <c r="PXM305" s="323"/>
      <c r="PXN305" s="319"/>
      <c r="PXO305" s="323"/>
      <c r="PXP305" s="319"/>
      <c r="PXQ305" s="323"/>
      <c r="PXR305" s="319"/>
      <c r="PXS305" s="323"/>
      <c r="PXT305" s="319"/>
      <c r="PXU305" s="323"/>
      <c r="PXV305" s="319"/>
      <c r="PXW305" s="323"/>
      <c r="PXX305" s="319"/>
      <c r="PXY305" s="323"/>
      <c r="PXZ305" s="319"/>
      <c r="PYA305" s="323"/>
      <c r="PYB305" s="319"/>
      <c r="PYC305" s="323"/>
      <c r="PYD305" s="319"/>
      <c r="PYE305" s="323"/>
      <c r="PYF305" s="319"/>
      <c r="PYG305" s="323"/>
      <c r="PYH305" s="319"/>
      <c r="PYI305" s="323"/>
      <c r="PYJ305" s="319"/>
      <c r="PYK305" s="323"/>
      <c r="PYL305" s="319"/>
      <c r="PYM305" s="323"/>
      <c r="PYN305" s="319"/>
      <c r="PYO305" s="323"/>
      <c r="PYP305" s="319"/>
      <c r="PYQ305" s="323"/>
      <c r="PYR305" s="319"/>
      <c r="PYS305" s="323"/>
      <c r="PYT305" s="319"/>
      <c r="PYU305" s="323"/>
      <c r="PYV305" s="319"/>
      <c r="PYW305" s="323"/>
      <c r="PYX305" s="319"/>
      <c r="PYY305" s="323"/>
      <c r="PYZ305" s="319"/>
      <c r="PZA305" s="323"/>
      <c r="PZB305" s="319"/>
      <c r="PZC305" s="323"/>
      <c r="PZD305" s="319"/>
      <c r="PZE305" s="323"/>
      <c r="PZF305" s="319"/>
      <c r="PZG305" s="323"/>
      <c r="PZH305" s="319"/>
      <c r="PZI305" s="323"/>
      <c r="PZJ305" s="319"/>
      <c r="PZK305" s="323"/>
      <c r="PZL305" s="319"/>
      <c r="PZM305" s="323"/>
      <c r="PZN305" s="319"/>
      <c r="PZO305" s="323"/>
      <c r="PZP305" s="319"/>
      <c r="PZQ305" s="323"/>
      <c r="PZR305" s="319"/>
      <c r="PZS305" s="323"/>
      <c r="PZT305" s="319"/>
      <c r="PZU305" s="323"/>
      <c r="PZV305" s="319"/>
      <c r="PZW305" s="323"/>
      <c r="PZX305" s="319"/>
      <c r="PZY305" s="323"/>
      <c r="PZZ305" s="319"/>
      <c r="QAA305" s="323"/>
      <c r="QAB305" s="319"/>
      <c r="QAC305" s="323"/>
      <c r="QAD305" s="319"/>
      <c r="QAE305" s="323"/>
      <c r="QAF305" s="319"/>
      <c r="QAG305" s="323"/>
      <c r="QAH305" s="319"/>
      <c r="QAI305" s="323"/>
      <c r="QAJ305" s="319"/>
      <c r="QAK305" s="323"/>
      <c r="QAL305" s="319"/>
      <c r="QAM305" s="323"/>
      <c r="QAN305" s="319"/>
      <c r="QAO305" s="323"/>
      <c r="QAP305" s="319"/>
      <c r="QAQ305" s="323"/>
      <c r="QAR305" s="319"/>
      <c r="QAS305" s="323"/>
      <c r="QAT305" s="319"/>
      <c r="QAU305" s="323"/>
      <c r="QAV305" s="319"/>
      <c r="QAW305" s="323"/>
      <c r="QAX305" s="319"/>
      <c r="QAY305" s="323"/>
      <c r="QAZ305" s="319"/>
      <c r="QBA305" s="323"/>
      <c r="QBB305" s="319"/>
      <c r="QBC305" s="323"/>
      <c r="QBD305" s="319"/>
      <c r="QBE305" s="323"/>
      <c r="QBF305" s="319"/>
      <c r="QBG305" s="323"/>
      <c r="QBH305" s="319"/>
      <c r="QBI305" s="323"/>
      <c r="QBJ305" s="319"/>
      <c r="QBK305" s="323"/>
      <c r="QBL305" s="319"/>
      <c r="QBM305" s="323"/>
      <c r="QBN305" s="319"/>
      <c r="QBO305" s="323"/>
      <c r="QBP305" s="319"/>
      <c r="QBQ305" s="323"/>
      <c r="QBR305" s="319"/>
      <c r="QBS305" s="323"/>
      <c r="QBT305" s="319"/>
      <c r="QBU305" s="323"/>
      <c r="QBV305" s="319"/>
      <c r="QBW305" s="323"/>
      <c r="QBX305" s="319"/>
      <c r="QBY305" s="323"/>
      <c r="QBZ305" s="319"/>
      <c r="QCA305" s="323"/>
      <c r="QCB305" s="319"/>
      <c r="QCC305" s="323"/>
      <c r="QCD305" s="319"/>
      <c r="QCE305" s="323"/>
      <c r="QCF305" s="319"/>
      <c r="QCG305" s="323"/>
      <c r="QCH305" s="319"/>
      <c r="QCI305" s="323"/>
      <c r="QCJ305" s="319"/>
      <c r="QCK305" s="323"/>
      <c r="QCL305" s="319"/>
      <c r="QCM305" s="323"/>
      <c r="QCN305" s="319"/>
      <c r="QCO305" s="323"/>
      <c r="QCP305" s="319"/>
      <c r="QCQ305" s="323"/>
      <c r="QCR305" s="319"/>
      <c r="QCS305" s="323"/>
      <c r="QCT305" s="319"/>
      <c r="QCU305" s="323"/>
      <c r="QCV305" s="319"/>
      <c r="QCW305" s="323"/>
      <c r="QCX305" s="319"/>
      <c r="QCY305" s="323"/>
      <c r="QCZ305" s="319"/>
      <c r="QDA305" s="323"/>
      <c r="QDB305" s="319"/>
      <c r="QDC305" s="323"/>
      <c r="QDD305" s="319"/>
      <c r="QDE305" s="323"/>
      <c r="QDF305" s="319"/>
      <c r="QDG305" s="323"/>
      <c r="QDH305" s="319"/>
      <c r="QDI305" s="323"/>
      <c r="QDJ305" s="319"/>
      <c r="QDK305" s="323"/>
      <c r="QDL305" s="319"/>
      <c r="QDM305" s="323"/>
      <c r="QDN305" s="319"/>
      <c r="QDO305" s="323"/>
      <c r="QDP305" s="319"/>
      <c r="QDQ305" s="323"/>
      <c r="QDR305" s="319"/>
      <c r="QDS305" s="323"/>
      <c r="QDT305" s="319"/>
      <c r="QDU305" s="323"/>
      <c r="QDV305" s="319"/>
      <c r="QDW305" s="323"/>
      <c r="QDX305" s="319"/>
      <c r="QDY305" s="323"/>
      <c r="QDZ305" s="319"/>
      <c r="QEA305" s="323"/>
      <c r="QEB305" s="319"/>
      <c r="QEC305" s="323"/>
      <c r="QED305" s="319"/>
      <c r="QEE305" s="323"/>
      <c r="QEF305" s="319"/>
      <c r="QEG305" s="323"/>
      <c r="QEH305" s="319"/>
      <c r="QEI305" s="323"/>
      <c r="QEJ305" s="319"/>
      <c r="QEK305" s="323"/>
      <c r="QEL305" s="319"/>
      <c r="QEM305" s="323"/>
      <c r="QEN305" s="319"/>
      <c r="QEO305" s="323"/>
      <c r="QEP305" s="319"/>
      <c r="QEQ305" s="323"/>
      <c r="QER305" s="319"/>
      <c r="QES305" s="323"/>
      <c r="QET305" s="319"/>
      <c r="QEU305" s="323"/>
      <c r="QEV305" s="319"/>
      <c r="QEW305" s="323"/>
      <c r="QEX305" s="319"/>
      <c r="QEY305" s="323"/>
      <c r="QEZ305" s="319"/>
      <c r="QFA305" s="323"/>
      <c r="QFB305" s="319"/>
      <c r="QFC305" s="323"/>
      <c r="QFD305" s="319"/>
      <c r="QFE305" s="323"/>
      <c r="QFF305" s="319"/>
      <c r="QFG305" s="323"/>
      <c r="QFH305" s="319"/>
      <c r="QFI305" s="323"/>
      <c r="QFJ305" s="319"/>
      <c r="QFK305" s="323"/>
      <c r="QFL305" s="319"/>
      <c r="QFM305" s="323"/>
      <c r="QFN305" s="319"/>
      <c r="QFO305" s="323"/>
      <c r="QFP305" s="319"/>
      <c r="QFQ305" s="323"/>
      <c r="QFR305" s="319"/>
      <c r="QFS305" s="323"/>
      <c r="QFT305" s="319"/>
      <c r="QFU305" s="323"/>
      <c r="QFV305" s="319"/>
      <c r="QFW305" s="323"/>
      <c r="QFX305" s="319"/>
      <c r="QFY305" s="323"/>
      <c r="QFZ305" s="319"/>
      <c r="QGA305" s="323"/>
      <c r="QGB305" s="319"/>
      <c r="QGC305" s="323"/>
      <c r="QGD305" s="319"/>
      <c r="QGE305" s="323"/>
      <c r="QGF305" s="319"/>
      <c r="QGG305" s="323"/>
      <c r="QGH305" s="319"/>
      <c r="QGI305" s="323"/>
      <c r="QGJ305" s="319"/>
      <c r="QGK305" s="323"/>
      <c r="QGL305" s="319"/>
      <c r="QGM305" s="323"/>
      <c r="QGN305" s="319"/>
      <c r="QGO305" s="323"/>
      <c r="QGP305" s="319"/>
      <c r="QGQ305" s="323"/>
      <c r="QGR305" s="319"/>
      <c r="QGS305" s="323"/>
      <c r="QGT305" s="319"/>
      <c r="QGU305" s="323"/>
      <c r="QGV305" s="319"/>
      <c r="QGW305" s="323"/>
      <c r="QGX305" s="319"/>
      <c r="QGY305" s="323"/>
      <c r="QGZ305" s="319"/>
      <c r="QHA305" s="323"/>
      <c r="QHB305" s="319"/>
      <c r="QHC305" s="323"/>
      <c r="QHD305" s="319"/>
      <c r="QHE305" s="323"/>
      <c r="QHF305" s="319"/>
      <c r="QHG305" s="323"/>
      <c r="QHH305" s="319"/>
      <c r="QHI305" s="323"/>
      <c r="QHJ305" s="319"/>
      <c r="QHK305" s="323"/>
      <c r="QHL305" s="319"/>
      <c r="QHM305" s="323"/>
      <c r="QHN305" s="319"/>
      <c r="QHO305" s="323"/>
      <c r="QHP305" s="319"/>
      <c r="QHQ305" s="323"/>
      <c r="QHR305" s="319"/>
      <c r="QHS305" s="323"/>
      <c r="QHT305" s="319"/>
      <c r="QHU305" s="323"/>
      <c r="QHV305" s="319"/>
      <c r="QHW305" s="323"/>
      <c r="QHX305" s="319"/>
      <c r="QHY305" s="323"/>
      <c r="QHZ305" s="319"/>
      <c r="QIA305" s="323"/>
      <c r="QIB305" s="319"/>
      <c r="QIC305" s="323"/>
      <c r="QID305" s="319"/>
      <c r="QIE305" s="323"/>
      <c r="QIF305" s="319"/>
      <c r="QIG305" s="323"/>
      <c r="QIH305" s="319"/>
      <c r="QII305" s="323"/>
      <c r="QIJ305" s="319"/>
      <c r="QIK305" s="323"/>
      <c r="QIL305" s="319"/>
      <c r="QIM305" s="323"/>
      <c r="QIN305" s="319"/>
      <c r="QIO305" s="323"/>
      <c r="QIP305" s="319"/>
      <c r="QIQ305" s="323"/>
      <c r="QIR305" s="319"/>
      <c r="QIS305" s="323"/>
      <c r="QIT305" s="319"/>
      <c r="QIU305" s="323"/>
      <c r="QIV305" s="319"/>
      <c r="QIW305" s="323"/>
      <c r="QIX305" s="319"/>
      <c r="QIY305" s="323"/>
      <c r="QIZ305" s="319"/>
      <c r="QJA305" s="323"/>
      <c r="QJB305" s="319"/>
      <c r="QJC305" s="323"/>
      <c r="QJD305" s="319"/>
      <c r="QJE305" s="323"/>
      <c r="QJF305" s="319"/>
      <c r="QJG305" s="323"/>
      <c r="QJH305" s="319"/>
      <c r="QJI305" s="323"/>
      <c r="QJJ305" s="319"/>
      <c r="QJK305" s="323"/>
      <c r="QJL305" s="319"/>
      <c r="QJM305" s="323"/>
      <c r="QJN305" s="319"/>
      <c r="QJO305" s="323"/>
      <c r="QJP305" s="319"/>
      <c r="QJQ305" s="323"/>
      <c r="QJR305" s="319"/>
      <c r="QJS305" s="323"/>
      <c r="QJT305" s="319"/>
      <c r="QJU305" s="323"/>
      <c r="QJV305" s="319"/>
      <c r="QJW305" s="323"/>
      <c r="QJX305" s="319"/>
      <c r="QJY305" s="323"/>
      <c r="QJZ305" s="319"/>
      <c r="QKA305" s="323"/>
      <c r="QKB305" s="319"/>
      <c r="QKC305" s="323"/>
      <c r="QKD305" s="319"/>
      <c r="QKE305" s="323"/>
      <c r="QKF305" s="319"/>
      <c r="QKG305" s="323"/>
      <c r="QKH305" s="319"/>
      <c r="QKI305" s="323"/>
      <c r="QKJ305" s="319"/>
      <c r="QKK305" s="323"/>
      <c r="QKL305" s="319"/>
      <c r="QKM305" s="323"/>
      <c r="QKN305" s="319"/>
      <c r="QKO305" s="323"/>
      <c r="QKP305" s="319"/>
      <c r="QKQ305" s="323"/>
      <c r="QKR305" s="319"/>
      <c r="QKS305" s="323"/>
      <c r="QKT305" s="319"/>
      <c r="QKU305" s="323"/>
      <c r="QKV305" s="319"/>
      <c r="QKW305" s="323"/>
      <c r="QKX305" s="319"/>
      <c r="QKY305" s="323"/>
      <c r="QKZ305" s="319"/>
      <c r="QLA305" s="323"/>
      <c r="QLB305" s="319"/>
      <c r="QLC305" s="323"/>
      <c r="QLD305" s="319"/>
      <c r="QLE305" s="323"/>
      <c r="QLF305" s="319"/>
      <c r="QLG305" s="323"/>
      <c r="QLH305" s="319"/>
      <c r="QLI305" s="323"/>
      <c r="QLJ305" s="319"/>
      <c r="QLK305" s="323"/>
      <c r="QLL305" s="319"/>
      <c r="QLM305" s="323"/>
      <c r="QLN305" s="319"/>
      <c r="QLO305" s="323"/>
      <c r="QLP305" s="319"/>
      <c r="QLQ305" s="323"/>
      <c r="QLR305" s="319"/>
      <c r="QLS305" s="323"/>
      <c r="QLT305" s="319"/>
      <c r="QLU305" s="323"/>
      <c r="QLV305" s="319"/>
      <c r="QLW305" s="323"/>
      <c r="QLX305" s="319"/>
      <c r="QLY305" s="323"/>
      <c r="QLZ305" s="319"/>
      <c r="QMA305" s="323"/>
      <c r="QMB305" s="319"/>
      <c r="QMC305" s="323"/>
      <c r="QMD305" s="319"/>
      <c r="QME305" s="323"/>
      <c r="QMF305" s="319"/>
      <c r="QMG305" s="323"/>
      <c r="QMH305" s="319"/>
      <c r="QMI305" s="323"/>
      <c r="QMJ305" s="319"/>
      <c r="QMK305" s="323"/>
      <c r="QML305" s="319"/>
      <c r="QMM305" s="323"/>
      <c r="QMN305" s="319"/>
      <c r="QMO305" s="323"/>
      <c r="QMP305" s="319"/>
      <c r="QMQ305" s="323"/>
      <c r="QMR305" s="319"/>
      <c r="QMS305" s="323"/>
      <c r="QMT305" s="319"/>
      <c r="QMU305" s="323"/>
      <c r="QMV305" s="319"/>
      <c r="QMW305" s="323"/>
      <c r="QMX305" s="319"/>
      <c r="QMY305" s="323"/>
      <c r="QMZ305" s="319"/>
      <c r="QNA305" s="323"/>
      <c r="QNB305" s="319"/>
      <c r="QNC305" s="323"/>
      <c r="QND305" s="319"/>
      <c r="QNE305" s="323"/>
      <c r="QNF305" s="319"/>
      <c r="QNG305" s="323"/>
      <c r="QNH305" s="319"/>
      <c r="QNI305" s="323"/>
      <c r="QNJ305" s="319"/>
      <c r="QNK305" s="323"/>
      <c r="QNL305" s="319"/>
      <c r="QNM305" s="323"/>
      <c r="QNN305" s="319"/>
      <c r="QNO305" s="323"/>
      <c r="QNP305" s="319"/>
      <c r="QNQ305" s="323"/>
      <c r="QNR305" s="319"/>
      <c r="QNS305" s="323"/>
      <c r="QNT305" s="319"/>
      <c r="QNU305" s="323"/>
      <c r="QNV305" s="319"/>
      <c r="QNW305" s="323"/>
      <c r="QNX305" s="319"/>
      <c r="QNY305" s="323"/>
      <c r="QNZ305" s="319"/>
      <c r="QOA305" s="323"/>
      <c r="QOB305" s="319"/>
      <c r="QOC305" s="323"/>
      <c r="QOD305" s="319"/>
      <c r="QOE305" s="323"/>
      <c r="QOF305" s="319"/>
      <c r="QOG305" s="323"/>
      <c r="QOH305" s="319"/>
      <c r="QOI305" s="323"/>
      <c r="QOJ305" s="319"/>
      <c r="QOK305" s="323"/>
      <c r="QOL305" s="319"/>
      <c r="QOM305" s="323"/>
      <c r="QON305" s="319"/>
      <c r="QOO305" s="323"/>
      <c r="QOP305" s="319"/>
      <c r="QOQ305" s="323"/>
      <c r="QOR305" s="319"/>
      <c r="QOS305" s="323"/>
      <c r="QOT305" s="319"/>
      <c r="QOU305" s="323"/>
      <c r="QOV305" s="319"/>
      <c r="QOW305" s="323"/>
      <c r="QOX305" s="319"/>
      <c r="QOY305" s="323"/>
      <c r="QOZ305" s="319"/>
      <c r="QPA305" s="323"/>
      <c r="QPB305" s="319"/>
      <c r="QPC305" s="323"/>
      <c r="QPD305" s="319"/>
      <c r="QPE305" s="323"/>
      <c r="QPF305" s="319"/>
      <c r="QPG305" s="323"/>
      <c r="QPH305" s="319"/>
      <c r="QPI305" s="323"/>
      <c r="QPJ305" s="319"/>
      <c r="QPK305" s="323"/>
      <c r="QPL305" s="319"/>
      <c r="QPM305" s="323"/>
      <c r="QPN305" s="319"/>
      <c r="QPO305" s="323"/>
      <c r="QPP305" s="319"/>
      <c r="QPQ305" s="323"/>
      <c r="QPR305" s="319"/>
      <c r="QPS305" s="323"/>
      <c r="QPT305" s="319"/>
      <c r="QPU305" s="323"/>
      <c r="QPV305" s="319"/>
      <c r="QPW305" s="323"/>
      <c r="QPX305" s="319"/>
      <c r="QPY305" s="323"/>
      <c r="QPZ305" s="319"/>
      <c r="QQA305" s="323"/>
      <c r="QQB305" s="319"/>
      <c r="QQC305" s="323"/>
      <c r="QQD305" s="319"/>
      <c r="QQE305" s="323"/>
      <c r="QQF305" s="319"/>
      <c r="QQG305" s="323"/>
      <c r="QQH305" s="319"/>
      <c r="QQI305" s="323"/>
      <c r="QQJ305" s="319"/>
      <c r="QQK305" s="323"/>
      <c r="QQL305" s="319"/>
      <c r="QQM305" s="323"/>
      <c r="QQN305" s="319"/>
      <c r="QQO305" s="323"/>
      <c r="QQP305" s="319"/>
      <c r="QQQ305" s="323"/>
      <c r="QQR305" s="319"/>
      <c r="QQS305" s="323"/>
      <c r="QQT305" s="319"/>
      <c r="QQU305" s="323"/>
      <c r="QQV305" s="319"/>
      <c r="QQW305" s="323"/>
      <c r="QQX305" s="319"/>
      <c r="QQY305" s="323"/>
      <c r="QQZ305" s="319"/>
      <c r="QRA305" s="323"/>
      <c r="QRB305" s="319"/>
      <c r="QRC305" s="323"/>
      <c r="QRD305" s="319"/>
      <c r="QRE305" s="323"/>
      <c r="QRF305" s="319"/>
      <c r="QRG305" s="323"/>
      <c r="QRH305" s="319"/>
      <c r="QRI305" s="323"/>
      <c r="QRJ305" s="319"/>
      <c r="QRK305" s="323"/>
      <c r="QRL305" s="319"/>
      <c r="QRM305" s="323"/>
      <c r="QRN305" s="319"/>
      <c r="QRO305" s="323"/>
      <c r="QRP305" s="319"/>
      <c r="QRQ305" s="323"/>
      <c r="QRR305" s="319"/>
      <c r="QRS305" s="323"/>
      <c r="QRT305" s="319"/>
      <c r="QRU305" s="323"/>
      <c r="QRV305" s="319"/>
      <c r="QRW305" s="323"/>
      <c r="QRX305" s="319"/>
      <c r="QRY305" s="323"/>
      <c r="QRZ305" s="319"/>
      <c r="QSA305" s="323"/>
      <c r="QSB305" s="319"/>
      <c r="QSC305" s="323"/>
      <c r="QSD305" s="319"/>
      <c r="QSE305" s="323"/>
      <c r="QSF305" s="319"/>
      <c r="QSG305" s="323"/>
      <c r="QSH305" s="319"/>
      <c r="QSI305" s="323"/>
      <c r="QSJ305" s="319"/>
      <c r="QSK305" s="323"/>
      <c r="QSL305" s="319"/>
      <c r="QSM305" s="323"/>
      <c r="QSN305" s="319"/>
      <c r="QSO305" s="323"/>
      <c r="QSP305" s="319"/>
      <c r="QSQ305" s="323"/>
      <c r="QSR305" s="319"/>
      <c r="QSS305" s="323"/>
      <c r="QST305" s="319"/>
      <c r="QSU305" s="323"/>
      <c r="QSV305" s="319"/>
      <c r="QSW305" s="323"/>
      <c r="QSX305" s="319"/>
      <c r="QSY305" s="323"/>
      <c r="QSZ305" s="319"/>
      <c r="QTA305" s="323"/>
      <c r="QTB305" s="319"/>
      <c r="QTC305" s="323"/>
      <c r="QTD305" s="319"/>
      <c r="QTE305" s="323"/>
      <c r="QTF305" s="319"/>
      <c r="QTG305" s="323"/>
      <c r="QTH305" s="319"/>
      <c r="QTI305" s="323"/>
      <c r="QTJ305" s="319"/>
      <c r="QTK305" s="323"/>
      <c r="QTL305" s="319"/>
      <c r="QTM305" s="323"/>
      <c r="QTN305" s="319"/>
      <c r="QTO305" s="323"/>
      <c r="QTP305" s="319"/>
      <c r="QTQ305" s="323"/>
      <c r="QTR305" s="319"/>
      <c r="QTS305" s="323"/>
      <c r="QTT305" s="319"/>
      <c r="QTU305" s="323"/>
      <c r="QTV305" s="319"/>
      <c r="QTW305" s="323"/>
      <c r="QTX305" s="319"/>
      <c r="QTY305" s="323"/>
      <c r="QTZ305" s="319"/>
      <c r="QUA305" s="323"/>
      <c r="QUB305" s="319"/>
      <c r="QUC305" s="323"/>
      <c r="QUD305" s="319"/>
      <c r="QUE305" s="323"/>
      <c r="QUF305" s="319"/>
      <c r="QUG305" s="323"/>
      <c r="QUH305" s="319"/>
      <c r="QUI305" s="323"/>
      <c r="QUJ305" s="319"/>
      <c r="QUK305" s="323"/>
      <c r="QUL305" s="319"/>
      <c r="QUM305" s="323"/>
      <c r="QUN305" s="319"/>
      <c r="QUO305" s="323"/>
      <c r="QUP305" s="319"/>
      <c r="QUQ305" s="323"/>
      <c r="QUR305" s="319"/>
      <c r="QUS305" s="323"/>
      <c r="QUT305" s="319"/>
      <c r="QUU305" s="323"/>
      <c r="QUV305" s="319"/>
      <c r="QUW305" s="323"/>
      <c r="QUX305" s="319"/>
      <c r="QUY305" s="323"/>
      <c r="QUZ305" s="319"/>
      <c r="QVA305" s="323"/>
      <c r="QVB305" s="319"/>
      <c r="QVC305" s="323"/>
      <c r="QVD305" s="319"/>
      <c r="QVE305" s="323"/>
      <c r="QVF305" s="319"/>
      <c r="QVG305" s="323"/>
      <c r="QVH305" s="319"/>
      <c r="QVI305" s="323"/>
      <c r="QVJ305" s="319"/>
      <c r="QVK305" s="323"/>
      <c r="QVL305" s="319"/>
      <c r="QVM305" s="323"/>
      <c r="QVN305" s="319"/>
      <c r="QVO305" s="323"/>
      <c r="QVP305" s="319"/>
      <c r="QVQ305" s="323"/>
      <c r="QVR305" s="319"/>
      <c r="QVS305" s="323"/>
      <c r="QVT305" s="319"/>
      <c r="QVU305" s="323"/>
      <c r="QVV305" s="319"/>
      <c r="QVW305" s="323"/>
      <c r="QVX305" s="319"/>
      <c r="QVY305" s="323"/>
      <c r="QVZ305" s="319"/>
      <c r="QWA305" s="323"/>
      <c r="QWB305" s="319"/>
      <c r="QWC305" s="323"/>
      <c r="QWD305" s="319"/>
      <c r="QWE305" s="323"/>
      <c r="QWF305" s="319"/>
      <c r="QWG305" s="323"/>
      <c r="QWH305" s="319"/>
      <c r="QWI305" s="323"/>
      <c r="QWJ305" s="319"/>
      <c r="QWK305" s="323"/>
      <c r="QWL305" s="319"/>
      <c r="QWM305" s="323"/>
      <c r="QWN305" s="319"/>
      <c r="QWO305" s="323"/>
      <c r="QWP305" s="319"/>
      <c r="QWQ305" s="323"/>
      <c r="QWR305" s="319"/>
      <c r="QWS305" s="323"/>
      <c r="QWT305" s="319"/>
      <c r="QWU305" s="323"/>
      <c r="QWV305" s="319"/>
      <c r="QWW305" s="323"/>
      <c r="QWX305" s="319"/>
      <c r="QWY305" s="323"/>
      <c r="QWZ305" s="319"/>
      <c r="QXA305" s="323"/>
      <c r="QXB305" s="319"/>
      <c r="QXC305" s="323"/>
      <c r="QXD305" s="319"/>
      <c r="QXE305" s="323"/>
      <c r="QXF305" s="319"/>
      <c r="QXG305" s="323"/>
      <c r="QXH305" s="319"/>
      <c r="QXI305" s="323"/>
      <c r="QXJ305" s="319"/>
      <c r="QXK305" s="323"/>
      <c r="QXL305" s="319"/>
      <c r="QXM305" s="323"/>
      <c r="QXN305" s="319"/>
      <c r="QXO305" s="323"/>
      <c r="QXP305" s="319"/>
      <c r="QXQ305" s="323"/>
      <c r="QXR305" s="319"/>
      <c r="QXS305" s="323"/>
      <c r="QXT305" s="319"/>
      <c r="QXU305" s="323"/>
      <c r="QXV305" s="319"/>
      <c r="QXW305" s="323"/>
      <c r="QXX305" s="319"/>
      <c r="QXY305" s="323"/>
      <c r="QXZ305" s="319"/>
      <c r="QYA305" s="323"/>
      <c r="QYB305" s="319"/>
      <c r="QYC305" s="323"/>
      <c r="QYD305" s="319"/>
      <c r="QYE305" s="323"/>
      <c r="QYF305" s="319"/>
      <c r="QYG305" s="323"/>
      <c r="QYH305" s="319"/>
      <c r="QYI305" s="323"/>
      <c r="QYJ305" s="319"/>
      <c r="QYK305" s="323"/>
      <c r="QYL305" s="319"/>
      <c r="QYM305" s="323"/>
      <c r="QYN305" s="319"/>
      <c r="QYO305" s="323"/>
      <c r="QYP305" s="319"/>
      <c r="QYQ305" s="323"/>
      <c r="QYR305" s="319"/>
      <c r="QYS305" s="323"/>
      <c r="QYT305" s="319"/>
      <c r="QYU305" s="323"/>
      <c r="QYV305" s="319"/>
      <c r="QYW305" s="323"/>
      <c r="QYX305" s="319"/>
      <c r="QYY305" s="323"/>
      <c r="QYZ305" s="319"/>
      <c r="QZA305" s="323"/>
      <c r="QZB305" s="319"/>
      <c r="QZC305" s="323"/>
      <c r="QZD305" s="319"/>
      <c r="QZE305" s="323"/>
      <c r="QZF305" s="319"/>
      <c r="QZG305" s="323"/>
      <c r="QZH305" s="319"/>
      <c r="QZI305" s="323"/>
      <c r="QZJ305" s="319"/>
      <c r="QZK305" s="323"/>
      <c r="QZL305" s="319"/>
      <c r="QZM305" s="323"/>
      <c r="QZN305" s="319"/>
      <c r="QZO305" s="323"/>
      <c r="QZP305" s="319"/>
      <c r="QZQ305" s="323"/>
      <c r="QZR305" s="319"/>
      <c r="QZS305" s="323"/>
      <c r="QZT305" s="319"/>
      <c r="QZU305" s="323"/>
      <c r="QZV305" s="319"/>
      <c r="QZW305" s="323"/>
      <c r="QZX305" s="319"/>
      <c r="QZY305" s="323"/>
      <c r="QZZ305" s="319"/>
      <c r="RAA305" s="323"/>
      <c r="RAB305" s="319"/>
      <c r="RAC305" s="323"/>
      <c r="RAD305" s="319"/>
      <c r="RAE305" s="323"/>
      <c r="RAF305" s="319"/>
      <c r="RAG305" s="323"/>
      <c r="RAH305" s="319"/>
      <c r="RAI305" s="323"/>
      <c r="RAJ305" s="319"/>
      <c r="RAK305" s="323"/>
      <c r="RAL305" s="319"/>
      <c r="RAM305" s="323"/>
      <c r="RAN305" s="319"/>
      <c r="RAO305" s="323"/>
      <c r="RAP305" s="319"/>
      <c r="RAQ305" s="323"/>
      <c r="RAR305" s="319"/>
      <c r="RAS305" s="323"/>
      <c r="RAT305" s="319"/>
      <c r="RAU305" s="323"/>
      <c r="RAV305" s="319"/>
      <c r="RAW305" s="323"/>
      <c r="RAX305" s="319"/>
      <c r="RAY305" s="323"/>
      <c r="RAZ305" s="319"/>
      <c r="RBA305" s="323"/>
      <c r="RBB305" s="319"/>
      <c r="RBC305" s="323"/>
      <c r="RBD305" s="319"/>
      <c r="RBE305" s="323"/>
      <c r="RBF305" s="319"/>
      <c r="RBG305" s="323"/>
      <c r="RBH305" s="319"/>
      <c r="RBI305" s="323"/>
      <c r="RBJ305" s="319"/>
      <c r="RBK305" s="323"/>
      <c r="RBL305" s="319"/>
      <c r="RBM305" s="323"/>
      <c r="RBN305" s="319"/>
      <c r="RBO305" s="323"/>
      <c r="RBP305" s="319"/>
      <c r="RBQ305" s="323"/>
      <c r="RBR305" s="319"/>
      <c r="RBS305" s="323"/>
      <c r="RBT305" s="319"/>
      <c r="RBU305" s="323"/>
      <c r="RBV305" s="319"/>
      <c r="RBW305" s="323"/>
      <c r="RBX305" s="319"/>
      <c r="RBY305" s="323"/>
      <c r="RBZ305" s="319"/>
      <c r="RCA305" s="323"/>
      <c r="RCB305" s="319"/>
      <c r="RCC305" s="323"/>
      <c r="RCD305" s="319"/>
      <c r="RCE305" s="323"/>
      <c r="RCF305" s="319"/>
      <c r="RCG305" s="323"/>
      <c r="RCH305" s="319"/>
      <c r="RCI305" s="323"/>
      <c r="RCJ305" s="319"/>
      <c r="RCK305" s="323"/>
      <c r="RCL305" s="319"/>
      <c r="RCM305" s="323"/>
      <c r="RCN305" s="319"/>
      <c r="RCO305" s="323"/>
      <c r="RCP305" s="319"/>
      <c r="RCQ305" s="323"/>
      <c r="RCR305" s="319"/>
      <c r="RCS305" s="323"/>
      <c r="RCT305" s="319"/>
      <c r="RCU305" s="323"/>
      <c r="RCV305" s="319"/>
      <c r="RCW305" s="323"/>
      <c r="RCX305" s="319"/>
      <c r="RCY305" s="323"/>
      <c r="RCZ305" s="319"/>
      <c r="RDA305" s="323"/>
      <c r="RDB305" s="319"/>
      <c r="RDC305" s="323"/>
      <c r="RDD305" s="319"/>
      <c r="RDE305" s="323"/>
      <c r="RDF305" s="319"/>
      <c r="RDG305" s="323"/>
      <c r="RDH305" s="319"/>
      <c r="RDI305" s="323"/>
      <c r="RDJ305" s="319"/>
      <c r="RDK305" s="323"/>
      <c r="RDL305" s="319"/>
      <c r="RDM305" s="323"/>
      <c r="RDN305" s="319"/>
      <c r="RDO305" s="323"/>
      <c r="RDP305" s="319"/>
      <c r="RDQ305" s="323"/>
      <c r="RDR305" s="319"/>
      <c r="RDS305" s="323"/>
      <c r="RDT305" s="319"/>
      <c r="RDU305" s="323"/>
      <c r="RDV305" s="319"/>
      <c r="RDW305" s="323"/>
      <c r="RDX305" s="319"/>
      <c r="RDY305" s="323"/>
      <c r="RDZ305" s="319"/>
      <c r="REA305" s="323"/>
      <c r="REB305" s="319"/>
      <c r="REC305" s="323"/>
      <c r="RED305" s="319"/>
      <c r="REE305" s="323"/>
      <c r="REF305" s="319"/>
      <c r="REG305" s="323"/>
      <c r="REH305" s="319"/>
      <c r="REI305" s="323"/>
      <c r="REJ305" s="319"/>
      <c r="REK305" s="323"/>
      <c r="REL305" s="319"/>
      <c r="REM305" s="323"/>
      <c r="REN305" s="319"/>
      <c r="REO305" s="323"/>
      <c r="REP305" s="319"/>
      <c r="REQ305" s="323"/>
      <c r="RER305" s="319"/>
      <c r="RES305" s="323"/>
      <c r="RET305" s="319"/>
      <c r="REU305" s="323"/>
      <c r="REV305" s="319"/>
      <c r="REW305" s="323"/>
      <c r="REX305" s="319"/>
      <c r="REY305" s="323"/>
      <c r="REZ305" s="319"/>
      <c r="RFA305" s="323"/>
      <c r="RFB305" s="319"/>
      <c r="RFC305" s="323"/>
      <c r="RFD305" s="319"/>
      <c r="RFE305" s="323"/>
      <c r="RFF305" s="319"/>
      <c r="RFG305" s="323"/>
      <c r="RFH305" s="319"/>
      <c r="RFI305" s="323"/>
      <c r="RFJ305" s="319"/>
      <c r="RFK305" s="323"/>
      <c r="RFL305" s="319"/>
      <c r="RFM305" s="323"/>
      <c r="RFN305" s="319"/>
      <c r="RFO305" s="323"/>
      <c r="RFP305" s="319"/>
      <c r="RFQ305" s="323"/>
      <c r="RFR305" s="319"/>
      <c r="RFS305" s="323"/>
      <c r="RFT305" s="319"/>
      <c r="RFU305" s="323"/>
      <c r="RFV305" s="319"/>
      <c r="RFW305" s="323"/>
      <c r="RFX305" s="319"/>
      <c r="RFY305" s="323"/>
      <c r="RFZ305" s="319"/>
      <c r="RGA305" s="323"/>
      <c r="RGB305" s="319"/>
      <c r="RGC305" s="323"/>
      <c r="RGD305" s="319"/>
      <c r="RGE305" s="323"/>
      <c r="RGF305" s="319"/>
      <c r="RGG305" s="323"/>
      <c r="RGH305" s="319"/>
      <c r="RGI305" s="323"/>
      <c r="RGJ305" s="319"/>
      <c r="RGK305" s="323"/>
      <c r="RGL305" s="319"/>
      <c r="RGM305" s="323"/>
      <c r="RGN305" s="319"/>
      <c r="RGO305" s="323"/>
      <c r="RGP305" s="319"/>
      <c r="RGQ305" s="323"/>
      <c r="RGR305" s="319"/>
      <c r="RGS305" s="323"/>
      <c r="RGT305" s="319"/>
      <c r="RGU305" s="323"/>
      <c r="RGV305" s="319"/>
      <c r="RGW305" s="323"/>
      <c r="RGX305" s="319"/>
      <c r="RGY305" s="323"/>
      <c r="RGZ305" s="319"/>
      <c r="RHA305" s="323"/>
      <c r="RHB305" s="319"/>
      <c r="RHC305" s="323"/>
      <c r="RHD305" s="319"/>
      <c r="RHE305" s="323"/>
      <c r="RHF305" s="319"/>
      <c r="RHG305" s="323"/>
      <c r="RHH305" s="319"/>
      <c r="RHI305" s="323"/>
      <c r="RHJ305" s="319"/>
      <c r="RHK305" s="323"/>
      <c r="RHL305" s="319"/>
      <c r="RHM305" s="323"/>
      <c r="RHN305" s="319"/>
      <c r="RHO305" s="323"/>
      <c r="RHP305" s="319"/>
      <c r="RHQ305" s="323"/>
      <c r="RHR305" s="319"/>
      <c r="RHS305" s="323"/>
      <c r="RHT305" s="319"/>
      <c r="RHU305" s="323"/>
      <c r="RHV305" s="319"/>
      <c r="RHW305" s="323"/>
      <c r="RHX305" s="319"/>
      <c r="RHY305" s="323"/>
      <c r="RHZ305" s="319"/>
      <c r="RIA305" s="323"/>
      <c r="RIB305" s="319"/>
      <c r="RIC305" s="323"/>
      <c r="RID305" s="319"/>
      <c r="RIE305" s="323"/>
      <c r="RIF305" s="319"/>
      <c r="RIG305" s="323"/>
      <c r="RIH305" s="319"/>
      <c r="RII305" s="323"/>
      <c r="RIJ305" s="319"/>
      <c r="RIK305" s="323"/>
      <c r="RIL305" s="319"/>
      <c r="RIM305" s="323"/>
      <c r="RIN305" s="319"/>
      <c r="RIO305" s="323"/>
      <c r="RIP305" s="319"/>
      <c r="RIQ305" s="323"/>
      <c r="RIR305" s="319"/>
      <c r="RIS305" s="323"/>
      <c r="RIT305" s="319"/>
      <c r="RIU305" s="323"/>
      <c r="RIV305" s="319"/>
      <c r="RIW305" s="323"/>
      <c r="RIX305" s="319"/>
      <c r="RIY305" s="323"/>
      <c r="RIZ305" s="319"/>
      <c r="RJA305" s="323"/>
      <c r="RJB305" s="319"/>
      <c r="RJC305" s="323"/>
      <c r="RJD305" s="319"/>
      <c r="RJE305" s="323"/>
      <c r="RJF305" s="319"/>
      <c r="RJG305" s="323"/>
      <c r="RJH305" s="319"/>
      <c r="RJI305" s="323"/>
      <c r="RJJ305" s="319"/>
      <c r="RJK305" s="323"/>
      <c r="RJL305" s="319"/>
      <c r="RJM305" s="323"/>
      <c r="RJN305" s="319"/>
      <c r="RJO305" s="323"/>
      <c r="RJP305" s="319"/>
      <c r="RJQ305" s="323"/>
      <c r="RJR305" s="319"/>
      <c r="RJS305" s="323"/>
      <c r="RJT305" s="319"/>
      <c r="RJU305" s="323"/>
      <c r="RJV305" s="319"/>
      <c r="RJW305" s="323"/>
      <c r="RJX305" s="319"/>
      <c r="RJY305" s="323"/>
      <c r="RJZ305" s="319"/>
      <c r="RKA305" s="323"/>
      <c r="RKB305" s="319"/>
      <c r="RKC305" s="323"/>
      <c r="RKD305" s="319"/>
      <c r="RKE305" s="323"/>
      <c r="RKF305" s="319"/>
      <c r="RKG305" s="323"/>
      <c r="RKH305" s="319"/>
      <c r="RKI305" s="323"/>
      <c r="RKJ305" s="319"/>
      <c r="RKK305" s="323"/>
      <c r="RKL305" s="319"/>
      <c r="RKM305" s="323"/>
      <c r="RKN305" s="319"/>
      <c r="RKO305" s="323"/>
      <c r="RKP305" s="319"/>
      <c r="RKQ305" s="323"/>
      <c r="RKR305" s="319"/>
      <c r="RKS305" s="323"/>
      <c r="RKT305" s="319"/>
      <c r="RKU305" s="323"/>
      <c r="RKV305" s="319"/>
      <c r="RKW305" s="323"/>
      <c r="RKX305" s="319"/>
      <c r="RKY305" s="323"/>
      <c r="RKZ305" s="319"/>
      <c r="RLA305" s="323"/>
      <c r="RLB305" s="319"/>
      <c r="RLC305" s="323"/>
      <c r="RLD305" s="319"/>
      <c r="RLE305" s="323"/>
      <c r="RLF305" s="319"/>
      <c r="RLG305" s="323"/>
      <c r="RLH305" s="319"/>
      <c r="RLI305" s="323"/>
      <c r="RLJ305" s="319"/>
      <c r="RLK305" s="323"/>
      <c r="RLL305" s="319"/>
      <c r="RLM305" s="323"/>
      <c r="RLN305" s="319"/>
      <c r="RLO305" s="323"/>
      <c r="RLP305" s="319"/>
      <c r="RLQ305" s="323"/>
      <c r="RLR305" s="319"/>
      <c r="RLS305" s="323"/>
      <c r="RLT305" s="319"/>
      <c r="RLU305" s="323"/>
      <c r="RLV305" s="319"/>
      <c r="RLW305" s="323"/>
      <c r="RLX305" s="319"/>
      <c r="RLY305" s="323"/>
      <c r="RLZ305" s="319"/>
      <c r="RMA305" s="323"/>
      <c r="RMB305" s="319"/>
      <c r="RMC305" s="323"/>
      <c r="RMD305" s="319"/>
      <c r="RME305" s="323"/>
      <c r="RMF305" s="319"/>
      <c r="RMG305" s="323"/>
      <c r="RMH305" s="319"/>
      <c r="RMI305" s="323"/>
      <c r="RMJ305" s="319"/>
      <c r="RMK305" s="323"/>
      <c r="RML305" s="319"/>
      <c r="RMM305" s="323"/>
      <c r="RMN305" s="319"/>
      <c r="RMO305" s="323"/>
      <c r="RMP305" s="319"/>
      <c r="RMQ305" s="323"/>
      <c r="RMR305" s="319"/>
      <c r="RMS305" s="323"/>
      <c r="RMT305" s="319"/>
      <c r="RMU305" s="323"/>
      <c r="RMV305" s="319"/>
      <c r="RMW305" s="323"/>
      <c r="RMX305" s="319"/>
      <c r="RMY305" s="323"/>
      <c r="RMZ305" s="319"/>
      <c r="RNA305" s="323"/>
      <c r="RNB305" s="319"/>
      <c r="RNC305" s="323"/>
      <c r="RND305" s="319"/>
      <c r="RNE305" s="323"/>
      <c r="RNF305" s="319"/>
      <c r="RNG305" s="323"/>
      <c r="RNH305" s="319"/>
      <c r="RNI305" s="323"/>
      <c r="RNJ305" s="319"/>
      <c r="RNK305" s="323"/>
      <c r="RNL305" s="319"/>
      <c r="RNM305" s="323"/>
      <c r="RNN305" s="319"/>
      <c r="RNO305" s="323"/>
      <c r="RNP305" s="319"/>
      <c r="RNQ305" s="323"/>
      <c r="RNR305" s="319"/>
      <c r="RNS305" s="323"/>
      <c r="RNT305" s="319"/>
      <c r="RNU305" s="323"/>
      <c r="RNV305" s="319"/>
      <c r="RNW305" s="323"/>
      <c r="RNX305" s="319"/>
      <c r="RNY305" s="323"/>
      <c r="RNZ305" s="319"/>
      <c r="ROA305" s="323"/>
      <c r="ROB305" s="319"/>
      <c r="ROC305" s="323"/>
      <c r="ROD305" s="319"/>
      <c r="ROE305" s="323"/>
      <c r="ROF305" s="319"/>
      <c r="ROG305" s="323"/>
      <c r="ROH305" s="319"/>
      <c r="ROI305" s="323"/>
      <c r="ROJ305" s="319"/>
      <c r="ROK305" s="323"/>
      <c r="ROL305" s="319"/>
      <c r="ROM305" s="323"/>
      <c r="RON305" s="319"/>
      <c r="ROO305" s="323"/>
      <c r="ROP305" s="319"/>
      <c r="ROQ305" s="323"/>
      <c r="ROR305" s="319"/>
      <c r="ROS305" s="323"/>
      <c r="ROT305" s="319"/>
      <c r="ROU305" s="323"/>
      <c r="ROV305" s="319"/>
      <c r="ROW305" s="323"/>
      <c r="ROX305" s="319"/>
      <c r="ROY305" s="323"/>
      <c r="ROZ305" s="319"/>
      <c r="RPA305" s="323"/>
      <c r="RPB305" s="319"/>
      <c r="RPC305" s="323"/>
      <c r="RPD305" s="319"/>
      <c r="RPE305" s="323"/>
      <c r="RPF305" s="319"/>
      <c r="RPG305" s="323"/>
      <c r="RPH305" s="319"/>
      <c r="RPI305" s="323"/>
      <c r="RPJ305" s="319"/>
      <c r="RPK305" s="323"/>
      <c r="RPL305" s="319"/>
      <c r="RPM305" s="323"/>
      <c r="RPN305" s="319"/>
      <c r="RPO305" s="323"/>
      <c r="RPP305" s="319"/>
      <c r="RPQ305" s="323"/>
      <c r="RPR305" s="319"/>
      <c r="RPS305" s="323"/>
      <c r="RPT305" s="319"/>
      <c r="RPU305" s="323"/>
      <c r="RPV305" s="319"/>
      <c r="RPW305" s="323"/>
      <c r="RPX305" s="319"/>
      <c r="RPY305" s="323"/>
      <c r="RPZ305" s="319"/>
      <c r="RQA305" s="323"/>
      <c r="RQB305" s="319"/>
      <c r="RQC305" s="323"/>
      <c r="RQD305" s="319"/>
      <c r="RQE305" s="323"/>
      <c r="RQF305" s="319"/>
      <c r="RQG305" s="323"/>
      <c r="RQH305" s="319"/>
      <c r="RQI305" s="323"/>
      <c r="RQJ305" s="319"/>
      <c r="RQK305" s="323"/>
      <c r="RQL305" s="319"/>
      <c r="RQM305" s="323"/>
      <c r="RQN305" s="319"/>
      <c r="RQO305" s="323"/>
      <c r="RQP305" s="319"/>
      <c r="RQQ305" s="323"/>
      <c r="RQR305" s="319"/>
      <c r="RQS305" s="323"/>
      <c r="RQT305" s="319"/>
      <c r="RQU305" s="323"/>
      <c r="RQV305" s="319"/>
      <c r="RQW305" s="323"/>
      <c r="RQX305" s="319"/>
      <c r="RQY305" s="323"/>
      <c r="RQZ305" s="319"/>
      <c r="RRA305" s="323"/>
      <c r="RRB305" s="319"/>
      <c r="RRC305" s="323"/>
      <c r="RRD305" s="319"/>
      <c r="RRE305" s="323"/>
      <c r="RRF305" s="319"/>
      <c r="RRG305" s="323"/>
      <c r="RRH305" s="319"/>
      <c r="RRI305" s="323"/>
      <c r="RRJ305" s="319"/>
      <c r="RRK305" s="323"/>
      <c r="RRL305" s="319"/>
      <c r="RRM305" s="323"/>
      <c r="RRN305" s="319"/>
      <c r="RRO305" s="323"/>
      <c r="RRP305" s="319"/>
      <c r="RRQ305" s="323"/>
      <c r="RRR305" s="319"/>
      <c r="RRS305" s="323"/>
      <c r="RRT305" s="319"/>
      <c r="RRU305" s="323"/>
      <c r="RRV305" s="319"/>
      <c r="RRW305" s="323"/>
      <c r="RRX305" s="319"/>
      <c r="RRY305" s="323"/>
      <c r="RRZ305" s="319"/>
      <c r="RSA305" s="323"/>
      <c r="RSB305" s="319"/>
      <c r="RSC305" s="323"/>
      <c r="RSD305" s="319"/>
      <c r="RSE305" s="323"/>
      <c r="RSF305" s="319"/>
      <c r="RSG305" s="323"/>
      <c r="RSH305" s="319"/>
      <c r="RSI305" s="323"/>
      <c r="RSJ305" s="319"/>
      <c r="RSK305" s="323"/>
      <c r="RSL305" s="319"/>
      <c r="RSM305" s="323"/>
      <c r="RSN305" s="319"/>
      <c r="RSO305" s="323"/>
      <c r="RSP305" s="319"/>
      <c r="RSQ305" s="323"/>
      <c r="RSR305" s="319"/>
      <c r="RSS305" s="323"/>
      <c r="RST305" s="319"/>
      <c r="RSU305" s="323"/>
      <c r="RSV305" s="319"/>
      <c r="RSW305" s="323"/>
      <c r="RSX305" s="319"/>
      <c r="RSY305" s="323"/>
      <c r="RSZ305" s="319"/>
      <c r="RTA305" s="323"/>
      <c r="RTB305" s="319"/>
      <c r="RTC305" s="323"/>
      <c r="RTD305" s="319"/>
      <c r="RTE305" s="323"/>
      <c r="RTF305" s="319"/>
      <c r="RTG305" s="323"/>
      <c r="RTH305" s="319"/>
      <c r="RTI305" s="323"/>
      <c r="RTJ305" s="319"/>
      <c r="RTK305" s="323"/>
      <c r="RTL305" s="319"/>
      <c r="RTM305" s="323"/>
      <c r="RTN305" s="319"/>
      <c r="RTO305" s="323"/>
      <c r="RTP305" s="319"/>
      <c r="RTQ305" s="323"/>
      <c r="RTR305" s="319"/>
      <c r="RTS305" s="323"/>
      <c r="RTT305" s="319"/>
      <c r="RTU305" s="323"/>
      <c r="RTV305" s="319"/>
      <c r="RTW305" s="323"/>
      <c r="RTX305" s="319"/>
      <c r="RTY305" s="323"/>
      <c r="RTZ305" s="319"/>
      <c r="RUA305" s="323"/>
      <c r="RUB305" s="319"/>
      <c r="RUC305" s="323"/>
      <c r="RUD305" s="319"/>
      <c r="RUE305" s="323"/>
      <c r="RUF305" s="319"/>
      <c r="RUG305" s="323"/>
      <c r="RUH305" s="319"/>
      <c r="RUI305" s="323"/>
      <c r="RUJ305" s="319"/>
      <c r="RUK305" s="323"/>
      <c r="RUL305" s="319"/>
      <c r="RUM305" s="323"/>
      <c r="RUN305" s="319"/>
      <c r="RUO305" s="323"/>
      <c r="RUP305" s="319"/>
      <c r="RUQ305" s="323"/>
      <c r="RUR305" s="319"/>
      <c r="RUS305" s="323"/>
      <c r="RUT305" s="319"/>
      <c r="RUU305" s="323"/>
      <c r="RUV305" s="319"/>
      <c r="RUW305" s="323"/>
      <c r="RUX305" s="319"/>
      <c r="RUY305" s="323"/>
      <c r="RUZ305" s="319"/>
      <c r="RVA305" s="323"/>
      <c r="RVB305" s="319"/>
      <c r="RVC305" s="323"/>
      <c r="RVD305" s="319"/>
      <c r="RVE305" s="323"/>
      <c r="RVF305" s="319"/>
      <c r="RVG305" s="323"/>
      <c r="RVH305" s="319"/>
      <c r="RVI305" s="323"/>
      <c r="RVJ305" s="319"/>
      <c r="RVK305" s="323"/>
      <c r="RVL305" s="319"/>
      <c r="RVM305" s="323"/>
      <c r="RVN305" s="319"/>
      <c r="RVO305" s="323"/>
      <c r="RVP305" s="319"/>
      <c r="RVQ305" s="323"/>
      <c r="RVR305" s="319"/>
      <c r="RVS305" s="323"/>
      <c r="RVT305" s="319"/>
      <c r="RVU305" s="323"/>
      <c r="RVV305" s="319"/>
      <c r="RVW305" s="323"/>
      <c r="RVX305" s="319"/>
      <c r="RVY305" s="323"/>
      <c r="RVZ305" s="319"/>
      <c r="RWA305" s="323"/>
      <c r="RWB305" s="319"/>
      <c r="RWC305" s="323"/>
      <c r="RWD305" s="319"/>
      <c r="RWE305" s="323"/>
      <c r="RWF305" s="319"/>
      <c r="RWG305" s="323"/>
      <c r="RWH305" s="319"/>
      <c r="RWI305" s="323"/>
      <c r="RWJ305" s="319"/>
      <c r="RWK305" s="323"/>
      <c r="RWL305" s="319"/>
      <c r="RWM305" s="323"/>
      <c r="RWN305" s="319"/>
      <c r="RWO305" s="323"/>
      <c r="RWP305" s="319"/>
      <c r="RWQ305" s="323"/>
      <c r="RWR305" s="319"/>
      <c r="RWS305" s="323"/>
      <c r="RWT305" s="319"/>
      <c r="RWU305" s="323"/>
      <c r="RWV305" s="319"/>
      <c r="RWW305" s="323"/>
      <c r="RWX305" s="319"/>
      <c r="RWY305" s="323"/>
      <c r="RWZ305" s="319"/>
      <c r="RXA305" s="323"/>
      <c r="RXB305" s="319"/>
      <c r="RXC305" s="323"/>
      <c r="RXD305" s="319"/>
      <c r="RXE305" s="323"/>
      <c r="RXF305" s="319"/>
      <c r="RXG305" s="323"/>
      <c r="RXH305" s="319"/>
      <c r="RXI305" s="323"/>
      <c r="RXJ305" s="319"/>
      <c r="RXK305" s="323"/>
      <c r="RXL305" s="319"/>
      <c r="RXM305" s="323"/>
      <c r="RXN305" s="319"/>
      <c r="RXO305" s="323"/>
      <c r="RXP305" s="319"/>
      <c r="RXQ305" s="323"/>
      <c r="RXR305" s="319"/>
      <c r="RXS305" s="323"/>
      <c r="RXT305" s="319"/>
      <c r="RXU305" s="323"/>
      <c r="RXV305" s="319"/>
      <c r="RXW305" s="323"/>
      <c r="RXX305" s="319"/>
      <c r="RXY305" s="323"/>
      <c r="RXZ305" s="319"/>
      <c r="RYA305" s="323"/>
      <c r="RYB305" s="319"/>
      <c r="RYC305" s="323"/>
      <c r="RYD305" s="319"/>
      <c r="RYE305" s="323"/>
      <c r="RYF305" s="319"/>
      <c r="RYG305" s="323"/>
      <c r="RYH305" s="319"/>
      <c r="RYI305" s="323"/>
      <c r="RYJ305" s="319"/>
      <c r="RYK305" s="323"/>
      <c r="RYL305" s="319"/>
      <c r="RYM305" s="323"/>
      <c r="RYN305" s="319"/>
      <c r="RYO305" s="323"/>
      <c r="RYP305" s="319"/>
      <c r="RYQ305" s="323"/>
      <c r="RYR305" s="319"/>
      <c r="RYS305" s="323"/>
      <c r="RYT305" s="319"/>
      <c r="RYU305" s="323"/>
      <c r="RYV305" s="319"/>
      <c r="RYW305" s="323"/>
      <c r="RYX305" s="319"/>
      <c r="RYY305" s="323"/>
      <c r="RYZ305" s="319"/>
      <c r="RZA305" s="323"/>
      <c r="RZB305" s="319"/>
      <c r="RZC305" s="323"/>
      <c r="RZD305" s="319"/>
      <c r="RZE305" s="323"/>
      <c r="RZF305" s="319"/>
      <c r="RZG305" s="323"/>
      <c r="RZH305" s="319"/>
      <c r="RZI305" s="323"/>
      <c r="RZJ305" s="319"/>
      <c r="RZK305" s="323"/>
      <c r="RZL305" s="319"/>
      <c r="RZM305" s="323"/>
      <c r="RZN305" s="319"/>
      <c r="RZO305" s="323"/>
      <c r="RZP305" s="319"/>
      <c r="RZQ305" s="323"/>
      <c r="RZR305" s="319"/>
      <c r="RZS305" s="323"/>
      <c r="RZT305" s="319"/>
      <c r="RZU305" s="323"/>
      <c r="RZV305" s="319"/>
      <c r="RZW305" s="323"/>
      <c r="RZX305" s="319"/>
      <c r="RZY305" s="323"/>
      <c r="RZZ305" s="319"/>
      <c r="SAA305" s="323"/>
      <c r="SAB305" s="319"/>
      <c r="SAC305" s="323"/>
      <c r="SAD305" s="319"/>
      <c r="SAE305" s="323"/>
      <c r="SAF305" s="319"/>
      <c r="SAG305" s="323"/>
      <c r="SAH305" s="319"/>
      <c r="SAI305" s="323"/>
      <c r="SAJ305" s="319"/>
      <c r="SAK305" s="323"/>
      <c r="SAL305" s="319"/>
      <c r="SAM305" s="323"/>
      <c r="SAN305" s="319"/>
      <c r="SAO305" s="323"/>
      <c r="SAP305" s="319"/>
      <c r="SAQ305" s="323"/>
      <c r="SAR305" s="319"/>
      <c r="SAS305" s="323"/>
      <c r="SAT305" s="319"/>
      <c r="SAU305" s="323"/>
      <c r="SAV305" s="319"/>
      <c r="SAW305" s="323"/>
      <c r="SAX305" s="319"/>
      <c r="SAY305" s="323"/>
      <c r="SAZ305" s="319"/>
      <c r="SBA305" s="323"/>
      <c r="SBB305" s="319"/>
      <c r="SBC305" s="323"/>
      <c r="SBD305" s="319"/>
      <c r="SBE305" s="323"/>
      <c r="SBF305" s="319"/>
      <c r="SBG305" s="323"/>
      <c r="SBH305" s="319"/>
      <c r="SBI305" s="323"/>
      <c r="SBJ305" s="319"/>
      <c r="SBK305" s="323"/>
      <c r="SBL305" s="319"/>
      <c r="SBM305" s="323"/>
      <c r="SBN305" s="319"/>
      <c r="SBO305" s="323"/>
      <c r="SBP305" s="319"/>
      <c r="SBQ305" s="323"/>
      <c r="SBR305" s="319"/>
      <c r="SBS305" s="323"/>
      <c r="SBT305" s="319"/>
      <c r="SBU305" s="323"/>
      <c r="SBV305" s="319"/>
      <c r="SBW305" s="323"/>
      <c r="SBX305" s="319"/>
      <c r="SBY305" s="323"/>
      <c r="SBZ305" s="319"/>
      <c r="SCA305" s="323"/>
      <c r="SCB305" s="319"/>
      <c r="SCC305" s="323"/>
      <c r="SCD305" s="319"/>
      <c r="SCE305" s="323"/>
      <c r="SCF305" s="319"/>
      <c r="SCG305" s="323"/>
      <c r="SCH305" s="319"/>
      <c r="SCI305" s="323"/>
      <c r="SCJ305" s="319"/>
      <c r="SCK305" s="323"/>
      <c r="SCL305" s="319"/>
      <c r="SCM305" s="323"/>
      <c r="SCN305" s="319"/>
      <c r="SCO305" s="323"/>
      <c r="SCP305" s="319"/>
      <c r="SCQ305" s="323"/>
      <c r="SCR305" s="319"/>
      <c r="SCS305" s="323"/>
      <c r="SCT305" s="319"/>
      <c r="SCU305" s="323"/>
      <c r="SCV305" s="319"/>
      <c r="SCW305" s="323"/>
      <c r="SCX305" s="319"/>
      <c r="SCY305" s="323"/>
      <c r="SCZ305" s="319"/>
      <c r="SDA305" s="323"/>
      <c r="SDB305" s="319"/>
      <c r="SDC305" s="323"/>
      <c r="SDD305" s="319"/>
      <c r="SDE305" s="323"/>
      <c r="SDF305" s="319"/>
      <c r="SDG305" s="323"/>
      <c r="SDH305" s="319"/>
      <c r="SDI305" s="323"/>
      <c r="SDJ305" s="319"/>
      <c r="SDK305" s="323"/>
      <c r="SDL305" s="319"/>
      <c r="SDM305" s="323"/>
      <c r="SDN305" s="319"/>
      <c r="SDO305" s="323"/>
      <c r="SDP305" s="319"/>
      <c r="SDQ305" s="323"/>
      <c r="SDR305" s="319"/>
      <c r="SDS305" s="323"/>
      <c r="SDT305" s="319"/>
      <c r="SDU305" s="323"/>
      <c r="SDV305" s="319"/>
      <c r="SDW305" s="323"/>
      <c r="SDX305" s="319"/>
      <c r="SDY305" s="323"/>
      <c r="SDZ305" s="319"/>
      <c r="SEA305" s="323"/>
      <c r="SEB305" s="319"/>
      <c r="SEC305" s="323"/>
      <c r="SED305" s="319"/>
      <c r="SEE305" s="323"/>
      <c r="SEF305" s="319"/>
      <c r="SEG305" s="323"/>
      <c r="SEH305" s="319"/>
      <c r="SEI305" s="323"/>
      <c r="SEJ305" s="319"/>
      <c r="SEK305" s="323"/>
      <c r="SEL305" s="319"/>
      <c r="SEM305" s="323"/>
      <c r="SEN305" s="319"/>
      <c r="SEO305" s="323"/>
      <c r="SEP305" s="319"/>
      <c r="SEQ305" s="323"/>
      <c r="SER305" s="319"/>
      <c r="SES305" s="323"/>
      <c r="SET305" s="319"/>
      <c r="SEU305" s="323"/>
      <c r="SEV305" s="319"/>
      <c r="SEW305" s="323"/>
      <c r="SEX305" s="319"/>
      <c r="SEY305" s="323"/>
      <c r="SEZ305" s="319"/>
      <c r="SFA305" s="323"/>
      <c r="SFB305" s="319"/>
      <c r="SFC305" s="323"/>
      <c r="SFD305" s="319"/>
      <c r="SFE305" s="323"/>
      <c r="SFF305" s="319"/>
      <c r="SFG305" s="323"/>
      <c r="SFH305" s="319"/>
      <c r="SFI305" s="323"/>
      <c r="SFJ305" s="319"/>
      <c r="SFK305" s="323"/>
      <c r="SFL305" s="319"/>
      <c r="SFM305" s="323"/>
      <c r="SFN305" s="319"/>
      <c r="SFO305" s="323"/>
      <c r="SFP305" s="319"/>
      <c r="SFQ305" s="323"/>
      <c r="SFR305" s="319"/>
      <c r="SFS305" s="323"/>
      <c r="SFT305" s="319"/>
      <c r="SFU305" s="323"/>
      <c r="SFV305" s="319"/>
      <c r="SFW305" s="323"/>
      <c r="SFX305" s="319"/>
      <c r="SFY305" s="323"/>
      <c r="SFZ305" s="319"/>
      <c r="SGA305" s="323"/>
      <c r="SGB305" s="319"/>
      <c r="SGC305" s="323"/>
      <c r="SGD305" s="319"/>
      <c r="SGE305" s="323"/>
      <c r="SGF305" s="319"/>
      <c r="SGG305" s="323"/>
      <c r="SGH305" s="319"/>
      <c r="SGI305" s="323"/>
      <c r="SGJ305" s="319"/>
      <c r="SGK305" s="323"/>
      <c r="SGL305" s="319"/>
      <c r="SGM305" s="323"/>
      <c r="SGN305" s="319"/>
      <c r="SGO305" s="323"/>
      <c r="SGP305" s="319"/>
      <c r="SGQ305" s="323"/>
      <c r="SGR305" s="319"/>
      <c r="SGS305" s="323"/>
      <c r="SGT305" s="319"/>
      <c r="SGU305" s="323"/>
      <c r="SGV305" s="319"/>
      <c r="SGW305" s="323"/>
      <c r="SGX305" s="319"/>
      <c r="SGY305" s="323"/>
      <c r="SGZ305" s="319"/>
      <c r="SHA305" s="323"/>
      <c r="SHB305" s="319"/>
      <c r="SHC305" s="323"/>
      <c r="SHD305" s="319"/>
      <c r="SHE305" s="323"/>
      <c r="SHF305" s="319"/>
      <c r="SHG305" s="323"/>
      <c r="SHH305" s="319"/>
      <c r="SHI305" s="323"/>
      <c r="SHJ305" s="319"/>
      <c r="SHK305" s="323"/>
      <c r="SHL305" s="319"/>
      <c r="SHM305" s="323"/>
      <c r="SHN305" s="319"/>
      <c r="SHO305" s="323"/>
      <c r="SHP305" s="319"/>
      <c r="SHQ305" s="323"/>
      <c r="SHR305" s="319"/>
      <c r="SHS305" s="323"/>
      <c r="SHT305" s="319"/>
      <c r="SHU305" s="323"/>
      <c r="SHV305" s="319"/>
      <c r="SHW305" s="323"/>
      <c r="SHX305" s="319"/>
      <c r="SHY305" s="323"/>
      <c r="SHZ305" s="319"/>
      <c r="SIA305" s="323"/>
      <c r="SIB305" s="319"/>
      <c r="SIC305" s="323"/>
      <c r="SID305" s="319"/>
      <c r="SIE305" s="323"/>
      <c r="SIF305" s="319"/>
      <c r="SIG305" s="323"/>
      <c r="SIH305" s="319"/>
      <c r="SII305" s="323"/>
      <c r="SIJ305" s="319"/>
      <c r="SIK305" s="323"/>
      <c r="SIL305" s="319"/>
      <c r="SIM305" s="323"/>
      <c r="SIN305" s="319"/>
      <c r="SIO305" s="323"/>
      <c r="SIP305" s="319"/>
      <c r="SIQ305" s="323"/>
      <c r="SIR305" s="319"/>
      <c r="SIS305" s="323"/>
      <c r="SIT305" s="319"/>
      <c r="SIU305" s="323"/>
      <c r="SIV305" s="319"/>
      <c r="SIW305" s="323"/>
      <c r="SIX305" s="319"/>
      <c r="SIY305" s="323"/>
      <c r="SIZ305" s="319"/>
      <c r="SJA305" s="323"/>
      <c r="SJB305" s="319"/>
      <c r="SJC305" s="323"/>
      <c r="SJD305" s="319"/>
      <c r="SJE305" s="323"/>
      <c r="SJF305" s="319"/>
      <c r="SJG305" s="323"/>
      <c r="SJH305" s="319"/>
      <c r="SJI305" s="323"/>
      <c r="SJJ305" s="319"/>
      <c r="SJK305" s="323"/>
      <c r="SJL305" s="319"/>
      <c r="SJM305" s="323"/>
      <c r="SJN305" s="319"/>
      <c r="SJO305" s="323"/>
      <c r="SJP305" s="319"/>
      <c r="SJQ305" s="323"/>
      <c r="SJR305" s="319"/>
      <c r="SJS305" s="323"/>
      <c r="SJT305" s="319"/>
      <c r="SJU305" s="323"/>
      <c r="SJV305" s="319"/>
      <c r="SJW305" s="323"/>
      <c r="SJX305" s="319"/>
      <c r="SJY305" s="323"/>
      <c r="SJZ305" s="319"/>
      <c r="SKA305" s="323"/>
      <c r="SKB305" s="319"/>
      <c r="SKC305" s="323"/>
      <c r="SKD305" s="319"/>
      <c r="SKE305" s="323"/>
      <c r="SKF305" s="319"/>
      <c r="SKG305" s="323"/>
      <c r="SKH305" s="319"/>
      <c r="SKI305" s="323"/>
      <c r="SKJ305" s="319"/>
      <c r="SKK305" s="323"/>
      <c r="SKL305" s="319"/>
      <c r="SKM305" s="323"/>
      <c r="SKN305" s="319"/>
      <c r="SKO305" s="323"/>
      <c r="SKP305" s="319"/>
      <c r="SKQ305" s="323"/>
      <c r="SKR305" s="319"/>
      <c r="SKS305" s="323"/>
      <c r="SKT305" s="319"/>
      <c r="SKU305" s="323"/>
      <c r="SKV305" s="319"/>
      <c r="SKW305" s="323"/>
      <c r="SKX305" s="319"/>
      <c r="SKY305" s="323"/>
      <c r="SKZ305" s="319"/>
      <c r="SLA305" s="323"/>
      <c r="SLB305" s="319"/>
      <c r="SLC305" s="323"/>
      <c r="SLD305" s="319"/>
      <c r="SLE305" s="323"/>
      <c r="SLF305" s="319"/>
      <c r="SLG305" s="323"/>
      <c r="SLH305" s="319"/>
      <c r="SLI305" s="323"/>
      <c r="SLJ305" s="319"/>
      <c r="SLK305" s="323"/>
      <c r="SLL305" s="319"/>
      <c r="SLM305" s="323"/>
      <c r="SLN305" s="319"/>
      <c r="SLO305" s="323"/>
      <c r="SLP305" s="319"/>
      <c r="SLQ305" s="323"/>
      <c r="SLR305" s="319"/>
      <c r="SLS305" s="323"/>
      <c r="SLT305" s="319"/>
      <c r="SLU305" s="323"/>
      <c r="SLV305" s="319"/>
      <c r="SLW305" s="323"/>
      <c r="SLX305" s="319"/>
      <c r="SLY305" s="323"/>
      <c r="SLZ305" s="319"/>
      <c r="SMA305" s="323"/>
      <c r="SMB305" s="319"/>
      <c r="SMC305" s="323"/>
      <c r="SMD305" s="319"/>
      <c r="SME305" s="323"/>
      <c r="SMF305" s="319"/>
      <c r="SMG305" s="323"/>
      <c r="SMH305" s="319"/>
      <c r="SMI305" s="323"/>
      <c r="SMJ305" s="319"/>
      <c r="SMK305" s="323"/>
      <c r="SML305" s="319"/>
      <c r="SMM305" s="323"/>
      <c r="SMN305" s="319"/>
      <c r="SMO305" s="323"/>
      <c r="SMP305" s="319"/>
      <c r="SMQ305" s="323"/>
      <c r="SMR305" s="319"/>
      <c r="SMS305" s="323"/>
      <c r="SMT305" s="319"/>
      <c r="SMU305" s="323"/>
      <c r="SMV305" s="319"/>
      <c r="SMW305" s="323"/>
      <c r="SMX305" s="319"/>
      <c r="SMY305" s="323"/>
      <c r="SMZ305" s="319"/>
      <c r="SNA305" s="323"/>
      <c r="SNB305" s="319"/>
      <c r="SNC305" s="323"/>
      <c r="SND305" s="319"/>
      <c r="SNE305" s="323"/>
      <c r="SNF305" s="319"/>
      <c r="SNG305" s="323"/>
      <c r="SNH305" s="319"/>
      <c r="SNI305" s="323"/>
      <c r="SNJ305" s="319"/>
      <c r="SNK305" s="323"/>
      <c r="SNL305" s="319"/>
      <c r="SNM305" s="323"/>
      <c r="SNN305" s="319"/>
      <c r="SNO305" s="323"/>
      <c r="SNP305" s="319"/>
      <c r="SNQ305" s="323"/>
      <c r="SNR305" s="319"/>
      <c r="SNS305" s="323"/>
      <c r="SNT305" s="319"/>
      <c r="SNU305" s="323"/>
      <c r="SNV305" s="319"/>
      <c r="SNW305" s="323"/>
      <c r="SNX305" s="319"/>
      <c r="SNY305" s="323"/>
      <c r="SNZ305" s="319"/>
      <c r="SOA305" s="323"/>
      <c r="SOB305" s="319"/>
      <c r="SOC305" s="323"/>
      <c r="SOD305" s="319"/>
      <c r="SOE305" s="323"/>
      <c r="SOF305" s="319"/>
      <c r="SOG305" s="323"/>
      <c r="SOH305" s="319"/>
      <c r="SOI305" s="323"/>
      <c r="SOJ305" s="319"/>
      <c r="SOK305" s="323"/>
      <c r="SOL305" s="319"/>
      <c r="SOM305" s="323"/>
      <c r="SON305" s="319"/>
      <c r="SOO305" s="323"/>
      <c r="SOP305" s="319"/>
      <c r="SOQ305" s="323"/>
      <c r="SOR305" s="319"/>
      <c r="SOS305" s="323"/>
      <c r="SOT305" s="319"/>
      <c r="SOU305" s="323"/>
      <c r="SOV305" s="319"/>
      <c r="SOW305" s="323"/>
      <c r="SOX305" s="319"/>
      <c r="SOY305" s="323"/>
      <c r="SOZ305" s="319"/>
      <c r="SPA305" s="323"/>
      <c r="SPB305" s="319"/>
      <c r="SPC305" s="323"/>
      <c r="SPD305" s="319"/>
      <c r="SPE305" s="323"/>
      <c r="SPF305" s="319"/>
      <c r="SPG305" s="323"/>
      <c r="SPH305" s="319"/>
      <c r="SPI305" s="323"/>
      <c r="SPJ305" s="319"/>
      <c r="SPK305" s="323"/>
      <c r="SPL305" s="319"/>
      <c r="SPM305" s="323"/>
      <c r="SPN305" s="319"/>
      <c r="SPO305" s="323"/>
      <c r="SPP305" s="319"/>
      <c r="SPQ305" s="323"/>
      <c r="SPR305" s="319"/>
      <c r="SPS305" s="323"/>
      <c r="SPT305" s="319"/>
      <c r="SPU305" s="323"/>
      <c r="SPV305" s="319"/>
      <c r="SPW305" s="323"/>
      <c r="SPX305" s="319"/>
      <c r="SPY305" s="323"/>
      <c r="SPZ305" s="319"/>
      <c r="SQA305" s="323"/>
      <c r="SQB305" s="319"/>
      <c r="SQC305" s="323"/>
      <c r="SQD305" s="319"/>
      <c r="SQE305" s="323"/>
      <c r="SQF305" s="319"/>
      <c r="SQG305" s="323"/>
      <c r="SQH305" s="319"/>
      <c r="SQI305" s="323"/>
      <c r="SQJ305" s="319"/>
      <c r="SQK305" s="323"/>
      <c r="SQL305" s="319"/>
      <c r="SQM305" s="323"/>
      <c r="SQN305" s="319"/>
      <c r="SQO305" s="323"/>
      <c r="SQP305" s="319"/>
      <c r="SQQ305" s="323"/>
      <c r="SQR305" s="319"/>
      <c r="SQS305" s="323"/>
      <c r="SQT305" s="319"/>
      <c r="SQU305" s="323"/>
      <c r="SQV305" s="319"/>
      <c r="SQW305" s="323"/>
      <c r="SQX305" s="319"/>
      <c r="SQY305" s="323"/>
      <c r="SQZ305" s="319"/>
      <c r="SRA305" s="323"/>
      <c r="SRB305" s="319"/>
      <c r="SRC305" s="323"/>
      <c r="SRD305" s="319"/>
      <c r="SRE305" s="323"/>
      <c r="SRF305" s="319"/>
      <c r="SRG305" s="323"/>
      <c r="SRH305" s="319"/>
      <c r="SRI305" s="323"/>
      <c r="SRJ305" s="319"/>
      <c r="SRK305" s="323"/>
      <c r="SRL305" s="319"/>
      <c r="SRM305" s="323"/>
      <c r="SRN305" s="319"/>
      <c r="SRO305" s="323"/>
      <c r="SRP305" s="319"/>
      <c r="SRQ305" s="323"/>
      <c r="SRR305" s="319"/>
      <c r="SRS305" s="323"/>
      <c r="SRT305" s="319"/>
      <c r="SRU305" s="323"/>
      <c r="SRV305" s="319"/>
      <c r="SRW305" s="323"/>
      <c r="SRX305" s="319"/>
      <c r="SRY305" s="323"/>
      <c r="SRZ305" s="319"/>
      <c r="SSA305" s="323"/>
      <c r="SSB305" s="319"/>
      <c r="SSC305" s="323"/>
      <c r="SSD305" s="319"/>
      <c r="SSE305" s="323"/>
      <c r="SSF305" s="319"/>
      <c r="SSG305" s="323"/>
      <c r="SSH305" s="319"/>
      <c r="SSI305" s="323"/>
      <c r="SSJ305" s="319"/>
      <c r="SSK305" s="323"/>
      <c r="SSL305" s="319"/>
      <c r="SSM305" s="323"/>
      <c r="SSN305" s="319"/>
      <c r="SSO305" s="323"/>
      <c r="SSP305" s="319"/>
      <c r="SSQ305" s="323"/>
      <c r="SSR305" s="319"/>
      <c r="SSS305" s="323"/>
      <c r="SST305" s="319"/>
      <c r="SSU305" s="323"/>
      <c r="SSV305" s="319"/>
      <c r="SSW305" s="323"/>
      <c r="SSX305" s="319"/>
      <c r="SSY305" s="323"/>
      <c r="SSZ305" s="319"/>
      <c r="STA305" s="323"/>
      <c r="STB305" s="319"/>
      <c r="STC305" s="323"/>
      <c r="STD305" s="319"/>
      <c r="STE305" s="323"/>
      <c r="STF305" s="319"/>
      <c r="STG305" s="323"/>
      <c r="STH305" s="319"/>
      <c r="STI305" s="323"/>
      <c r="STJ305" s="319"/>
      <c r="STK305" s="323"/>
      <c r="STL305" s="319"/>
      <c r="STM305" s="323"/>
      <c r="STN305" s="319"/>
      <c r="STO305" s="323"/>
      <c r="STP305" s="319"/>
      <c r="STQ305" s="323"/>
      <c r="STR305" s="319"/>
      <c r="STS305" s="323"/>
      <c r="STT305" s="319"/>
      <c r="STU305" s="323"/>
      <c r="STV305" s="319"/>
      <c r="STW305" s="323"/>
      <c r="STX305" s="319"/>
      <c r="STY305" s="323"/>
      <c r="STZ305" s="319"/>
      <c r="SUA305" s="323"/>
      <c r="SUB305" s="319"/>
      <c r="SUC305" s="323"/>
      <c r="SUD305" s="319"/>
      <c r="SUE305" s="323"/>
      <c r="SUF305" s="319"/>
      <c r="SUG305" s="323"/>
      <c r="SUH305" s="319"/>
      <c r="SUI305" s="323"/>
      <c r="SUJ305" s="319"/>
      <c r="SUK305" s="323"/>
      <c r="SUL305" s="319"/>
      <c r="SUM305" s="323"/>
      <c r="SUN305" s="319"/>
      <c r="SUO305" s="323"/>
      <c r="SUP305" s="319"/>
      <c r="SUQ305" s="323"/>
      <c r="SUR305" s="319"/>
      <c r="SUS305" s="323"/>
      <c r="SUT305" s="319"/>
      <c r="SUU305" s="323"/>
      <c r="SUV305" s="319"/>
      <c r="SUW305" s="323"/>
      <c r="SUX305" s="319"/>
      <c r="SUY305" s="323"/>
      <c r="SUZ305" s="319"/>
      <c r="SVA305" s="323"/>
      <c r="SVB305" s="319"/>
      <c r="SVC305" s="323"/>
      <c r="SVD305" s="319"/>
      <c r="SVE305" s="323"/>
      <c r="SVF305" s="319"/>
      <c r="SVG305" s="323"/>
      <c r="SVH305" s="319"/>
      <c r="SVI305" s="323"/>
      <c r="SVJ305" s="319"/>
      <c r="SVK305" s="323"/>
      <c r="SVL305" s="319"/>
      <c r="SVM305" s="323"/>
      <c r="SVN305" s="319"/>
      <c r="SVO305" s="323"/>
      <c r="SVP305" s="319"/>
      <c r="SVQ305" s="323"/>
      <c r="SVR305" s="319"/>
      <c r="SVS305" s="323"/>
      <c r="SVT305" s="319"/>
      <c r="SVU305" s="323"/>
      <c r="SVV305" s="319"/>
      <c r="SVW305" s="323"/>
      <c r="SVX305" s="319"/>
      <c r="SVY305" s="323"/>
      <c r="SVZ305" s="319"/>
      <c r="SWA305" s="323"/>
      <c r="SWB305" s="319"/>
      <c r="SWC305" s="323"/>
      <c r="SWD305" s="319"/>
      <c r="SWE305" s="323"/>
      <c r="SWF305" s="319"/>
      <c r="SWG305" s="323"/>
      <c r="SWH305" s="319"/>
      <c r="SWI305" s="323"/>
      <c r="SWJ305" s="319"/>
      <c r="SWK305" s="323"/>
      <c r="SWL305" s="319"/>
      <c r="SWM305" s="323"/>
      <c r="SWN305" s="319"/>
      <c r="SWO305" s="323"/>
      <c r="SWP305" s="319"/>
      <c r="SWQ305" s="323"/>
      <c r="SWR305" s="319"/>
      <c r="SWS305" s="323"/>
      <c r="SWT305" s="319"/>
      <c r="SWU305" s="323"/>
      <c r="SWV305" s="319"/>
      <c r="SWW305" s="323"/>
      <c r="SWX305" s="319"/>
      <c r="SWY305" s="323"/>
      <c r="SWZ305" s="319"/>
      <c r="SXA305" s="323"/>
      <c r="SXB305" s="319"/>
      <c r="SXC305" s="323"/>
      <c r="SXD305" s="319"/>
      <c r="SXE305" s="323"/>
      <c r="SXF305" s="319"/>
      <c r="SXG305" s="323"/>
      <c r="SXH305" s="319"/>
      <c r="SXI305" s="323"/>
      <c r="SXJ305" s="319"/>
      <c r="SXK305" s="323"/>
      <c r="SXL305" s="319"/>
      <c r="SXM305" s="323"/>
      <c r="SXN305" s="319"/>
      <c r="SXO305" s="323"/>
      <c r="SXP305" s="319"/>
      <c r="SXQ305" s="323"/>
      <c r="SXR305" s="319"/>
      <c r="SXS305" s="323"/>
      <c r="SXT305" s="319"/>
      <c r="SXU305" s="323"/>
      <c r="SXV305" s="319"/>
      <c r="SXW305" s="323"/>
      <c r="SXX305" s="319"/>
      <c r="SXY305" s="323"/>
      <c r="SXZ305" s="319"/>
      <c r="SYA305" s="323"/>
      <c r="SYB305" s="319"/>
      <c r="SYC305" s="323"/>
      <c r="SYD305" s="319"/>
      <c r="SYE305" s="323"/>
      <c r="SYF305" s="319"/>
      <c r="SYG305" s="323"/>
      <c r="SYH305" s="319"/>
      <c r="SYI305" s="323"/>
      <c r="SYJ305" s="319"/>
      <c r="SYK305" s="323"/>
      <c r="SYL305" s="319"/>
      <c r="SYM305" s="323"/>
      <c r="SYN305" s="319"/>
      <c r="SYO305" s="323"/>
      <c r="SYP305" s="319"/>
      <c r="SYQ305" s="323"/>
      <c r="SYR305" s="319"/>
      <c r="SYS305" s="323"/>
      <c r="SYT305" s="319"/>
      <c r="SYU305" s="323"/>
      <c r="SYV305" s="319"/>
      <c r="SYW305" s="323"/>
      <c r="SYX305" s="319"/>
      <c r="SYY305" s="323"/>
      <c r="SYZ305" s="319"/>
      <c r="SZA305" s="323"/>
      <c r="SZB305" s="319"/>
      <c r="SZC305" s="323"/>
      <c r="SZD305" s="319"/>
      <c r="SZE305" s="323"/>
      <c r="SZF305" s="319"/>
      <c r="SZG305" s="323"/>
      <c r="SZH305" s="319"/>
      <c r="SZI305" s="323"/>
      <c r="SZJ305" s="319"/>
      <c r="SZK305" s="323"/>
      <c r="SZL305" s="319"/>
      <c r="SZM305" s="323"/>
      <c r="SZN305" s="319"/>
      <c r="SZO305" s="323"/>
      <c r="SZP305" s="319"/>
      <c r="SZQ305" s="323"/>
      <c r="SZR305" s="319"/>
      <c r="SZS305" s="323"/>
      <c r="SZT305" s="319"/>
      <c r="SZU305" s="323"/>
      <c r="SZV305" s="319"/>
      <c r="SZW305" s="323"/>
      <c r="SZX305" s="319"/>
      <c r="SZY305" s="323"/>
      <c r="SZZ305" s="319"/>
      <c r="TAA305" s="323"/>
      <c r="TAB305" s="319"/>
      <c r="TAC305" s="323"/>
      <c r="TAD305" s="319"/>
      <c r="TAE305" s="323"/>
      <c r="TAF305" s="319"/>
      <c r="TAG305" s="323"/>
      <c r="TAH305" s="319"/>
      <c r="TAI305" s="323"/>
      <c r="TAJ305" s="319"/>
      <c r="TAK305" s="323"/>
      <c r="TAL305" s="319"/>
      <c r="TAM305" s="323"/>
      <c r="TAN305" s="319"/>
      <c r="TAO305" s="323"/>
      <c r="TAP305" s="319"/>
      <c r="TAQ305" s="323"/>
      <c r="TAR305" s="319"/>
      <c r="TAS305" s="323"/>
      <c r="TAT305" s="319"/>
      <c r="TAU305" s="323"/>
      <c r="TAV305" s="319"/>
      <c r="TAW305" s="323"/>
      <c r="TAX305" s="319"/>
      <c r="TAY305" s="323"/>
      <c r="TAZ305" s="319"/>
      <c r="TBA305" s="323"/>
      <c r="TBB305" s="319"/>
      <c r="TBC305" s="323"/>
      <c r="TBD305" s="319"/>
      <c r="TBE305" s="323"/>
      <c r="TBF305" s="319"/>
      <c r="TBG305" s="323"/>
      <c r="TBH305" s="319"/>
      <c r="TBI305" s="323"/>
      <c r="TBJ305" s="319"/>
      <c r="TBK305" s="323"/>
      <c r="TBL305" s="319"/>
      <c r="TBM305" s="323"/>
      <c r="TBN305" s="319"/>
      <c r="TBO305" s="323"/>
      <c r="TBP305" s="319"/>
      <c r="TBQ305" s="323"/>
      <c r="TBR305" s="319"/>
      <c r="TBS305" s="323"/>
      <c r="TBT305" s="319"/>
      <c r="TBU305" s="323"/>
      <c r="TBV305" s="319"/>
      <c r="TBW305" s="323"/>
      <c r="TBX305" s="319"/>
      <c r="TBY305" s="323"/>
      <c r="TBZ305" s="319"/>
      <c r="TCA305" s="323"/>
      <c r="TCB305" s="319"/>
      <c r="TCC305" s="323"/>
      <c r="TCD305" s="319"/>
      <c r="TCE305" s="323"/>
      <c r="TCF305" s="319"/>
      <c r="TCG305" s="323"/>
      <c r="TCH305" s="319"/>
      <c r="TCI305" s="323"/>
      <c r="TCJ305" s="319"/>
      <c r="TCK305" s="323"/>
      <c r="TCL305" s="319"/>
      <c r="TCM305" s="323"/>
      <c r="TCN305" s="319"/>
      <c r="TCO305" s="323"/>
      <c r="TCP305" s="319"/>
      <c r="TCQ305" s="323"/>
      <c r="TCR305" s="319"/>
      <c r="TCS305" s="323"/>
      <c r="TCT305" s="319"/>
      <c r="TCU305" s="323"/>
      <c r="TCV305" s="319"/>
      <c r="TCW305" s="323"/>
      <c r="TCX305" s="319"/>
      <c r="TCY305" s="323"/>
      <c r="TCZ305" s="319"/>
      <c r="TDA305" s="323"/>
      <c r="TDB305" s="319"/>
      <c r="TDC305" s="323"/>
      <c r="TDD305" s="319"/>
      <c r="TDE305" s="323"/>
      <c r="TDF305" s="319"/>
      <c r="TDG305" s="323"/>
      <c r="TDH305" s="319"/>
      <c r="TDI305" s="323"/>
      <c r="TDJ305" s="319"/>
      <c r="TDK305" s="323"/>
      <c r="TDL305" s="319"/>
      <c r="TDM305" s="323"/>
      <c r="TDN305" s="319"/>
      <c r="TDO305" s="323"/>
      <c r="TDP305" s="319"/>
      <c r="TDQ305" s="323"/>
      <c r="TDR305" s="319"/>
      <c r="TDS305" s="323"/>
      <c r="TDT305" s="319"/>
      <c r="TDU305" s="323"/>
      <c r="TDV305" s="319"/>
      <c r="TDW305" s="323"/>
      <c r="TDX305" s="319"/>
      <c r="TDY305" s="323"/>
      <c r="TDZ305" s="319"/>
      <c r="TEA305" s="323"/>
      <c r="TEB305" s="319"/>
      <c r="TEC305" s="323"/>
      <c r="TED305" s="319"/>
      <c r="TEE305" s="323"/>
      <c r="TEF305" s="319"/>
      <c r="TEG305" s="323"/>
      <c r="TEH305" s="319"/>
      <c r="TEI305" s="323"/>
      <c r="TEJ305" s="319"/>
      <c r="TEK305" s="323"/>
      <c r="TEL305" s="319"/>
      <c r="TEM305" s="323"/>
      <c r="TEN305" s="319"/>
      <c r="TEO305" s="323"/>
      <c r="TEP305" s="319"/>
      <c r="TEQ305" s="323"/>
      <c r="TER305" s="319"/>
      <c r="TES305" s="323"/>
      <c r="TET305" s="319"/>
      <c r="TEU305" s="323"/>
      <c r="TEV305" s="319"/>
      <c r="TEW305" s="323"/>
      <c r="TEX305" s="319"/>
      <c r="TEY305" s="323"/>
      <c r="TEZ305" s="319"/>
      <c r="TFA305" s="323"/>
      <c r="TFB305" s="319"/>
      <c r="TFC305" s="323"/>
      <c r="TFD305" s="319"/>
      <c r="TFE305" s="323"/>
      <c r="TFF305" s="319"/>
      <c r="TFG305" s="323"/>
      <c r="TFH305" s="319"/>
      <c r="TFI305" s="323"/>
      <c r="TFJ305" s="319"/>
      <c r="TFK305" s="323"/>
      <c r="TFL305" s="319"/>
      <c r="TFM305" s="323"/>
      <c r="TFN305" s="319"/>
      <c r="TFO305" s="323"/>
      <c r="TFP305" s="319"/>
      <c r="TFQ305" s="323"/>
      <c r="TFR305" s="319"/>
      <c r="TFS305" s="323"/>
      <c r="TFT305" s="319"/>
      <c r="TFU305" s="323"/>
      <c r="TFV305" s="319"/>
      <c r="TFW305" s="323"/>
      <c r="TFX305" s="319"/>
      <c r="TFY305" s="323"/>
      <c r="TFZ305" s="319"/>
      <c r="TGA305" s="323"/>
      <c r="TGB305" s="319"/>
      <c r="TGC305" s="323"/>
      <c r="TGD305" s="319"/>
      <c r="TGE305" s="323"/>
      <c r="TGF305" s="319"/>
      <c r="TGG305" s="323"/>
      <c r="TGH305" s="319"/>
      <c r="TGI305" s="323"/>
      <c r="TGJ305" s="319"/>
      <c r="TGK305" s="323"/>
      <c r="TGL305" s="319"/>
      <c r="TGM305" s="323"/>
      <c r="TGN305" s="319"/>
      <c r="TGO305" s="323"/>
      <c r="TGP305" s="319"/>
      <c r="TGQ305" s="323"/>
      <c r="TGR305" s="319"/>
      <c r="TGS305" s="323"/>
      <c r="TGT305" s="319"/>
      <c r="TGU305" s="323"/>
      <c r="TGV305" s="319"/>
      <c r="TGW305" s="323"/>
      <c r="TGX305" s="319"/>
      <c r="TGY305" s="323"/>
      <c r="TGZ305" s="319"/>
      <c r="THA305" s="323"/>
      <c r="THB305" s="319"/>
      <c r="THC305" s="323"/>
      <c r="THD305" s="319"/>
      <c r="THE305" s="323"/>
      <c r="THF305" s="319"/>
      <c r="THG305" s="323"/>
      <c r="THH305" s="319"/>
      <c r="THI305" s="323"/>
      <c r="THJ305" s="319"/>
      <c r="THK305" s="323"/>
      <c r="THL305" s="319"/>
      <c r="THM305" s="323"/>
      <c r="THN305" s="319"/>
      <c r="THO305" s="323"/>
      <c r="THP305" s="319"/>
      <c r="THQ305" s="323"/>
      <c r="THR305" s="319"/>
      <c r="THS305" s="323"/>
      <c r="THT305" s="319"/>
      <c r="THU305" s="323"/>
      <c r="THV305" s="319"/>
      <c r="THW305" s="323"/>
      <c r="THX305" s="319"/>
      <c r="THY305" s="323"/>
      <c r="THZ305" s="319"/>
      <c r="TIA305" s="323"/>
      <c r="TIB305" s="319"/>
      <c r="TIC305" s="323"/>
      <c r="TID305" s="319"/>
      <c r="TIE305" s="323"/>
      <c r="TIF305" s="319"/>
      <c r="TIG305" s="323"/>
      <c r="TIH305" s="319"/>
      <c r="TII305" s="323"/>
      <c r="TIJ305" s="319"/>
      <c r="TIK305" s="323"/>
      <c r="TIL305" s="319"/>
      <c r="TIM305" s="323"/>
      <c r="TIN305" s="319"/>
      <c r="TIO305" s="323"/>
      <c r="TIP305" s="319"/>
      <c r="TIQ305" s="323"/>
      <c r="TIR305" s="319"/>
      <c r="TIS305" s="323"/>
      <c r="TIT305" s="319"/>
      <c r="TIU305" s="323"/>
      <c r="TIV305" s="319"/>
      <c r="TIW305" s="323"/>
      <c r="TIX305" s="319"/>
      <c r="TIY305" s="323"/>
      <c r="TIZ305" s="319"/>
      <c r="TJA305" s="323"/>
      <c r="TJB305" s="319"/>
      <c r="TJC305" s="323"/>
      <c r="TJD305" s="319"/>
      <c r="TJE305" s="323"/>
      <c r="TJF305" s="319"/>
      <c r="TJG305" s="323"/>
      <c r="TJH305" s="319"/>
      <c r="TJI305" s="323"/>
      <c r="TJJ305" s="319"/>
      <c r="TJK305" s="323"/>
      <c r="TJL305" s="319"/>
      <c r="TJM305" s="323"/>
      <c r="TJN305" s="319"/>
      <c r="TJO305" s="323"/>
      <c r="TJP305" s="319"/>
      <c r="TJQ305" s="323"/>
      <c r="TJR305" s="319"/>
      <c r="TJS305" s="323"/>
      <c r="TJT305" s="319"/>
      <c r="TJU305" s="323"/>
      <c r="TJV305" s="319"/>
      <c r="TJW305" s="323"/>
      <c r="TJX305" s="319"/>
      <c r="TJY305" s="323"/>
      <c r="TJZ305" s="319"/>
      <c r="TKA305" s="323"/>
      <c r="TKB305" s="319"/>
      <c r="TKC305" s="323"/>
      <c r="TKD305" s="319"/>
      <c r="TKE305" s="323"/>
      <c r="TKF305" s="319"/>
      <c r="TKG305" s="323"/>
      <c r="TKH305" s="319"/>
      <c r="TKI305" s="323"/>
      <c r="TKJ305" s="319"/>
      <c r="TKK305" s="323"/>
      <c r="TKL305" s="319"/>
      <c r="TKM305" s="323"/>
      <c r="TKN305" s="319"/>
      <c r="TKO305" s="323"/>
      <c r="TKP305" s="319"/>
      <c r="TKQ305" s="323"/>
      <c r="TKR305" s="319"/>
      <c r="TKS305" s="323"/>
      <c r="TKT305" s="319"/>
      <c r="TKU305" s="323"/>
      <c r="TKV305" s="319"/>
      <c r="TKW305" s="323"/>
      <c r="TKX305" s="319"/>
      <c r="TKY305" s="323"/>
      <c r="TKZ305" s="319"/>
      <c r="TLA305" s="323"/>
      <c r="TLB305" s="319"/>
      <c r="TLC305" s="323"/>
      <c r="TLD305" s="319"/>
      <c r="TLE305" s="323"/>
      <c r="TLF305" s="319"/>
      <c r="TLG305" s="323"/>
      <c r="TLH305" s="319"/>
      <c r="TLI305" s="323"/>
      <c r="TLJ305" s="319"/>
      <c r="TLK305" s="323"/>
      <c r="TLL305" s="319"/>
      <c r="TLM305" s="323"/>
      <c r="TLN305" s="319"/>
      <c r="TLO305" s="323"/>
      <c r="TLP305" s="319"/>
      <c r="TLQ305" s="323"/>
      <c r="TLR305" s="319"/>
      <c r="TLS305" s="323"/>
      <c r="TLT305" s="319"/>
      <c r="TLU305" s="323"/>
      <c r="TLV305" s="319"/>
      <c r="TLW305" s="323"/>
      <c r="TLX305" s="319"/>
      <c r="TLY305" s="323"/>
      <c r="TLZ305" s="319"/>
      <c r="TMA305" s="323"/>
      <c r="TMB305" s="319"/>
      <c r="TMC305" s="323"/>
      <c r="TMD305" s="319"/>
      <c r="TME305" s="323"/>
      <c r="TMF305" s="319"/>
      <c r="TMG305" s="323"/>
      <c r="TMH305" s="319"/>
      <c r="TMI305" s="323"/>
      <c r="TMJ305" s="319"/>
      <c r="TMK305" s="323"/>
      <c r="TML305" s="319"/>
      <c r="TMM305" s="323"/>
      <c r="TMN305" s="319"/>
      <c r="TMO305" s="323"/>
      <c r="TMP305" s="319"/>
      <c r="TMQ305" s="323"/>
      <c r="TMR305" s="319"/>
      <c r="TMS305" s="323"/>
      <c r="TMT305" s="319"/>
      <c r="TMU305" s="323"/>
      <c r="TMV305" s="319"/>
      <c r="TMW305" s="323"/>
      <c r="TMX305" s="319"/>
      <c r="TMY305" s="323"/>
      <c r="TMZ305" s="319"/>
      <c r="TNA305" s="323"/>
      <c r="TNB305" s="319"/>
      <c r="TNC305" s="323"/>
      <c r="TND305" s="319"/>
      <c r="TNE305" s="323"/>
      <c r="TNF305" s="319"/>
      <c r="TNG305" s="323"/>
      <c r="TNH305" s="319"/>
      <c r="TNI305" s="323"/>
      <c r="TNJ305" s="319"/>
      <c r="TNK305" s="323"/>
      <c r="TNL305" s="319"/>
      <c r="TNM305" s="323"/>
      <c r="TNN305" s="319"/>
      <c r="TNO305" s="323"/>
      <c r="TNP305" s="319"/>
      <c r="TNQ305" s="323"/>
      <c r="TNR305" s="319"/>
      <c r="TNS305" s="323"/>
      <c r="TNT305" s="319"/>
      <c r="TNU305" s="323"/>
      <c r="TNV305" s="319"/>
      <c r="TNW305" s="323"/>
      <c r="TNX305" s="319"/>
      <c r="TNY305" s="323"/>
      <c r="TNZ305" s="319"/>
      <c r="TOA305" s="323"/>
      <c r="TOB305" s="319"/>
      <c r="TOC305" s="323"/>
      <c r="TOD305" s="319"/>
      <c r="TOE305" s="323"/>
      <c r="TOF305" s="319"/>
      <c r="TOG305" s="323"/>
      <c r="TOH305" s="319"/>
      <c r="TOI305" s="323"/>
      <c r="TOJ305" s="319"/>
      <c r="TOK305" s="323"/>
      <c r="TOL305" s="319"/>
      <c r="TOM305" s="323"/>
      <c r="TON305" s="319"/>
      <c r="TOO305" s="323"/>
      <c r="TOP305" s="319"/>
      <c r="TOQ305" s="323"/>
      <c r="TOR305" s="319"/>
      <c r="TOS305" s="323"/>
      <c r="TOT305" s="319"/>
      <c r="TOU305" s="323"/>
      <c r="TOV305" s="319"/>
      <c r="TOW305" s="323"/>
      <c r="TOX305" s="319"/>
      <c r="TOY305" s="323"/>
      <c r="TOZ305" s="319"/>
      <c r="TPA305" s="323"/>
      <c r="TPB305" s="319"/>
      <c r="TPC305" s="323"/>
      <c r="TPD305" s="319"/>
      <c r="TPE305" s="323"/>
      <c r="TPF305" s="319"/>
      <c r="TPG305" s="323"/>
      <c r="TPH305" s="319"/>
      <c r="TPI305" s="323"/>
      <c r="TPJ305" s="319"/>
      <c r="TPK305" s="323"/>
      <c r="TPL305" s="319"/>
      <c r="TPM305" s="323"/>
      <c r="TPN305" s="319"/>
      <c r="TPO305" s="323"/>
      <c r="TPP305" s="319"/>
      <c r="TPQ305" s="323"/>
      <c r="TPR305" s="319"/>
      <c r="TPS305" s="323"/>
      <c r="TPT305" s="319"/>
      <c r="TPU305" s="323"/>
      <c r="TPV305" s="319"/>
      <c r="TPW305" s="323"/>
      <c r="TPX305" s="319"/>
      <c r="TPY305" s="323"/>
      <c r="TPZ305" s="319"/>
      <c r="TQA305" s="323"/>
      <c r="TQB305" s="319"/>
      <c r="TQC305" s="323"/>
      <c r="TQD305" s="319"/>
      <c r="TQE305" s="323"/>
      <c r="TQF305" s="319"/>
      <c r="TQG305" s="323"/>
      <c r="TQH305" s="319"/>
      <c r="TQI305" s="323"/>
      <c r="TQJ305" s="319"/>
      <c r="TQK305" s="323"/>
      <c r="TQL305" s="319"/>
      <c r="TQM305" s="323"/>
      <c r="TQN305" s="319"/>
      <c r="TQO305" s="323"/>
      <c r="TQP305" s="319"/>
      <c r="TQQ305" s="323"/>
      <c r="TQR305" s="319"/>
      <c r="TQS305" s="323"/>
      <c r="TQT305" s="319"/>
      <c r="TQU305" s="323"/>
      <c r="TQV305" s="319"/>
      <c r="TQW305" s="323"/>
      <c r="TQX305" s="319"/>
      <c r="TQY305" s="323"/>
      <c r="TQZ305" s="319"/>
      <c r="TRA305" s="323"/>
      <c r="TRB305" s="319"/>
      <c r="TRC305" s="323"/>
      <c r="TRD305" s="319"/>
      <c r="TRE305" s="323"/>
      <c r="TRF305" s="319"/>
      <c r="TRG305" s="323"/>
      <c r="TRH305" s="319"/>
      <c r="TRI305" s="323"/>
      <c r="TRJ305" s="319"/>
      <c r="TRK305" s="323"/>
      <c r="TRL305" s="319"/>
      <c r="TRM305" s="323"/>
      <c r="TRN305" s="319"/>
      <c r="TRO305" s="323"/>
      <c r="TRP305" s="319"/>
      <c r="TRQ305" s="323"/>
      <c r="TRR305" s="319"/>
      <c r="TRS305" s="323"/>
      <c r="TRT305" s="319"/>
      <c r="TRU305" s="323"/>
      <c r="TRV305" s="319"/>
      <c r="TRW305" s="323"/>
      <c r="TRX305" s="319"/>
      <c r="TRY305" s="323"/>
      <c r="TRZ305" s="319"/>
      <c r="TSA305" s="323"/>
      <c r="TSB305" s="319"/>
      <c r="TSC305" s="323"/>
      <c r="TSD305" s="319"/>
      <c r="TSE305" s="323"/>
      <c r="TSF305" s="319"/>
      <c r="TSG305" s="323"/>
      <c r="TSH305" s="319"/>
      <c r="TSI305" s="323"/>
      <c r="TSJ305" s="319"/>
      <c r="TSK305" s="323"/>
      <c r="TSL305" s="319"/>
      <c r="TSM305" s="323"/>
      <c r="TSN305" s="319"/>
      <c r="TSO305" s="323"/>
      <c r="TSP305" s="319"/>
      <c r="TSQ305" s="323"/>
      <c r="TSR305" s="319"/>
      <c r="TSS305" s="323"/>
      <c r="TST305" s="319"/>
      <c r="TSU305" s="323"/>
      <c r="TSV305" s="319"/>
      <c r="TSW305" s="323"/>
      <c r="TSX305" s="319"/>
      <c r="TSY305" s="323"/>
      <c r="TSZ305" s="319"/>
      <c r="TTA305" s="323"/>
      <c r="TTB305" s="319"/>
      <c r="TTC305" s="323"/>
      <c r="TTD305" s="319"/>
      <c r="TTE305" s="323"/>
      <c r="TTF305" s="319"/>
      <c r="TTG305" s="323"/>
      <c r="TTH305" s="319"/>
      <c r="TTI305" s="323"/>
      <c r="TTJ305" s="319"/>
      <c r="TTK305" s="323"/>
      <c r="TTL305" s="319"/>
      <c r="TTM305" s="323"/>
      <c r="TTN305" s="319"/>
      <c r="TTO305" s="323"/>
      <c r="TTP305" s="319"/>
      <c r="TTQ305" s="323"/>
      <c r="TTR305" s="319"/>
      <c r="TTS305" s="323"/>
      <c r="TTT305" s="319"/>
      <c r="TTU305" s="323"/>
      <c r="TTV305" s="319"/>
      <c r="TTW305" s="323"/>
      <c r="TTX305" s="319"/>
      <c r="TTY305" s="323"/>
      <c r="TTZ305" s="319"/>
      <c r="TUA305" s="323"/>
      <c r="TUB305" s="319"/>
      <c r="TUC305" s="323"/>
      <c r="TUD305" s="319"/>
      <c r="TUE305" s="323"/>
      <c r="TUF305" s="319"/>
      <c r="TUG305" s="323"/>
      <c r="TUH305" s="319"/>
      <c r="TUI305" s="323"/>
      <c r="TUJ305" s="319"/>
      <c r="TUK305" s="323"/>
      <c r="TUL305" s="319"/>
      <c r="TUM305" s="323"/>
      <c r="TUN305" s="319"/>
      <c r="TUO305" s="323"/>
      <c r="TUP305" s="319"/>
      <c r="TUQ305" s="323"/>
      <c r="TUR305" s="319"/>
      <c r="TUS305" s="323"/>
      <c r="TUT305" s="319"/>
      <c r="TUU305" s="323"/>
      <c r="TUV305" s="319"/>
      <c r="TUW305" s="323"/>
      <c r="TUX305" s="319"/>
      <c r="TUY305" s="323"/>
      <c r="TUZ305" s="319"/>
      <c r="TVA305" s="323"/>
      <c r="TVB305" s="319"/>
      <c r="TVC305" s="323"/>
      <c r="TVD305" s="319"/>
      <c r="TVE305" s="323"/>
      <c r="TVF305" s="319"/>
      <c r="TVG305" s="323"/>
      <c r="TVH305" s="319"/>
      <c r="TVI305" s="323"/>
      <c r="TVJ305" s="319"/>
      <c r="TVK305" s="323"/>
      <c r="TVL305" s="319"/>
      <c r="TVM305" s="323"/>
      <c r="TVN305" s="319"/>
      <c r="TVO305" s="323"/>
      <c r="TVP305" s="319"/>
      <c r="TVQ305" s="323"/>
      <c r="TVR305" s="319"/>
      <c r="TVS305" s="323"/>
      <c r="TVT305" s="319"/>
      <c r="TVU305" s="323"/>
      <c r="TVV305" s="319"/>
      <c r="TVW305" s="323"/>
      <c r="TVX305" s="319"/>
      <c r="TVY305" s="323"/>
      <c r="TVZ305" s="319"/>
      <c r="TWA305" s="323"/>
      <c r="TWB305" s="319"/>
      <c r="TWC305" s="323"/>
      <c r="TWD305" s="319"/>
      <c r="TWE305" s="323"/>
      <c r="TWF305" s="319"/>
      <c r="TWG305" s="323"/>
      <c r="TWH305" s="319"/>
      <c r="TWI305" s="323"/>
      <c r="TWJ305" s="319"/>
      <c r="TWK305" s="323"/>
      <c r="TWL305" s="319"/>
      <c r="TWM305" s="323"/>
      <c r="TWN305" s="319"/>
      <c r="TWO305" s="323"/>
      <c r="TWP305" s="319"/>
      <c r="TWQ305" s="323"/>
      <c r="TWR305" s="319"/>
      <c r="TWS305" s="323"/>
      <c r="TWT305" s="319"/>
      <c r="TWU305" s="323"/>
      <c r="TWV305" s="319"/>
      <c r="TWW305" s="323"/>
      <c r="TWX305" s="319"/>
      <c r="TWY305" s="323"/>
      <c r="TWZ305" s="319"/>
      <c r="TXA305" s="323"/>
      <c r="TXB305" s="319"/>
      <c r="TXC305" s="323"/>
      <c r="TXD305" s="319"/>
      <c r="TXE305" s="323"/>
      <c r="TXF305" s="319"/>
      <c r="TXG305" s="323"/>
      <c r="TXH305" s="319"/>
      <c r="TXI305" s="323"/>
      <c r="TXJ305" s="319"/>
      <c r="TXK305" s="323"/>
      <c r="TXL305" s="319"/>
      <c r="TXM305" s="323"/>
      <c r="TXN305" s="319"/>
      <c r="TXO305" s="323"/>
      <c r="TXP305" s="319"/>
      <c r="TXQ305" s="323"/>
      <c r="TXR305" s="319"/>
      <c r="TXS305" s="323"/>
      <c r="TXT305" s="319"/>
      <c r="TXU305" s="323"/>
      <c r="TXV305" s="319"/>
      <c r="TXW305" s="323"/>
      <c r="TXX305" s="319"/>
      <c r="TXY305" s="323"/>
      <c r="TXZ305" s="319"/>
      <c r="TYA305" s="323"/>
      <c r="TYB305" s="319"/>
      <c r="TYC305" s="323"/>
      <c r="TYD305" s="319"/>
      <c r="TYE305" s="323"/>
      <c r="TYF305" s="319"/>
      <c r="TYG305" s="323"/>
      <c r="TYH305" s="319"/>
      <c r="TYI305" s="323"/>
      <c r="TYJ305" s="319"/>
      <c r="TYK305" s="323"/>
      <c r="TYL305" s="319"/>
      <c r="TYM305" s="323"/>
      <c r="TYN305" s="319"/>
      <c r="TYO305" s="323"/>
      <c r="TYP305" s="319"/>
      <c r="TYQ305" s="323"/>
      <c r="TYR305" s="319"/>
      <c r="TYS305" s="323"/>
      <c r="TYT305" s="319"/>
      <c r="TYU305" s="323"/>
      <c r="TYV305" s="319"/>
      <c r="TYW305" s="323"/>
      <c r="TYX305" s="319"/>
      <c r="TYY305" s="323"/>
      <c r="TYZ305" s="319"/>
      <c r="TZA305" s="323"/>
      <c r="TZB305" s="319"/>
      <c r="TZC305" s="323"/>
      <c r="TZD305" s="319"/>
      <c r="TZE305" s="323"/>
      <c r="TZF305" s="319"/>
      <c r="TZG305" s="323"/>
      <c r="TZH305" s="319"/>
      <c r="TZI305" s="323"/>
      <c r="TZJ305" s="319"/>
      <c r="TZK305" s="323"/>
      <c r="TZL305" s="319"/>
      <c r="TZM305" s="323"/>
      <c r="TZN305" s="319"/>
      <c r="TZO305" s="323"/>
      <c r="TZP305" s="319"/>
      <c r="TZQ305" s="323"/>
      <c r="TZR305" s="319"/>
      <c r="TZS305" s="323"/>
      <c r="TZT305" s="319"/>
      <c r="TZU305" s="323"/>
      <c r="TZV305" s="319"/>
      <c r="TZW305" s="323"/>
      <c r="TZX305" s="319"/>
      <c r="TZY305" s="323"/>
      <c r="TZZ305" s="319"/>
      <c r="UAA305" s="323"/>
      <c r="UAB305" s="319"/>
      <c r="UAC305" s="323"/>
      <c r="UAD305" s="319"/>
      <c r="UAE305" s="323"/>
      <c r="UAF305" s="319"/>
      <c r="UAG305" s="323"/>
      <c r="UAH305" s="319"/>
      <c r="UAI305" s="323"/>
      <c r="UAJ305" s="319"/>
      <c r="UAK305" s="323"/>
      <c r="UAL305" s="319"/>
      <c r="UAM305" s="323"/>
      <c r="UAN305" s="319"/>
      <c r="UAO305" s="323"/>
      <c r="UAP305" s="319"/>
      <c r="UAQ305" s="323"/>
      <c r="UAR305" s="319"/>
      <c r="UAS305" s="323"/>
      <c r="UAT305" s="319"/>
      <c r="UAU305" s="323"/>
      <c r="UAV305" s="319"/>
      <c r="UAW305" s="323"/>
      <c r="UAX305" s="319"/>
      <c r="UAY305" s="323"/>
      <c r="UAZ305" s="319"/>
      <c r="UBA305" s="323"/>
      <c r="UBB305" s="319"/>
      <c r="UBC305" s="323"/>
      <c r="UBD305" s="319"/>
      <c r="UBE305" s="323"/>
      <c r="UBF305" s="319"/>
      <c r="UBG305" s="323"/>
      <c r="UBH305" s="319"/>
      <c r="UBI305" s="323"/>
      <c r="UBJ305" s="319"/>
      <c r="UBK305" s="323"/>
      <c r="UBL305" s="319"/>
      <c r="UBM305" s="323"/>
      <c r="UBN305" s="319"/>
      <c r="UBO305" s="323"/>
      <c r="UBP305" s="319"/>
      <c r="UBQ305" s="323"/>
      <c r="UBR305" s="319"/>
      <c r="UBS305" s="323"/>
      <c r="UBT305" s="319"/>
      <c r="UBU305" s="323"/>
      <c r="UBV305" s="319"/>
      <c r="UBW305" s="323"/>
      <c r="UBX305" s="319"/>
      <c r="UBY305" s="323"/>
      <c r="UBZ305" s="319"/>
      <c r="UCA305" s="323"/>
      <c r="UCB305" s="319"/>
      <c r="UCC305" s="323"/>
      <c r="UCD305" s="319"/>
      <c r="UCE305" s="323"/>
      <c r="UCF305" s="319"/>
      <c r="UCG305" s="323"/>
      <c r="UCH305" s="319"/>
      <c r="UCI305" s="323"/>
      <c r="UCJ305" s="319"/>
      <c r="UCK305" s="323"/>
      <c r="UCL305" s="319"/>
      <c r="UCM305" s="323"/>
      <c r="UCN305" s="319"/>
      <c r="UCO305" s="323"/>
      <c r="UCP305" s="319"/>
      <c r="UCQ305" s="323"/>
      <c r="UCR305" s="319"/>
      <c r="UCS305" s="323"/>
      <c r="UCT305" s="319"/>
      <c r="UCU305" s="323"/>
      <c r="UCV305" s="319"/>
      <c r="UCW305" s="323"/>
      <c r="UCX305" s="319"/>
      <c r="UCY305" s="323"/>
      <c r="UCZ305" s="319"/>
      <c r="UDA305" s="323"/>
      <c r="UDB305" s="319"/>
      <c r="UDC305" s="323"/>
      <c r="UDD305" s="319"/>
      <c r="UDE305" s="323"/>
      <c r="UDF305" s="319"/>
      <c r="UDG305" s="323"/>
      <c r="UDH305" s="319"/>
      <c r="UDI305" s="323"/>
      <c r="UDJ305" s="319"/>
      <c r="UDK305" s="323"/>
      <c r="UDL305" s="319"/>
      <c r="UDM305" s="323"/>
      <c r="UDN305" s="319"/>
      <c r="UDO305" s="323"/>
      <c r="UDP305" s="319"/>
      <c r="UDQ305" s="323"/>
      <c r="UDR305" s="319"/>
      <c r="UDS305" s="323"/>
      <c r="UDT305" s="319"/>
      <c r="UDU305" s="323"/>
      <c r="UDV305" s="319"/>
      <c r="UDW305" s="323"/>
      <c r="UDX305" s="319"/>
      <c r="UDY305" s="323"/>
      <c r="UDZ305" s="319"/>
      <c r="UEA305" s="323"/>
      <c r="UEB305" s="319"/>
      <c r="UEC305" s="323"/>
      <c r="UED305" s="319"/>
      <c r="UEE305" s="323"/>
      <c r="UEF305" s="319"/>
      <c r="UEG305" s="323"/>
      <c r="UEH305" s="319"/>
      <c r="UEI305" s="323"/>
      <c r="UEJ305" s="319"/>
      <c r="UEK305" s="323"/>
      <c r="UEL305" s="319"/>
      <c r="UEM305" s="323"/>
      <c r="UEN305" s="319"/>
      <c r="UEO305" s="323"/>
      <c r="UEP305" s="319"/>
      <c r="UEQ305" s="323"/>
      <c r="UER305" s="319"/>
      <c r="UES305" s="323"/>
      <c r="UET305" s="319"/>
      <c r="UEU305" s="323"/>
      <c r="UEV305" s="319"/>
      <c r="UEW305" s="323"/>
      <c r="UEX305" s="319"/>
      <c r="UEY305" s="323"/>
      <c r="UEZ305" s="319"/>
      <c r="UFA305" s="323"/>
      <c r="UFB305" s="319"/>
      <c r="UFC305" s="323"/>
      <c r="UFD305" s="319"/>
      <c r="UFE305" s="323"/>
      <c r="UFF305" s="319"/>
      <c r="UFG305" s="323"/>
      <c r="UFH305" s="319"/>
      <c r="UFI305" s="323"/>
      <c r="UFJ305" s="319"/>
      <c r="UFK305" s="323"/>
      <c r="UFL305" s="319"/>
      <c r="UFM305" s="323"/>
      <c r="UFN305" s="319"/>
      <c r="UFO305" s="323"/>
      <c r="UFP305" s="319"/>
      <c r="UFQ305" s="323"/>
      <c r="UFR305" s="319"/>
      <c r="UFS305" s="323"/>
      <c r="UFT305" s="319"/>
      <c r="UFU305" s="323"/>
      <c r="UFV305" s="319"/>
      <c r="UFW305" s="323"/>
      <c r="UFX305" s="319"/>
      <c r="UFY305" s="323"/>
      <c r="UFZ305" s="319"/>
      <c r="UGA305" s="323"/>
      <c r="UGB305" s="319"/>
      <c r="UGC305" s="323"/>
      <c r="UGD305" s="319"/>
      <c r="UGE305" s="323"/>
      <c r="UGF305" s="319"/>
      <c r="UGG305" s="323"/>
      <c r="UGH305" s="319"/>
      <c r="UGI305" s="323"/>
      <c r="UGJ305" s="319"/>
      <c r="UGK305" s="323"/>
      <c r="UGL305" s="319"/>
      <c r="UGM305" s="323"/>
      <c r="UGN305" s="319"/>
      <c r="UGO305" s="323"/>
      <c r="UGP305" s="319"/>
      <c r="UGQ305" s="323"/>
      <c r="UGR305" s="319"/>
      <c r="UGS305" s="323"/>
      <c r="UGT305" s="319"/>
      <c r="UGU305" s="323"/>
      <c r="UGV305" s="319"/>
      <c r="UGW305" s="323"/>
      <c r="UGX305" s="319"/>
      <c r="UGY305" s="323"/>
      <c r="UGZ305" s="319"/>
      <c r="UHA305" s="323"/>
      <c r="UHB305" s="319"/>
      <c r="UHC305" s="323"/>
      <c r="UHD305" s="319"/>
      <c r="UHE305" s="323"/>
      <c r="UHF305" s="319"/>
      <c r="UHG305" s="323"/>
      <c r="UHH305" s="319"/>
      <c r="UHI305" s="323"/>
      <c r="UHJ305" s="319"/>
      <c r="UHK305" s="323"/>
      <c r="UHL305" s="319"/>
      <c r="UHM305" s="323"/>
      <c r="UHN305" s="319"/>
      <c r="UHO305" s="323"/>
      <c r="UHP305" s="319"/>
      <c r="UHQ305" s="323"/>
      <c r="UHR305" s="319"/>
      <c r="UHS305" s="323"/>
      <c r="UHT305" s="319"/>
      <c r="UHU305" s="323"/>
      <c r="UHV305" s="319"/>
      <c r="UHW305" s="323"/>
      <c r="UHX305" s="319"/>
      <c r="UHY305" s="323"/>
      <c r="UHZ305" s="319"/>
      <c r="UIA305" s="323"/>
      <c r="UIB305" s="319"/>
      <c r="UIC305" s="323"/>
      <c r="UID305" s="319"/>
      <c r="UIE305" s="323"/>
      <c r="UIF305" s="319"/>
      <c r="UIG305" s="323"/>
      <c r="UIH305" s="319"/>
      <c r="UII305" s="323"/>
      <c r="UIJ305" s="319"/>
      <c r="UIK305" s="323"/>
      <c r="UIL305" s="319"/>
      <c r="UIM305" s="323"/>
      <c r="UIN305" s="319"/>
      <c r="UIO305" s="323"/>
      <c r="UIP305" s="319"/>
      <c r="UIQ305" s="323"/>
      <c r="UIR305" s="319"/>
      <c r="UIS305" s="323"/>
      <c r="UIT305" s="319"/>
      <c r="UIU305" s="323"/>
      <c r="UIV305" s="319"/>
      <c r="UIW305" s="323"/>
      <c r="UIX305" s="319"/>
      <c r="UIY305" s="323"/>
      <c r="UIZ305" s="319"/>
      <c r="UJA305" s="323"/>
      <c r="UJB305" s="319"/>
      <c r="UJC305" s="323"/>
      <c r="UJD305" s="319"/>
      <c r="UJE305" s="323"/>
      <c r="UJF305" s="319"/>
      <c r="UJG305" s="323"/>
      <c r="UJH305" s="319"/>
      <c r="UJI305" s="323"/>
      <c r="UJJ305" s="319"/>
      <c r="UJK305" s="323"/>
      <c r="UJL305" s="319"/>
      <c r="UJM305" s="323"/>
      <c r="UJN305" s="319"/>
      <c r="UJO305" s="323"/>
      <c r="UJP305" s="319"/>
      <c r="UJQ305" s="323"/>
      <c r="UJR305" s="319"/>
      <c r="UJS305" s="323"/>
      <c r="UJT305" s="319"/>
      <c r="UJU305" s="323"/>
      <c r="UJV305" s="319"/>
      <c r="UJW305" s="323"/>
      <c r="UJX305" s="319"/>
      <c r="UJY305" s="323"/>
      <c r="UJZ305" s="319"/>
      <c r="UKA305" s="323"/>
      <c r="UKB305" s="319"/>
      <c r="UKC305" s="323"/>
      <c r="UKD305" s="319"/>
      <c r="UKE305" s="323"/>
      <c r="UKF305" s="319"/>
      <c r="UKG305" s="323"/>
      <c r="UKH305" s="319"/>
      <c r="UKI305" s="323"/>
      <c r="UKJ305" s="319"/>
      <c r="UKK305" s="323"/>
      <c r="UKL305" s="319"/>
      <c r="UKM305" s="323"/>
      <c r="UKN305" s="319"/>
      <c r="UKO305" s="323"/>
      <c r="UKP305" s="319"/>
      <c r="UKQ305" s="323"/>
      <c r="UKR305" s="319"/>
      <c r="UKS305" s="323"/>
      <c r="UKT305" s="319"/>
      <c r="UKU305" s="323"/>
      <c r="UKV305" s="319"/>
      <c r="UKW305" s="323"/>
      <c r="UKX305" s="319"/>
      <c r="UKY305" s="323"/>
      <c r="UKZ305" s="319"/>
      <c r="ULA305" s="323"/>
      <c r="ULB305" s="319"/>
      <c r="ULC305" s="323"/>
      <c r="ULD305" s="319"/>
      <c r="ULE305" s="323"/>
      <c r="ULF305" s="319"/>
      <c r="ULG305" s="323"/>
      <c r="ULH305" s="319"/>
      <c r="ULI305" s="323"/>
      <c r="ULJ305" s="319"/>
      <c r="ULK305" s="323"/>
      <c r="ULL305" s="319"/>
      <c r="ULM305" s="323"/>
      <c r="ULN305" s="319"/>
      <c r="ULO305" s="323"/>
      <c r="ULP305" s="319"/>
      <c r="ULQ305" s="323"/>
      <c r="ULR305" s="319"/>
      <c r="ULS305" s="323"/>
      <c r="ULT305" s="319"/>
      <c r="ULU305" s="323"/>
      <c r="ULV305" s="319"/>
      <c r="ULW305" s="323"/>
      <c r="ULX305" s="319"/>
      <c r="ULY305" s="323"/>
      <c r="ULZ305" s="319"/>
      <c r="UMA305" s="323"/>
      <c r="UMB305" s="319"/>
      <c r="UMC305" s="323"/>
      <c r="UMD305" s="319"/>
      <c r="UME305" s="323"/>
      <c r="UMF305" s="319"/>
      <c r="UMG305" s="323"/>
      <c r="UMH305" s="319"/>
      <c r="UMI305" s="323"/>
      <c r="UMJ305" s="319"/>
      <c r="UMK305" s="323"/>
      <c r="UML305" s="319"/>
      <c r="UMM305" s="323"/>
      <c r="UMN305" s="319"/>
      <c r="UMO305" s="323"/>
      <c r="UMP305" s="319"/>
      <c r="UMQ305" s="323"/>
      <c r="UMR305" s="319"/>
      <c r="UMS305" s="323"/>
      <c r="UMT305" s="319"/>
      <c r="UMU305" s="319"/>
      <c r="UMV305" s="323"/>
      <c r="UMW305" s="319"/>
      <c r="UMX305" s="323"/>
      <c r="UMY305" s="319"/>
      <c r="UMZ305" s="323"/>
      <c r="UNA305" s="319"/>
      <c r="UNB305" s="323"/>
      <c r="UNC305" s="319"/>
      <c r="UND305" s="323"/>
      <c r="UNE305" s="319"/>
      <c r="UNF305" s="323"/>
      <c r="UNG305" s="319"/>
      <c r="UNH305" s="323"/>
      <c r="UNI305" s="319"/>
      <c r="UNJ305" s="323"/>
      <c r="UNK305" s="319"/>
      <c r="UNL305" s="323"/>
      <c r="UNM305" s="319"/>
      <c r="UNN305" s="323"/>
      <c r="UNO305" s="319"/>
      <c r="UNP305" s="323"/>
      <c r="UNQ305" s="319"/>
      <c r="UNR305" s="323"/>
      <c r="UNS305" s="319"/>
      <c r="UNT305" s="323"/>
      <c r="UNU305" s="319"/>
      <c r="UNV305" s="323"/>
      <c r="UNW305" s="319"/>
      <c r="UNX305" s="323"/>
      <c r="UNY305" s="319"/>
      <c r="UNZ305" s="323"/>
      <c r="UOA305" s="319"/>
      <c r="UOB305" s="323"/>
      <c r="UOC305" s="319"/>
      <c r="UOD305" s="323"/>
      <c r="UOE305" s="319"/>
      <c r="UOF305" s="323"/>
      <c r="UOG305" s="319"/>
      <c r="UOH305" s="323"/>
      <c r="UOI305" s="319"/>
      <c r="UOJ305" s="323"/>
      <c r="UOK305" s="319"/>
      <c r="UOL305" s="323"/>
      <c r="UOM305" s="319"/>
      <c r="UON305" s="323"/>
      <c r="UOO305" s="319"/>
      <c r="UOP305" s="323"/>
      <c r="UOQ305" s="319"/>
      <c r="UOR305" s="323"/>
      <c r="UOS305" s="319"/>
      <c r="UOT305" s="323"/>
      <c r="UOU305" s="319"/>
      <c r="UOV305" s="323"/>
      <c r="UOW305" s="319"/>
      <c r="UOX305" s="323"/>
      <c r="UOY305" s="319"/>
      <c r="UOZ305" s="323"/>
      <c r="UPA305" s="319"/>
      <c r="UPB305" s="323"/>
      <c r="UPC305" s="319"/>
      <c r="UPD305" s="323"/>
      <c r="UPE305" s="319"/>
      <c r="UPF305" s="323"/>
      <c r="UPG305" s="319"/>
      <c r="UPH305" s="323"/>
      <c r="UPI305" s="319"/>
      <c r="UPJ305" s="323"/>
      <c r="UPK305" s="319"/>
      <c r="UPL305" s="323"/>
      <c r="UPM305" s="319"/>
      <c r="UPN305" s="323"/>
      <c r="UPO305" s="319"/>
      <c r="UPP305" s="323"/>
      <c r="UPQ305" s="319"/>
      <c r="UPR305" s="323"/>
      <c r="UPS305" s="319"/>
      <c r="UPT305" s="323"/>
      <c r="UPU305" s="319"/>
      <c r="UPV305" s="323"/>
      <c r="UPW305" s="319"/>
      <c r="UPX305" s="323"/>
      <c r="UPY305" s="319"/>
      <c r="UPZ305" s="323"/>
      <c r="UQA305" s="319"/>
      <c r="UQB305" s="323"/>
      <c r="UQC305" s="319"/>
      <c r="UQD305" s="323"/>
      <c r="UQE305" s="319"/>
      <c r="UQF305" s="323"/>
      <c r="UQG305" s="319"/>
      <c r="UQH305" s="323"/>
      <c r="UQI305" s="319"/>
      <c r="UQJ305" s="323"/>
      <c r="UQK305" s="319"/>
      <c r="UQL305" s="323"/>
      <c r="UQM305" s="319"/>
      <c r="UQN305" s="323"/>
      <c r="UQO305" s="319"/>
      <c r="UQP305" s="323"/>
      <c r="UQQ305" s="319"/>
      <c r="UQR305" s="323"/>
      <c r="UQS305" s="319"/>
      <c r="UQT305" s="323"/>
      <c r="UQU305" s="319"/>
      <c r="UQV305" s="323"/>
      <c r="UQW305" s="319"/>
      <c r="UQX305" s="323"/>
      <c r="UQY305" s="319"/>
      <c r="UQZ305" s="323"/>
      <c r="URA305" s="319"/>
      <c r="URB305" s="323"/>
      <c r="URC305" s="319"/>
      <c r="URD305" s="323"/>
      <c r="URE305" s="319"/>
      <c r="URF305" s="323"/>
      <c r="URG305" s="319"/>
      <c r="URH305" s="323"/>
      <c r="URI305" s="319"/>
      <c r="URJ305" s="323"/>
      <c r="URK305" s="319"/>
      <c r="URL305" s="323"/>
      <c r="URM305" s="319"/>
      <c r="URN305" s="323"/>
      <c r="URO305" s="319"/>
      <c r="URP305" s="323"/>
      <c r="URQ305" s="319"/>
      <c r="URR305" s="323"/>
      <c r="URS305" s="319"/>
      <c r="URT305" s="323"/>
      <c r="URU305" s="319"/>
      <c r="URV305" s="323"/>
      <c r="URW305" s="319"/>
      <c r="URX305" s="323"/>
      <c r="URY305" s="319"/>
      <c r="URZ305" s="323"/>
      <c r="USA305" s="319"/>
      <c r="USB305" s="323"/>
      <c r="USC305" s="319"/>
      <c r="USD305" s="323"/>
      <c r="USE305" s="319"/>
      <c r="USF305" s="323"/>
      <c r="USG305" s="319"/>
      <c r="USH305" s="323"/>
      <c r="USI305" s="319"/>
      <c r="USJ305" s="323"/>
      <c r="USK305" s="319"/>
      <c r="USL305" s="323"/>
      <c r="USM305" s="319"/>
      <c r="USN305" s="323"/>
      <c r="USO305" s="319"/>
      <c r="USP305" s="323"/>
      <c r="USQ305" s="319"/>
      <c r="USR305" s="323"/>
      <c r="USS305" s="319"/>
      <c r="UST305" s="323"/>
      <c r="USU305" s="319"/>
      <c r="USV305" s="323"/>
      <c r="USW305" s="319"/>
      <c r="USX305" s="323"/>
      <c r="USY305" s="319"/>
      <c r="USZ305" s="323"/>
      <c r="UTA305" s="319"/>
      <c r="UTB305" s="323"/>
      <c r="UTC305" s="319"/>
      <c r="UTD305" s="323"/>
      <c r="UTE305" s="319"/>
      <c r="UTF305" s="323"/>
      <c r="UTG305" s="319"/>
      <c r="UTH305" s="323"/>
      <c r="UTI305" s="319"/>
      <c r="UTJ305" s="323"/>
      <c r="UTK305" s="319"/>
      <c r="UTL305" s="323"/>
      <c r="UTM305" s="319"/>
      <c r="UTN305" s="323"/>
      <c r="UTO305" s="319"/>
      <c r="UTP305" s="323"/>
      <c r="UTQ305" s="319"/>
      <c r="UTR305" s="323"/>
      <c r="UTS305" s="319"/>
      <c r="UTT305" s="323"/>
      <c r="UTU305" s="319"/>
      <c r="UTV305" s="323"/>
      <c r="UTW305" s="319"/>
      <c r="UTX305" s="323"/>
      <c r="UTY305" s="319"/>
      <c r="UTZ305" s="323"/>
      <c r="UUA305" s="319"/>
      <c r="UUB305" s="323"/>
      <c r="UUC305" s="319"/>
      <c r="UUD305" s="323"/>
      <c r="UUE305" s="319"/>
      <c r="UUF305" s="323"/>
      <c r="UUG305" s="319"/>
      <c r="UUH305" s="323"/>
      <c r="UUI305" s="319"/>
      <c r="UUJ305" s="323"/>
      <c r="UUK305" s="319"/>
      <c r="UUL305" s="323"/>
      <c r="UUM305" s="319"/>
      <c r="UUN305" s="323"/>
      <c r="UUO305" s="319"/>
      <c r="UUP305" s="323"/>
      <c r="UUQ305" s="319"/>
      <c r="UUR305" s="323"/>
      <c r="UUS305" s="319"/>
      <c r="UUT305" s="323"/>
      <c r="UUU305" s="319"/>
      <c r="UUV305" s="323"/>
      <c r="UUW305" s="319"/>
      <c r="UUX305" s="323"/>
      <c r="UUY305" s="319"/>
      <c r="UUZ305" s="323"/>
      <c r="UVA305" s="319"/>
      <c r="UVB305" s="323"/>
      <c r="UVC305" s="319"/>
      <c r="UVD305" s="323"/>
      <c r="UVE305" s="319"/>
      <c r="UVF305" s="323"/>
      <c r="UVG305" s="319"/>
      <c r="UVH305" s="323"/>
      <c r="UVI305" s="319"/>
      <c r="UVJ305" s="323"/>
      <c r="UVK305" s="319"/>
      <c r="UVL305" s="323"/>
      <c r="UVM305" s="319"/>
      <c r="UVN305" s="323"/>
      <c r="UVO305" s="319"/>
      <c r="UVP305" s="323"/>
      <c r="UVQ305" s="319"/>
      <c r="UVR305" s="323"/>
      <c r="UVS305" s="319"/>
      <c r="UVT305" s="323"/>
      <c r="UVU305" s="319"/>
      <c r="UVV305" s="323"/>
      <c r="UVW305" s="319"/>
      <c r="UVX305" s="323"/>
      <c r="UVY305" s="319"/>
      <c r="UVZ305" s="323"/>
      <c r="UWA305" s="319"/>
      <c r="UWB305" s="323"/>
      <c r="UWC305" s="319"/>
      <c r="UWD305" s="323"/>
      <c r="UWE305" s="319"/>
      <c r="UWF305" s="323"/>
      <c r="UWG305" s="319"/>
      <c r="UWH305" s="323"/>
      <c r="UWI305" s="319"/>
      <c r="UWJ305" s="323"/>
      <c r="UWK305" s="319"/>
      <c r="UWL305" s="323"/>
      <c r="UWM305" s="319"/>
      <c r="UWN305" s="323"/>
      <c r="UWO305" s="319"/>
      <c r="UWP305" s="323"/>
      <c r="UWQ305" s="319"/>
      <c r="UWR305" s="323"/>
      <c r="UWS305" s="319"/>
      <c r="UWT305" s="323"/>
      <c r="UWU305" s="319"/>
      <c r="UWV305" s="323"/>
      <c r="UWW305" s="319"/>
      <c r="UWX305" s="323"/>
      <c r="UWY305" s="319"/>
      <c r="UWZ305" s="323"/>
      <c r="UXA305" s="319"/>
      <c r="UXB305" s="323"/>
      <c r="UXC305" s="319"/>
      <c r="UXD305" s="323"/>
      <c r="UXE305" s="319"/>
      <c r="UXF305" s="323"/>
      <c r="UXG305" s="319"/>
      <c r="UXH305" s="323"/>
      <c r="UXI305" s="319"/>
      <c r="UXJ305" s="323"/>
      <c r="UXK305" s="319"/>
      <c r="UXL305" s="323"/>
      <c r="UXM305" s="319"/>
      <c r="UXN305" s="323"/>
      <c r="UXO305" s="319"/>
      <c r="UXP305" s="323"/>
      <c r="UXQ305" s="319"/>
      <c r="UXR305" s="323"/>
      <c r="UXS305" s="319"/>
      <c r="UXT305" s="323"/>
      <c r="UXU305" s="319"/>
      <c r="UXV305" s="323"/>
      <c r="UXW305" s="319"/>
      <c r="UXX305" s="323"/>
      <c r="UXY305" s="319"/>
      <c r="UXZ305" s="323"/>
      <c r="UYA305" s="319"/>
      <c r="UYB305" s="323"/>
      <c r="UYC305" s="319"/>
      <c r="UYD305" s="323"/>
      <c r="UYE305" s="319"/>
      <c r="UYF305" s="323"/>
      <c r="UYG305" s="319"/>
      <c r="UYH305" s="323"/>
      <c r="UYI305" s="319"/>
      <c r="UYJ305" s="323"/>
      <c r="UYK305" s="319"/>
      <c r="UYL305" s="323"/>
      <c r="UYM305" s="319"/>
      <c r="UYN305" s="323"/>
      <c r="UYO305" s="319"/>
      <c r="UYP305" s="323"/>
      <c r="UYQ305" s="319"/>
      <c r="UYR305" s="323"/>
      <c r="UYS305" s="319"/>
      <c r="UYT305" s="323"/>
      <c r="UYU305" s="319"/>
      <c r="UYV305" s="323"/>
      <c r="UYW305" s="319"/>
      <c r="UYX305" s="323"/>
      <c r="UYY305" s="319"/>
      <c r="UYZ305" s="323"/>
      <c r="UZA305" s="319"/>
      <c r="UZB305" s="323"/>
      <c r="UZC305" s="319"/>
      <c r="UZD305" s="323"/>
      <c r="UZE305" s="319"/>
      <c r="UZF305" s="323"/>
      <c r="UZG305" s="319"/>
      <c r="UZH305" s="323"/>
      <c r="UZI305" s="319"/>
      <c r="UZJ305" s="323"/>
      <c r="UZK305" s="319"/>
      <c r="UZL305" s="323"/>
      <c r="UZM305" s="319"/>
      <c r="UZN305" s="323"/>
      <c r="UZO305" s="319"/>
      <c r="UZP305" s="323"/>
      <c r="UZQ305" s="319"/>
      <c r="UZR305" s="323"/>
      <c r="UZS305" s="319"/>
      <c r="UZT305" s="323"/>
      <c r="UZU305" s="319"/>
      <c r="UZV305" s="323"/>
      <c r="UZW305" s="319"/>
      <c r="UZX305" s="323"/>
      <c r="UZY305" s="319"/>
      <c r="UZZ305" s="323"/>
      <c r="VAA305" s="319"/>
      <c r="VAB305" s="323"/>
      <c r="VAC305" s="319"/>
      <c r="VAD305" s="323"/>
      <c r="VAE305" s="319"/>
      <c r="VAF305" s="323"/>
      <c r="VAG305" s="319"/>
      <c r="VAH305" s="323"/>
      <c r="VAI305" s="319"/>
      <c r="VAJ305" s="323"/>
      <c r="VAK305" s="319"/>
      <c r="VAL305" s="323"/>
      <c r="VAM305" s="319"/>
      <c r="VAN305" s="323"/>
      <c r="VAO305" s="319"/>
      <c r="VAP305" s="323"/>
      <c r="VAQ305" s="319"/>
      <c r="VAR305" s="323"/>
      <c r="VAS305" s="319"/>
      <c r="VAT305" s="323"/>
      <c r="VAU305" s="319"/>
      <c r="VAV305" s="323"/>
      <c r="VAW305" s="319"/>
      <c r="VAX305" s="323"/>
      <c r="VAY305" s="319"/>
      <c r="VAZ305" s="323"/>
      <c r="VBA305" s="319"/>
      <c r="VBB305" s="323"/>
      <c r="VBC305" s="319"/>
      <c r="VBD305" s="323"/>
      <c r="VBE305" s="319"/>
      <c r="VBF305" s="323"/>
      <c r="VBG305" s="319"/>
      <c r="VBH305" s="323"/>
      <c r="VBI305" s="319"/>
      <c r="VBJ305" s="323"/>
      <c r="VBK305" s="319"/>
      <c r="VBL305" s="323"/>
      <c r="VBM305" s="319"/>
      <c r="VBN305" s="323"/>
      <c r="VBO305" s="319"/>
      <c r="VBP305" s="323"/>
      <c r="VBQ305" s="319"/>
      <c r="VBR305" s="323"/>
      <c r="VBS305" s="319"/>
      <c r="VBT305" s="323"/>
      <c r="VBU305" s="319"/>
      <c r="VBV305" s="323"/>
      <c r="VBW305" s="319"/>
      <c r="VBX305" s="323"/>
      <c r="VBY305" s="319"/>
      <c r="VBZ305" s="323"/>
      <c r="VCA305" s="319"/>
      <c r="VCB305" s="323"/>
      <c r="VCC305" s="319"/>
      <c r="VCD305" s="323"/>
      <c r="VCE305" s="319"/>
      <c r="VCF305" s="323"/>
      <c r="VCG305" s="319"/>
      <c r="VCH305" s="323"/>
      <c r="VCI305" s="319"/>
      <c r="VCJ305" s="323"/>
      <c r="VCK305" s="319"/>
      <c r="VCL305" s="323"/>
      <c r="VCM305" s="319"/>
      <c r="VCN305" s="323"/>
      <c r="VCO305" s="319"/>
      <c r="VCP305" s="323"/>
      <c r="VCQ305" s="319"/>
      <c r="VCR305" s="323"/>
      <c r="VCS305" s="319"/>
      <c r="VCT305" s="323"/>
      <c r="VCU305" s="319"/>
      <c r="VCV305" s="323"/>
      <c r="VCW305" s="319"/>
      <c r="VCX305" s="323"/>
      <c r="VCY305" s="319"/>
      <c r="VCZ305" s="323"/>
      <c r="VDA305" s="319"/>
      <c r="VDB305" s="323"/>
      <c r="VDC305" s="319"/>
      <c r="VDD305" s="323"/>
      <c r="VDE305" s="319"/>
      <c r="VDF305" s="323"/>
      <c r="VDG305" s="319"/>
      <c r="VDH305" s="323"/>
      <c r="VDI305" s="319"/>
      <c r="VDJ305" s="323"/>
      <c r="VDK305" s="319"/>
      <c r="VDL305" s="323"/>
      <c r="VDM305" s="319"/>
      <c r="VDN305" s="323"/>
      <c r="VDO305" s="319"/>
      <c r="VDP305" s="323"/>
      <c r="VDQ305" s="319"/>
      <c r="VDR305" s="323"/>
      <c r="VDS305" s="319"/>
      <c r="VDT305" s="323"/>
      <c r="VDU305" s="319"/>
      <c r="VDV305" s="323"/>
      <c r="VDW305" s="319"/>
      <c r="VDX305" s="323"/>
      <c r="VDY305" s="319"/>
      <c r="VDZ305" s="323"/>
      <c r="VEA305" s="319"/>
      <c r="VEB305" s="323"/>
      <c r="VEC305" s="319"/>
      <c r="VED305" s="323"/>
      <c r="VEE305" s="319"/>
      <c r="VEF305" s="323"/>
      <c r="VEG305" s="319"/>
      <c r="VEH305" s="323"/>
      <c r="VEI305" s="319"/>
      <c r="VEJ305" s="323"/>
      <c r="VEK305" s="319"/>
      <c r="VEL305" s="323"/>
      <c r="VEM305" s="319"/>
      <c r="VEN305" s="323"/>
      <c r="VEO305" s="319"/>
      <c r="VEP305" s="323"/>
      <c r="VEQ305" s="319"/>
      <c r="VER305" s="323"/>
      <c r="VES305" s="319"/>
      <c r="VET305" s="323"/>
      <c r="VEU305" s="319"/>
      <c r="VEV305" s="323"/>
      <c r="VEW305" s="319"/>
      <c r="VEX305" s="323"/>
      <c r="VEY305" s="319"/>
      <c r="VEZ305" s="323"/>
      <c r="VFA305" s="319"/>
      <c r="VFB305" s="323"/>
      <c r="VFC305" s="319"/>
      <c r="VFD305" s="323"/>
      <c r="VFE305" s="319"/>
      <c r="VFF305" s="323"/>
      <c r="VFG305" s="319"/>
      <c r="VFH305" s="323"/>
      <c r="VFI305" s="319"/>
      <c r="VFJ305" s="323"/>
      <c r="VFK305" s="319"/>
      <c r="VFL305" s="323"/>
      <c r="VFM305" s="319"/>
      <c r="VFN305" s="323"/>
      <c r="VFO305" s="319"/>
      <c r="VFP305" s="323"/>
      <c r="VFQ305" s="319"/>
      <c r="VFR305" s="323"/>
      <c r="VFS305" s="319"/>
      <c r="VFT305" s="323"/>
      <c r="VFU305" s="319"/>
      <c r="VFV305" s="323"/>
      <c r="VFW305" s="319"/>
      <c r="VFX305" s="323"/>
      <c r="VFY305" s="319"/>
      <c r="VFZ305" s="323"/>
      <c r="VGA305" s="319"/>
      <c r="VGB305" s="323"/>
      <c r="VGC305" s="319"/>
      <c r="VGD305" s="323"/>
      <c r="VGE305" s="319"/>
      <c r="VGF305" s="323"/>
      <c r="VGG305" s="319"/>
      <c r="VGH305" s="323"/>
      <c r="VGI305" s="319"/>
      <c r="VGJ305" s="323"/>
      <c r="VGK305" s="319"/>
      <c r="VGL305" s="323"/>
      <c r="VGM305" s="319"/>
      <c r="VGN305" s="323"/>
      <c r="VGO305" s="319"/>
      <c r="VGP305" s="323"/>
      <c r="VGQ305" s="319"/>
      <c r="VGR305" s="323"/>
      <c r="VGS305" s="319"/>
      <c r="VGT305" s="323"/>
      <c r="VGU305" s="319"/>
      <c r="VGV305" s="323"/>
      <c r="VGW305" s="319"/>
      <c r="VGX305" s="323"/>
      <c r="VGY305" s="319"/>
      <c r="VGZ305" s="323"/>
      <c r="VHA305" s="319"/>
      <c r="VHB305" s="323"/>
      <c r="VHC305" s="319"/>
      <c r="VHD305" s="323"/>
      <c r="VHE305" s="319"/>
      <c r="VHF305" s="323"/>
      <c r="VHG305" s="319"/>
      <c r="VHH305" s="323"/>
      <c r="VHI305" s="319"/>
      <c r="VHJ305" s="323"/>
      <c r="VHK305" s="319"/>
      <c r="VHL305" s="323"/>
      <c r="VHM305" s="319"/>
      <c r="VHN305" s="323"/>
      <c r="VHO305" s="319"/>
      <c r="VHP305" s="323"/>
      <c r="VHQ305" s="319"/>
      <c r="VHR305" s="323"/>
      <c r="VHS305" s="319"/>
      <c r="VHT305" s="323"/>
      <c r="VHU305" s="319"/>
      <c r="VHV305" s="323"/>
      <c r="VHW305" s="319"/>
      <c r="VHX305" s="323"/>
      <c r="VHY305" s="319"/>
      <c r="VHZ305" s="323"/>
      <c r="VIA305" s="319"/>
      <c r="VIB305" s="323"/>
      <c r="VIC305" s="319"/>
      <c r="VID305" s="323"/>
      <c r="VIE305" s="319"/>
      <c r="VIF305" s="323"/>
      <c r="VIG305" s="319"/>
      <c r="VIH305" s="323"/>
      <c r="VII305" s="319"/>
      <c r="VIJ305" s="323"/>
      <c r="VIK305" s="319"/>
      <c r="VIL305" s="323"/>
      <c r="VIM305" s="319"/>
      <c r="VIN305" s="323"/>
      <c r="VIO305" s="319"/>
      <c r="VIP305" s="323"/>
      <c r="VIQ305" s="319"/>
      <c r="VIR305" s="323"/>
      <c r="VIS305" s="319"/>
      <c r="VIT305" s="323"/>
      <c r="VIU305" s="319"/>
      <c r="VIV305" s="323"/>
      <c r="VIW305" s="319"/>
      <c r="VIX305" s="323"/>
      <c r="VIY305" s="319"/>
      <c r="VIZ305" s="323"/>
      <c r="VJA305" s="319"/>
      <c r="VJB305" s="323"/>
      <c r="VJC305" s="319"/>
      <c r="VJD305" s="323"/>
      <c r="VJE305" s="319"/>
      <c r="VJF305" s="323"/>
      <c r="VJG305" s="319"/>
      <c r="VJH305" s="323"/>
      <c r="VJI305" s="319"/>
      <c r="VJJ305" s="323"/>
      <c r="VJK305" s="319"/>
      <c r="VJL305" s="323"/>
      <c r="VJM305" s="319"/>
      <c r="VJN305" s="323"/>
      <c r="VJO305" s="319"/>
      <c r="VJP305" s="323"/>
      <c r="VJQ305" s="319"/>
      <c r="VJR305" s="323"/>
      <c r="VJS305" s="319"/>
      <c r="VJT305" s="323"/>
      <c r="VJU305" s="319"/>
      <c r="VJV305" s="323"/>
      <c r="VJW305" s="319"/>
      <c r="VJX305" s="323"/>
      <c r="VJY305" s="319"/>
      <c r="VJZ305" s="323"/>
      <c r="VKA305" s="319"/>
      <c r="VKB305" s="323"/>
      <c r="VKC305" s="319"/>
      <c r="VKD305" s="323"/>
      <c r="VKE305" s="319"/>
      <c r="VKF305" s="323"/>
      <c r="VKG305" s="319"/>
      <c r="VKH305" s="323"/>
      <c r="VKI305" s="319"/>
      <c r="VKJ305" s="323"/>
      <c r="VKK305" s="319"/>
      <c r="VKL305" s="323"/>
      <c r="VKM305" s="319"/>
      <c r="VKN305" s="323"/>
      <c r="VKO305" s="319"/>
      <c r="VKP305" s="323"/>
      <c r="VKQ305" s="319"/>
      <c r="VKR305" s="323"/>
      <c r="VKS305" s="319"/>
      <c r="VKT305" s="323"/>
      <c r="VKU305" s="319"/>
      <c r="VKV305" s="323"/>
      <c r="VKW305" s="319"/>
      <c r="VKX305" s="323"/>
      <c r="VKY305" s="319"/>
      <c r="VKZ305" s="323"/>
      <c r="VLA305" s="319"/>
      <c r="VLB305" s="323"/>
      <c r="VLC305" s="319"/>
      <c r="VLD305" s="323"/>
      <c r="VLE305" s="319"/>
      <c r="VLF305" s="323"/>
      <c r="VLG305" s="319"/>
      <c r="VLH305" s="323"/>
      <c r="VLI305" s="319"/>
      <c r="VLJ305" s="323"/>
      <c r="VLK305" s="319"/>
      <c r="VLL305" s="323"/>
      <c r="VLM305" s="319"/>
      <c r="VLN305" s="323"/>
      <c r="VLO305" s="319"/>
      <c r="VLP305" s="323"/>
      <c r="VLQ305" s="319"/>
      <c r="VLR305" s="323"/>
      <c r="VLS305" s="319"/>
      <c r="VLT305" s="323"/>
      <c r="VLU305" s="319"/>
      <c r="VLV305" s="323"/>
      <c r="VLW305" s="319"/>
      <c r="VLX305" s="323"/>
      <c r="VLY305" s="319"/>
      <c r="VLZ305" s="323"/>
      <c r="VMA305" s="319"/>
      <c r="VMB305" s="323"/>
      <c r="VMC305" s="319"/>
      <c r="VMD305" s="323"/>
      <c r="VME305" s="319"/>
      <c r="VMF305" s="323"/>
      <c r="VMG305" s="319"/>
      <c r="VMH305" s="323"/>
      <c r="VMI305" s="319"/>
      <c r="VMJ305" s="323"/>
      <c r="VMK305" s="319"/>
      <c r="VML305" s="323"/>
      <c r="VMM305" s="319"/>
      <c r="VMN305" s="323"/>
      <c r="VMO305" s="319"/>
      <c r="VMP305" s="323"/>
      <c r="VMQ305" s="319"/>
      <c r="VMR305" s="323"/>
      <c r="VMS305" s="319"/>
      <c r="VMT305" s="323"/>
      <c r="VMU305" s="319"/>
      <c r="VMV305" s="323"/>
      <c r="VMW305" s="319"/>
      <c r="VMX305" s="323"/>
      <c r="VMY305" s="319"/>
      <c r="VMZ305" s="323"/>
      <c r="VNA305" s="319"/>
      <c r="VNB305" s="323"/>
      <c r="VNC305" s="319"/>
      <c r="VND305" s="323"/>
      <c r="VNE305" s="319"/>
      <c r="VNF305" s="323"/>
      <c r="VNG305" s="319"/>
      <c r="VNH305" s="323"/>
      <c r="VNI305" s="319"/>
      <c r="VNJ305" s="323"/>
      <c r="VNK305" s="319"/>
      <c r="VNL305" s="323"/>
      <c r="VNM305" s="319"/>
      <c r="VNN305" s="323"/>
      <c r="VNO305" s="319"/>
      <c r="VNP305" s="323"/>
      <c r="VNQ305" s="319"/>
      <c r="VNR305" s="323"/>
      <c r="VNS305" s="319"/>
      <c r="VNT305" s="323"/>
      <c r="VNU305" s="319"/>
      <c r="VNV305" s="323"/>
      <c r="VNW305" s="319"/>
      <c r="VNX305" s="323"/>
      <c r="VNY305" s="319"/>
      <c r="VNZ305" s="323"/>
      <c r="VOA305" s="319"/>
      <c r="VOB305" s="323"/>
      <c r="VOC305" s="319"/>
      <c r="VOD305" s="323"/>
      <c r="VOE305" s="319"/>
      <c r="VOF305" s="323"/>
      <c r="VOG305" s="319"/>
      <c r="VOH305" s="323"/>
      <c r="VOI305" s="319"/>
      <c r="VOJ305" s="323"/>
      <c r="VOK305" s="319"/>
      <c r="VOL305" s="323"/>
      <c r="VOM305" s="319"/>
      <c r="VON305" s="323"/>
      <c r="VOO305" s="319"/>
      <c r="VOP305" s="323"/>
      <c r="VOQ305" s="319"/>
      <c r="VOR305" s="323"/>
      <c r="VOS305" s="323"/>
      <c r="VOT305" s="319"/>
      <c r="VOU305" s="323"/>
      <c r="VOV305" s="319"/>
      <c r="VOW305" s="323"/>
      <c r="VOX305" s="319"/>
      <c r="VOY305" s="323"/>
      <c r="VOZ305" s="319"/>
      <c r="VPA305" s="323"/>
      <c r="VPB305" s="319"/>
      <c r="VPC305" s="323"/>
      <c r="VPD305" s="319"/>
      <c r="VPE305" s="323"/>
      <c r="VPF305" s="319"/>
      <c r="VPG305" s="323"/>
      <c r="VPH305" s="319"/>
      <c r="VPI305" s="323"/>
      <c r="VPJ305" s="319"/>
      <c r="VPK305" s="323"/>
      <c r="VPL305" s="319"/>
      <c r="VPM305" s="323"/>
      <c r="VPN305" s="319"/>
      <c r="VPO305" s="323"/>
      <c r="VPP305" s="319"/>
      <c r="VPQ305" s="323"/>
      <c r="VPR305" s="319"/>
      <c r="VPS305" s="323"/>
      <c r="VPT305" s="319"/>
      <c r="VPU305" s="323"/>
      <c r="VPV305" s="319"/>
      <c r="VPW305" s="323"/>
      <c r="VPX305" s="319"/>
      <c r="VPY305" s="323"/>
      <c r="VPZ305" s="319"/>
      <c r="VQA305" s="323"/>
      <c r="VQB305" s="319"/>
      <c r="VQC305" s="323"/>
      <c r="VQD305" s="319"/>
      <c r="VQE305" s="323"/>
      <c r="VQF305" s="319"/>
      <c r="VQG305" s="323"/>
      <c r="VQH305" s="319"/>
      <c r="VQI305" s="323"/>
      <c r="VQJ305" s="319"/>
      <c r="VQK305" s="323"/>
      <c r="VQL305" s="319"/>
      <c r="VQM305" s="323"/>
      <c r="VQN305" s="319"/>
      <c r="VQO305" s="323"/>
      <c r="VQP305" s="319"/>
      <c r="VQQ305" s="323"/>
      <c r="VQR305" s="319"/>
      <c r="VQS305" s="323"/>
      <c r="VQT305" s="319"/>
      <c r="VQU305" s="323"/>
      <c r="VQV305" s="319"/>
      <c r="VQW305" s="323"/>
      <c r="VQX305" s="319"/>
      <c r="VQY305" s="323"/>
      <c r="VQZ305" s="319"/>
      <c r="VRA305" s="323"/>
      <c r="VRB305" s="319"/>
      <c r="VRC305" s="323"/>
      <c r="VRD305" s="319"/>
      <c r="VRE305" s="323"/>
      <c r="VRF305" s="319"/>
      <c r="VRG305" s="323"/>
      <c r="VRH305" s="319"/>
      <c r="VRI305" s="323"/>
      <c r="VRJ305" s="319"/>
      <c r="VRK305" s="323"/>
      <c r="VRL305" s="319"/>
      <c r="VRM305" s="323"/>
      <c r="VRN305" s="319"/>
      <c r="VRO305" s="323"/>
      <c r="VRP305" s="319"/>
      <c r="VRQ305" s="323"/>
      <c r="VRR305" s="319"/>
      <c r="VRS305" s="323"/>
      <c r="VRT305" s="319"/>
      <c r="VRU305" s="323"/>
      <c r="VRV305" s="319"/>
      <c r="VRW305" s="323"/>
      <c r="VRX305" s="319"/>
      <c r="VRY305" s="323"/>
      <c r="VRZ305" s="319"/>
      <c r="VSA305" s="323"/>
      <c r="VSB305" s="319"/>
      <c r="VSC305" s="323"/>
      <c r="VSD305" s="319"/>
      <c r="VSE305" s="323"/>
      <c r="VSF305" s="319"/>
      <c r="VSG305" s="323"/>
      <c r="VSH305" s="319"/>
      <c r="VSI305" s="323"/>
      <c r="VSJ305" s="319"/>
      <c r="VSK305" s="323"/>
      <c r="VSL305" s="319"/>
      <c r="VSM305" s="323"/>
      <c r="VSN305" s="319"/>
      <c r="VSO305" s="323"/>
      <c r="VSP305" s="319"/>
      <c r="VSQ305" s="323"/>
      <c r="VSR305" s="319"/>
      <c r="VSS305" s="323"/>
      <c r="VST305" s="319"/>
      <c r="VSU305" s="323"/>
      <c r="VSV305" s="319"/>
      <c r="VSW305" s="323"/>
      <c r="VSX305" s="319"/>
      <c r="VSY305" s="323"/>
      <c r="VSZ305" s="319"/>
      <c r="VTA305" s="323"/>
      <c r="VTB305" s="319"/>
      <c r="VTC305" s="323"/>
      <c r="VTD305" s="319"/>
      <c r="VTE305" s="323"/>
      <c r="VTF305" s="319"/>
      <c r="VTG305" s="323"/>
      <c r="VTH305" s="319"/>
      <c r="VTI305" s="323"/>
      <c r="VTJ305" s="319"/>
      <c r="VTK305" s="323"/>
      <c r="VTL305" s="319"/>
      <c r="VTM305" s="323"/>
      <c r="VTN305" s="319"/>
      <c r="VTO305" s="323"/>
      <c r="VTP305" s="319"/>
      <c r="VTQ305" s="323"/>
      <c r="VTR305" s="319"/>
      <c r="VTS305" s="323"/>
      <c r="VTT305" s="319"/>
      <c r="VTU305" s="323"/>
      <c r="VTV305" s="319"/>
      <c r="VTW305" s="323"/>
      <c r="VTX305" s="319"/>
      <c r="VTY305" s="323"/>
      <c r="VTZ305" s="319"/>
      <c r="VUA305" s="323"/>
      <c r="VUB305" s="319"/>
      <c r="VUC305" s="323"/>
      <c r="VUD305" s="319"/>
      <c r="VUE305" s="323"/>
      <c r="VUF305" s="319"/>
      <c r="VUG305" s="323"/>
      <c r="VUH305" s="319"/>
      <c r="VUI305" s="323"/>
      <c r="VUJ305" s="319"/>
      <c r="VUK305" s="323"/>
      <c r="VUL305" s="319"/>
      <c r="VUM305" s="323"/>
      <c r="VUN305" s="319"/>
      <c r="VUO305" s="323"/>
      <c r="VUP305" s="319"/>
      <c r="VUQ305" s="323"/>
      <c r="VUR305" s="319"/>
      <c r="VUS305" s="323"/>
      <c r="VUT305" s="319"/>
      <c r="VUU305" s="323"/>
      <c r="VUV305" s="319"/>
      <c r="VUW305" s="323"/>
      <c r="VUX305" s="319"/>
      <c r="VUY305" s="323"/>
      <c r="VUZ305" s="319"/>
      <c r="VVA305" s="323"/>
      <c r="VVB305" s="319"/>
      <c r="VVC305" s="323"/>
      <c r="VVD305" s="319"/>
      <c r="VVE305" s="323"/>
      <c r="VVF305" s="319"/>
      <c r="VVG305" s="323"/>
      <c r="VVH305" s="319"/>
      <c r="VVI305" s="323"/>
      <c r="VVJ305" s="319"/>
      <c r="VVK305" s="323"/>
      <c r="VVL305" s="319"/>
      <c r="VVM305" s="323"/>
      <c r="VVN305" s="319"/>
      <c r="VVO305" s="323"/>
      <c r="VVP305" s="319"/>
      <c r="VVQ305" s="323"/>
      <c r="VVR305" s="319"/>
      <c r="VVS305" s="323"/>
      <c r="VVT305" s="319"/>
      <c r="VVU305" s="323"/>
      <c r="VVV305" s="319"/>
      <c r="VVW305" s="323"/>
      <c r="VVX305" s="319"/>
      <c r="VVY305" s="323"/>
      <c r="VVZ305" s="319"/>
      <c r="VWA305" s="323"/>
      <c r="VWB305" s="319"/>
      <c r="VWC305" s="323"/>
      <c r="VWD305" s="319"/>
      <c r="VWE305" s="323"/>
      <c r="VWF305" s="319"/>
      <c r="VWG305" s="323"/>
      <c r="VWH305" s="319"/>
      <c r="VWI305" s="323"/>
      <c r="VWJ305" s="319"/>
      <c r="VWK305" s="323"/>
      <c r="VWL305" s="319"/>
      <c r="VWM305" s="323"/>
      <c r="VWN305" s="319"/>
      <c r="VWO305" s="323"/>
      <c r="VWP305" s="319"/>
      <c r="VWQ305" s="323"/>
      <c r="VWR305" s="319"/>
      <c r="VWS305" s="323"/>
      <c r="VWT305" s="319"/>
      <c r="VWU305" s="323"/>
      <c r="VWV305" s="319"/>
      <c r="VWW305" s="323"/>
      <c r="VWX305" s="319"/>
      <c r="VWY305" s="323"/>
      <c r="VWZ305" s="319"/>
      <c r="VXA305" s="323"/>
      <c r="VXB305" s="319"/>
      <c r="VXC305" s="323"/>
      <c r="VXD305" s="319"/>
      <c r="VXE305" s="323"/>
      <c r="VXF305" s="319"/>
      <c r="VXG305" s="323"/>
      <c r="VXH305" s="319"/>
      <c r="VXI305" s="323"/>
      <c r="VXJ305" s="319"/>
      <c r="VXK305" s="323"/>
      <c r="VXL305" s="319"/>
      <c r="VXM305" s="323"/>
      <c r="VXN305" s="319"/>
      <c r="VXO305" s="323"/>
      <c r="VXP305" s="319"/>
      <c r="VXQ305" s="323"/>
      <c r="VXR305" s="319"/>
      <c r="VXS305" s="323"/>
      <c r="VXT305" s="319"/>
      <c r="VXU305" s="323"/>
      <c r="VXV305" s="319"/>
      <c r="VXW305" s="323"/>
      <c r="VXX305" s="319"/>
      <c r="VXY305" s="323"/>
      <c r="VXZ305" s="319"/>
      <c r="VYA305" s="323"/>
      <c r="VYB305" s="319"/>
      <c r="VYC305" s="323"/>
      <c r="VYD305" s="319"/>
      <c r="VYE305" s="323"/>
      <c r="VYF305" s="319"/>
      <c r="VYG305" s="323"/>
      <c r="VYH305" s="319"/>
      <c r="VYI305" s="323"/>
      <c r="VYJ305" s="319"/>
      <c r="VYK305" s="323"/>
      <c r="VYL305" s="319"/>
      <c r="VYM305" s="323"/>
      <c r="VYN305" s="319"/>
      <c r="VYO305" s="323"/>
      <c r="VYP305" s="319"/>
      <c r="VYQ305" s="323"/>
      <c r="VYR305" s="319"/>
      <c r="VYS305" s="323"/>
      <c r="VYT305" s="319"/>
      <c r="VYU305" s="323"/>
      <c r="VYV305" s="319"/>
      <c r="VYW305" s="323"/>
      <c r="VYX305" s="319"/>
      <c r="VYY305" s="323"/>
      <c r="VYZ305" s="319"/>
      <c r="VZA305" s="323"/>
      <c r="VZB305" s="319"/>
      <c r="VZC305" s="323"/>
      <c r="VZD305" s="319"/>
      <c r="VZE305" s="323"/>
      <c r="VZF305" s="319"/>
      <c r="VZG305" s="323"/>
      <c r="VZH305" s="319"/>
      <c r="VZI305" s="323"/>
      <c r="VZJ305" s="319"/>
      <c r="VZK305" s="323"/>
      <c r="VZL305" s="319"/>
      <c r="VZM305" s="323"/>
      <c r="VZN305" s="319"/>
      <c r="VZO305" s="323"/>
      <c r="VZP305" s="319"/>
      <c r="VZQ305" s="323"/>
      <c r="VZR305" s="319"/>
      <c r="VZS305" s="323"/>
      <c r="VZT305" s="319"/>
      <c r="VZU305" s="323"/>
      <c r="VZV305" s="319"/>
      <c r="VZW305" s="323"/>
      <c r="VZX305" s="319"/>
      <c r="VZY305" s="323"/>
      <c r="VZZ305" s="319"/>
      <c r="WAA305" s="323"/>
      <c r="WAB305" s="319"/>
      <c r="WAC305" s="323"/>
      <c r="WAD305" s="319"/>
      <c r="WAE305" s="323"/>
      <c r="WAF305" s="319"/>
      <c r="WAG305" s="323"/>
      <c r="WAH305" s="319"/>
      <c r="WAI305" s="323"/>
      <c r="WAJ305" s="319"/>
      <c r="WAK305" s="323"/>
      <c r="WAL305" s="319"/>
      <c r="WAM305" s="323"/>
      <c r="WAN305" s="319"/>
      <c r="WAO305" s="323"/>
      <c r="WAP305" s="319"/>
      <c r="WAQ305" s="323"/>
      <c r="WAR305" s="319"/>
      <c r="WAS305" s="323"/>
      <c r="WAT305" s="319"/>
      <c r="WAU305" s="323"/>
      <c r="WAV305" s="319"/>
      <c r="WAW305" s="323"/>
      <c r="WAX305" s="319"/>
      <c r="WAY305" s="323"/>
      <c r="WAZ305" s="319"/>
      <c r="WBA305" s="323"/>
      <c r="WBB305" s="319"/>
      <c r="WBC305" s="323"/>
      <c r="WBD305" s="319"/>
      <c r="WBE305" s="323"/>
      <c r="WBF305" s="319"/>
      <c r="WBG305" s="323"/>
      <c r="WBH305" s="319"/>
      <c r="WBI305" s="323"/>
      <c r="WBJ305" s="319"/>
      <c r="WBK305" s="323"/>
      <c r="WBL305" s="319"/>
      <c r="WBM305" s="323"/>
      <c r="WBN305" s="319"/>
      <c r="WBO305" s="323"/>
      <c r="WBP305" s="319"/>
      <c r="WBQ305" s="323"/>
      <c r="WBR305" s="319"/>
      <c r="WBS305" s="323"/>
      <c r="WBT305" s="319"/>
      <c r="WBU305" s="323"/>
      <c r="WBV305" s="319"/>
      <c r="WBW305" s="323"/>
      <c r="WBX305" s="319"/>
      <c r="WBY305" s="323"/>
      <c r="WBZ305" s="319"/>
      <c r="WCA305" s="323"/>
      <c r="WCB305" s="319"/>
      <c r="WCC305" s="323"/>
      <c r="WCD305" s="319"/>
      <c r="WCE305" s="323"/>
      <c r="WCF305" s="319"/>
      <c r="WCG305" s="323"/>
      <c r="WCH305" s="319"/>
      <c r="WCI305" s="323"/>
      <c r="WCJ305" s="319"/>
      <c r="WCK305" s="323"/>
      <c r="WCL305" s="319"/>
      <c r="WCM305" s="323"/>
      <c r="WCN305" s="319"/>
      <c r="WCO305" s="323"/>
      <c r="WCP305" s="319"/>
      <c r="WCQ305" s="323"/>
      <c r="WCR305" s="319"/>
      <c r="WCS305" s="323"/>
      <c r="WCT305" s="319"/>
      <c r="WCU305" s="323"/>
      <c r="WCV305" s="319"/>
      <c r="WCW305" s="323"/>
      <c r="WCX305" s="319"/>
      <c r="WCY305" s="323"/>
      <c r="WCZ305" s="319"/>
      <c r="WDA305" s="323"/>
      <c r="WDB305" s="319"/>
      <c r="WDC305" s="323"/>
      <c r="WDD305" s="319"/>
      <c r="WDE305" s="323"/>
      <c r="WDF305" s="319"/>
      <c r="WDG305" s="323"/>
      <c r="WDH305" s="319"/>
      <c r="WDI305" s="323"/>
      <c r="WDJ305" s="319"/>
      <c r="WDK305" s="323"/>
      <c r="WDL305" s="319"/>
      <c r="WDM305" s="323"/>
      <c r="WDN305" s="319"/>
      <c r="WDO305" s="323"/>
      <c r="WDP305" s="319"/>
      <c r="WDQ305" s="323"/>
      <c r="WDR305" s="319"/>
      <c r="WDS305" s="323"/>
      <c r="WDT305" s="319"/>
      <c r="WDU305" s="323"/>
      <c r="WDV305" s="319"/>
      <c r="WDW305" s="323"/>
      <c r="WDX305" s="319"/>
      <c r="WDY305" s="323"/>
      <c r="WDZ305" s="319"/>
      <c r="WEA305" s="323"/>
      <c r="WEB305" s="319"/>
      <c r="WEC305" s="323"/>
      <c r="WED305" s="319"/>
      <c r="WEE305" s="323"/>
      <c r="WEF305" s="319"/>
      <c r="WEG305" s="323"/>
      <c r="WEH305" s="319"/>
      <c r="WEI305" s="323"/>
      <c r="WEJ305" s="319"/>
      <c r="WEK305" s="323"/>
      <c r="WEL305" s="319"/>
      <c r="WEM305" s="323"/>
      <c r="WEN305" s="319"/>
      <c r="WEO305" s="323"/>
      <c r="WEP305" s="319"/>
      <c r="WEQ305" s="323"/>
      <c r="WER305" s="319"/>
      <c r="WES305" s="323"/>
      <c r="WET305" s="319"/>
      <c r="WEU305" s="323"/>
      <c r="WEV305" s="319"/>
      <c r="WEW305" s="323"/>
      <c r="WEX305" s="319"/>
      <c r="WEY305" s="323"/>
      <c r="WEZ305" s="319"/>
      <c r="WFA305" s="323"/>
      <c r="WFB305" s="319"/>
      <c r="WFC305" s="323"/>
      <c r="WFD305" s="319"/>
      <c r="WFE305" s="323"/>
      <c r="WFF305" s="319"/>
      <c r="WFG305" s="323"/>
      <c r="WFH305" s="319"/>
      <c r="WFI305" s="323"/>
      <c r="WFJ305" s="319"/>
      <c r="WFK305" s="323"/>
      <c r="WFL305" s="319"/>
      <c r="WFM305" s="323"/>
      <c r="WFN305" s="319"/>
      <c r="WFO305" s="323"/>
      <c r="WFP305" s="319"/>
      <c r="WFQ305" s="323"/>
      <c r="WFR305" s="319"/>
      <c r="WFS305" s="323"/>
      <c r="WFT305" s="319"/>
      <c r="WFU305" s="323"/>
      <c r="WFV305" s="319"/>
      <c r="WFW305" s="323"/>
      <c r="WFX305" s="319"/>
      <c r="WFY305" s="323"/>
      <c r="WFZ305" s="319"/>
      <c r="WGA305" s="323"/>
      <c r="WGB305" s="319"/>
      <c r="WGC305" s="323"/>
      <c r="WGD305" s="319"/>
      <c r="WGE305" s="323"/>
      <c r="WGF305" s="319"/>
      <c r="WGG305" s="323"/>
      <c r="WGH305" s="319"/>
      <c r="WGI305" s="323"/>
      <c r="WGJ305" s="319"/>
      <c r="WGK305" s="323"/>
      <c r="WGL305" s="319"/>
      <c r="WGM305" s="323"/>
      <c r="WGN305" s="319"/>
      <c r="WGO305" s="323"/>
      <c r="WGP305" s="319"/>
      <c r="WGQ305" s="323"/>
      <c r="WGR305" s="319"/>
      <c r="WGS305" s="323"/>
      <c r="WGT305" s="319"/>
      <c r="WGU305" s="323"/>
      <c r="WGV305" s="319"/>
      <c r="WGW305" s="323"/>
      <c r="WGX305" s="319"/>
      <c r="WGY305" s="323"/>
      <c r="WGZ305" s="319"/>
      <c r="WHA305" s="323"/>
      <c r="WHB305" s="319"/>
      <c r="WHC305" s="323"/>
      <c r="WHD305" s="319"/>
      <c r="WHE305" s="323"/>
      <c r="WHF305" s="319"/>
      <c r="WHG305" s="323"/>
      <c r="WHH305" s="319"/>
      <c r="WHI305" s="323"/>
      <c r="WHJ305" s="319"/>
      <c r="WHK305" s="323"/>
      <c r="WHL305" s="319"/>
      <c r="WHM305" s="323"/>
      <c r="WHN305" s="319"/>
      <c r="WHO305" s="323"/>
      <c r="WHP305" s="319"/>
      <c r="WHQ305" s="323"/>
      <c r="WHR305" s="319"/>
      <c r="WHS305" s="323"/>
      <c r="WHT305" s="319"/>
      <c r="WHU305" s="323"/>
      <c r="WHV305" s="319"/>
      <c r="WHW305" s="323"/>
      <c r="WHX305" s="319"/>
      <c r="WHY305" s="323"/>
      <c r="WHZ305" s="319"/>
      <c r="WIA305" s="323"/>
      <c r="WIB305" s="319"/>
      <c r="WIC305" s="323"/>
      <c r="WID305" s="319"/>
      <c r="WIE305" s="323"/>
      <c r="WIF305" s="319"/>
      <c r="WIG305" s="323"/>
      <c r="WIH305" s="319"/>
      <c r="WII305" s="323"/>
      <c r="WIJ305" s="319"/>
      <c r="WIK305" s="323"/>
      <c r="WIL305" s="319"/>
      <c r="WIM305" s="323"/>
      <c r="WIN305" s="319"/>
      <c r="WIO305" s="323"/>
      <c r="WIP305" s="319"/>
      <c r="WIQ305" s="323"/>
      <c r="WIR305" s="319"/>
      <c r="WIS305" s="323"/>
      <c r="WIT305" s="319"/>
      <c r="WIU305" s="323"/>
      <c r="WIV305" s="319"/>
      <c r="WIW305" s="323"/>
      <c r="WIX305" s="319"/>
      <c r="WIY305" s="323"/>
      <c r="WIZ305" s="319"/>
      <c r="WJA305" s="323"/>
      <c r="WJB305" s="319"/>
      <c r="WJC305" s="323"/>
      <c r="WJD305" s="319"/>
      <c r="WJE305" s="323"/>
      <c r="WJF305" s="319"/>
      <c r="WJG305" s="323"/>
      <c r="WJH305" s="319"/>
      <c r="WJI305" s="323"/>
      <c r="WJJ305" s="319"/>
      <c r="WJK305" s="323"/>
      <c r="WJL305" s="319"/>
      <c r="WJM305" s="323"/>
      <c r="WJN305" s="319"/>
      <c r="WJO305" s="323"/>
      <c r="WJP305" s="319"/>
      <c r="WJQ305" s="323"/>
      <c r="WJR305" s="319"/>
      <c r="WJS305" s="323"/>
      <c r="WJT305" s="319"/>
      <c r="WJU305" s="323"/>
      <c r="WJV305" s="319"/>
      <c r="WJW305" s="323"/>
      <c r="WJX305" s="319"/>
      <c r="WJY305" s="323"/>
      <c r="WJZ305" s="319"/>
      <c r="WKA305" s="323"/>
      <c r="WKB305" s="319"/>
      <c r="WKC305" s="323"/>
      <c r="WKD305" s="319"/>
      <c r="WKE305" s="323"/>
      <c r="WKF305" s="319"/>
      <c r="WKG305" s="323"/>
      <c r="WKH305" s="319"/>
      <c r="WKI305" s="323"/>
      <c r="WKJ305" s="319"/>
      <c r="WKK305" s="323"/>
      <c r="WKL305" s="319"/>
      <c r="WKM305" s="323"/>
      <c r="WKN305" s="319"/>
      <c r="WKO305" s="323"/>
      <c r="WKP305" s="319"/>
      <c r="WKQ305" s="323"/>
      <c r="WKR305" s="319"/>
      <c r="WKS305" s="323"/>
      <c r="WKT305" s="319"/>
      <c r="WKU305" s="323"/>
      <c r="WKV305" s="319"/>
      <c r="WKW305" s="323"/>
      <c r="WKX305" s="319"/>
      <c r="WKY305" s="323"/>
      <c r="WKZ305" s="319"/>
      <c r="WLA305" s="323"/>
      <c r="WLB305" s="319"/>
      <c r="WLC305" s="323"/>
      <c r="WLD305" s="319"/>
      <c r="WLE305" s="323"/>
      <c r="WLF305" s="319"/>
      <c r="WLG305" s="323"/>
      <c r="WLH305" s="319"/>
      <c r="WLI305" s="323"/>
      <c r="WLJ305" s="319"/>
      <c r="WLK305" s="323"/>
      <c r="WLL305" s="319"/>
      <c r="WLM305" s="323"/>
      <c r="WLN305" s="319"/>
      <c r="WLO305" s="323"/>
      <c r="WLP305" s="319"/>
      <c r="WLQ305" s="323"/>
      <c r="WLR305" s="319"/>
      <c r="WLS305" s="323"/>
      <c r="WLT305" s="319"/>
      <c r="WLU305" s="323"/>
      <c r="WLV305" s="319"/>
      <c r="WLW305" s="323"/>
      <c r="WLX305" s="319"/>
      <c r="WLY305" s="323"/>
      <c r="WLZ305" s="319"/>
      <c r="WMA305" s="323"/>
      <c r="WMB305" s="319"/>
      <c r="WMC305" s="323"/>
      <c r="WMD305" s="319"/>
      <c r="WME305" s="323"/>
      <c r="WMF305" s="319"/>
      <c r="WMG305" s="323"/>
      <c r="WMH305" s="319"/>
      <c r="WMI305" s="323"/>
      <c r="WMJ305" s="319"/>
      <c r="WMK305" s="323"/>
      <c r="WML305" s="319"/>
      <c r="WMM305" s="323"/>
      <c r="WMN305" s="319"/>
      <c r="WMO305" s="323"/>
      <c r="WMP305" s="319"/>
      <c r="WMQ305" s="323"/>
      <c r="WMR305" s="319"/>
      <c r="WMS305" s="323"/>
      <c r="WMT305" s="319"/>
      <c r="WMU305" s="323"/>
      <c r="WMV305" s="319"/>
      <c r="WMW305" s="323"/>
      <c r="WMX305" s="319"/>
      <c r="WMY305" s="323"/>
      <c r="WMZ305" s="319"/>
      <c r="WNA305" s="323"/>
      <c r="WNB305" s="319"/>
      <c r="WNC305" s="323"/>
      <c r="WND305" s="319"/>
      <c r="WNE305" s="323"/>
      <c r="WNF305" s="319"/>
      <c r="WNG305" s="323"/>
      <c r="WNH305" s="319"/>
      <c r="WNI305" s="323"/>
      <c r="WNJ305" s="319"/>
      <c r="WNK305" s="323"/>
      <c r="WNL305" s="319"/>
      <c r="WNM305" s="323"/>
      <c r="WNN305" s="319"/>
      <c r="WNO305" s="323"/>
      <c r="WNP305" s="319"/>
      <c r="WNQ305" s="323"/>
      <c r="WNR305" s="319"/>
      <c r="WNS305" s="323"/>
      <c r="WNT305" s="319"/>
      <c r="WNU305" s="323"/>
      <c r="WNV305" s="319"/>
      <c r="WNW305" s="323"/>
      <c r="WNX305" s="319"/>
      <c r="WNY305" s="323"/>
      <c r="WNZ305" s="319"/>
      <c r="WOA305" s="323"/>
      <c r="WOB305" s="319"/>
      <c r="WOC305" s="323"/>
      <c r="WOD305" s="319"/>
      <c r="WOE305" s="323"/>
      <c r="WOF305" s="319"/>
      <c r="WOG305" s="323"/>
      <c r="WOH305" s="319"/>
      <c r="WOI305" s="323"/>
      <c r="WOJ305" s="319"/>
      <c r="WOK305" s="323"/>
      <c r="WOL305" s="319"/>
      <c r="WOM305" s="323"/>
      <c r="WON305" s="319"/>
      <c r="WOO305" s="323"/>
      <c r="WOP305" s="319"/>
      <c r="WOQ305" s="323"/>
      <c r="WOR305" s="319"/>
      <c r="WOS305" s="323"/>
      <c r="WOT305" s="319"/>
      <c r="WOU305" s="323"/>
      <c r="WOV305" s="319"/>
      <c r="WOW305" s="323"/>
      <c r="WOX305" s="319"/>
      <c r="WOY305" s="323"/>
      <c r="WOZ305" s="319"/>
      <c r="WPA305" s="323"/>
      <c r="WPB305" s="319"/>
      <c r="WPC305" s="323"/>
      <c r="WPD305" s="319"/>
      <c r="WPE305" s="323"/>
      <c r="WPF305" s="319"/>
      <c r="WPG305" s="323"/>
      <c r="WPH305" s="319"/>
      <c r="WPI305" s="323"/>
      <c r="WPJ305" s="319"/>
      <c r="WPK305" s="323"/>
      <c r="WPL305" s="319"/>
      <c r="WPM305" s="323"/>
      <c r="WPN305" s="319"/>
      <c r="WPO305" s="323"/>
      <c r="WPP305" s="319"/>
      <c r="WPQ305" s="323"/>
      <c r="WPR305" s="319"/>
      <c r="WPS305" s="323"/>
      <c r="WPT305" s="319"/>
      <c r="WPU305" s="323"/>
      <c r="WPV305" s="319"/>
      <c r="WPW305" s="323"/>
      <c r="WPX305" s="319"/>
      <c r="WPY305" s="323"/>
      <c r="WPZ305" s="319"/>
      <c r="WQA305" s="323"/>
      <c r="WQB305" s="319"/>
      <c r="WQC305" s="323"/>
      <c r="WQD305" s="319"/>
      <c r="WQE305" s="323"/>
      <c r="WQF305" s="319"/>
      <c r="WQG305" s="323"/>
      <c r="WQH305" s="319"/>
      <c r="WQI305" s="323"/>
      <c r="WQJ305" s="319"/>
      <c r="WQK305" s="323"/>
      <c r="WQL305" s="319"/>
      <c r="WQM305" s="323"/>
      <c r="WQN305" s="319"/>
      <c r="WQO305" s="323"/>
      <c r="WQP305" s="319"/>
      <c r="WQQ305" s="323"/>
      <c r="WQR305" s="319"/>
      <c r="WQS305" s="323"/>
      <c r="WQT305" s="319"/>
      <c r="WQU305" s="323"/>
      <c r="WQV305" s="319"/>
      <c r="WQW305" s="323"/>
      <c r="WQX305" s="319"/>
      <c r="WQY305" s="323"/>
      <c r="WQZ305" s="319"/>
      <c r="WRA305" s="323"/>
      <c r="WRB305" s="319"/>
      <c r="WRC305" s="323"/>
      <c r="WRD305" s="319"/>
      <c r="WRE305" s="323"/>
      <c r="WRF305" s="319"/>
      <c r="WRG305" s="323"/>
      <c r="WRH305" s="319"/>
      <c r="WRI305" s="323"/>
      <c r="WRJ305" s="319"/>
      <c r="WRK305" s="323"/>
      <c r="WRL305" s="319"/>
      <c r="WRM305" s="323"/>
      <c r="WRN305" s="319"/>
      <c r="WRO305" s="323"/>
      <c r="WRP305" s="319"/>
      <c r="WRQ305" s="323"/>
      <c r="WRR305" s="319"/>
      <c r="WRS305" s="323"/>
      <c r="WRT305" s="319"/>
      <c r="WRU305" s="323"/>
      <c r="WRV305" s="319"/>
      <c r="WRW305" s="323"/>
      <c r="WRX305" s="319"/>
      <c r="WRY305" s="323"/>
      <c r="WRZ305" s="319"/>
      <c r="WSA305" s="323"/>
      <c r="WSB305" s="319"/>
      <c r="WSC305" s="323"/>
      <c r="WSD305" s="319"/>
      <c r="WSE305" s="323"/>
      <c r="WSF305" s="319"/>
      <c r="WSG305" s="323"/>
      <c r="WSH305" s="319"/>
      <c r="WSI305" s="323"/>
      <c r="WSJ305" s="319"/>
      <c r="WSK305" s="323"/>
      <c r="WSL305" s="319"/>
      <c r="WSM305" s="323"/>
      <c r="WSN305" s="319"/>
      <c r="WSO305" s="323"/>
      <c r="WSP305" s="319"/>
      <c r="WSQ305" s="323"/>
      <c r="WSR305" s="319"/>
      <c r="WSS305" s="323"/>
      <c r="WST305" s="319"/>
      <c r="WSU305" s="323"/>
      <c r="WSV305" s="319"/>
      <c r="WSW305" s="323"/>
      <c r="WSX305" s="319"/>
      <c r="WSY305" s="323"/>
      <c r="WSZ305" s="319"/>
      <c r="WTA305" s="323"/>
      <c r="WTB305" s="319"/>
      <c r="WTC305" s="323"/>
      <c r="WTD305" s="319"/>
      <c r="WTE305" s="323"/>
      <c r="WTF305" s="319"/>
      <c r="WTG305" s="323"/>
      <c r="WTH305" s="319"/>
      <c r="WTI305" s="323"/>
      <c r="WTJ305" s="319"/>
      <c r="WTK305" s="323"/>
      <c r="WTL305" s="319"/>
      <c r="WTM305" s="323"/>
      <c r="WTN305" s="319"/>
      <c r="WTO305" s="323"/>
      <c r="WTP305" s="319"/>
      <c r="WTQ305" s="323"/>
      <c r="WTR305" s="319"/>
      <c r="WTS305" s="323"/>
      <c r="WTT305" s="319"/>
      <c r="WTU305" s="323"/>
      <c r="WTV305" s="319"/>
      <c r="WTW305" s="323"/>
      <c r="WTX305" s="319"/>
      <c r="WTY305" s="323"/>
      <c r="WTZ305" s="319"/>
      <c r="WUA305" s="323"/>
      <c r="WUB305" s="319"/>
      <c r="WUC305" s="323"/>
      <c r="WUD305" s="319"/>
      <c r="WUE305" s="323"/>
      <c r="WUF305" s="319"/>
      <c r="WUG305" s="323"/>
      <c r="WUH305" s="319"/>
      <c r="WUI305" s="323"/>
      <c r="WUJ305" s="319"/>
      <c r="WUK305" s="323"/>
      <c r="WUL305" s="319"/>
      <c r="WUM305" s="323"/>
      <c r="WUN305" s="319"/>
      <c r="WUO305" s="323"/>
      <c r="WUP305" s="319"/>
      <c r="WUQ305" s="323"/>
      <c r="WUR305" s="319"/>
      <c r="WUS305" s="323"/>
      <c r="WUT305" s="319"/>
      <c r="WUU305" s="323"/>
      <c r="WUV305" s="319"/>
      <c r="WUW305" s="323"/>
      <c r="WUX305" s="319"/>
      <c r="WUY305" s="323"/>
      <c r="WUZ305" s="319"/>
      <c r="WVA305" s="323"/>
      <c r="WVB305" s="319"/>
      <c r="WVC305" s="323"/>
      <c r="WVD305" s="319"/>
      <c r="WVE305" s="323"/>
      <c r="WVF305" s="319"/>
      <c r="WVG305" s="323"/>
      <c r="WVH305" s="319"/>
      <c r="WVI305" s="323"/>
      <c r="WVJ305" s="319"/>
      <c r="WVK305" s="323"/>
      <c r="WVL305" s="319"/>
      <c r="WVM305" s="323"/>
      <c r="WVN305" s="319"/>
      <c r="WVO305" s="323"/>
      <c r="WVP305" s="319"/>
      <c r="WVQ305" s="323"/>
      <c r="WVR305" s="319"/>
      <c r="WVS305" s="323"/>
      <c r="WVT305" s="319"/>
      <c r="WVU305" s="323"/>
      <c r="WVV305" s="319"/>
      <c r="WVW305" s="323"/>
      <c r="WVX305" s="319"/>
      <c r="WVY305" s="323"/>
      <c r="WVZ305" s="319"/>
      <c r="WWA305" s="323"/>
      <c r="WWB305" s="319"/>
      <c r="WWC305" s="323"/>
      <c r="WWD305" s="319"/>
      <c r="WWE305" s="323"/>
      <c r="WWF305" s="319"/>
      <c r="WWG305" s="323"/>
      <c r="WWH305" s="319"/>
      <c r="WWI305" s="323"/>
      <c r="WWJ305" s="319"/>
      <c r="WWK305" s="323"/>
      <c r="WWL305" s="319"/>
      <c r="WWM305" s="323"/>
      <c r="WWN305" s="319"/>
      <c r="WWO305" s="323"/>
      <c r="WWP305" s="319"/>
      <c r="WWQ305" s="323"/>
      <c r="WWR305" s="319"/>
      <c r="WWS305" s="323"/>
      <c r="WWT305" s="319"/>
      <c r="WWU305" s="323"/>
      <c r="WWV305" s="319"/>
      <c r="WWW305" s="323"/>
      <c r="WWX305" s="319"/>
      <c r="WWY305" s="323"/>
      <c r="WWZ305" s="319"/>
      <c r="WXA305" s="323"/>
      <c r="WXB305" s="319"/>
      <c r="WXC305" s="323"/>
      <c r="WXD305" s="319"/>
      <c r="WXE305" s="323"/>
      <c r="WXF305" s="319"/>
      <c r="WXG305" s="323"/>
      <c r="WXH305" s="319"/>
      <c r="WXI305" s="323"/>
      <c r="WXJ305" s="319"/>
      <c r="WXK305" s="323"/>
      <c r="WXL305" s="319"/>
      <c r="WXM305" s="323"/>
      <c r="WXN305" s="319"/>
      <c r="WXO305" s="323"/>
      <c r="WXP305" s="319"/>
      <c r="WXQ305" s="323"/>
      <c r="WXR305" s="319"/>
      <c r="WXS305" s="323"/>
      <c r="WXT305" s="319"/>
      <c r="WXU305" s="323"/>
      <c r="WXV305" s="319"/>
      <c r="WXW305" s="323"/>
      <c r="WXX305" s="319"/>
      <c r="WXY305" s="323"/>
      <c r="WXZ305" s="319"/>
      <c r="WYA305" s="323"/>
      <c r="WYB305" s="319"/>
      <c r="WYC305" s="323"/>
      <c r="WYD305" s="319"/>
      <c r="WYE305" s="323"/>
      <c r="WYF305" s="319"/>
      <c r="WYG305" s="323"/>
      <c r="WYH305" s="319"/>
      <c r="WYI305" s="323"/>
      <c r="WYJ305" s="319"/>
      <c r="WYK305" s="323"/>
      <c r="WYL305" s="319"/>
      <c r="WYM305" s="323"/>
      <c r="WYN305" s="319"/>
      <c r="WYO305" s="323"/>
      <c r="WYP305" s="319"/>
      <c r="WYQ305" s="323"/>
      <c r="WYR305" s="319"/>
      <c r="WYS305" s="323"/>
      <c r="WYT305" s="319"/>
      <c r="WYU305" s="323"/>
      <c r="WYV305" s="319"/>
      <c r="WYW305" s="323"/>
      <c r="WYX305" s="319"/>
      <c r="WYY305" s="323"/>
      <c r="WYZ305" s="319"/>
      <c r="WZA305" s="323"/>
      <c r="WZB305" s="319"/>
      <c r="WZC305" s="323"/>
      <c r="WZD305" s="319"/>
      <c r="WZE305" s="323"/>
      <c r="WZF305" s="319"/>
      <c r="WZG305" s="323"/>
      <c r="WZH305" s="319"/>
      <c r="WZI305" s="323"/>
      <c r="WZJ305" s="319"/>
      <c r="WZK305" s="323"/>
      <c r="WZL305" s="319"/>
      <c r="WZM305" s="323"/>
      <c r="WZN305" s="319"/>
      <c r="WZO305" s="323"/>
      <c r="WZP305" s="319"/>
      <c r="WZQ305" s="323"/>
      <c r="WZR305" s="319"/>
      <c r="WZS305" s="323"/>
      <c r="WZT305" s="319"/>
      <c r="WZU305" s="323"/>
      <c r="WZV305" s="319"/>
      <c r="WZW305" s="323"/>
      <c r="WZX305" s="319"/>
      <c r="WZY305" s="323"/>
      <c r="WZZ305" s="319"/>
      <c r="XAA305" s="323"/>
      <c r="XAB305" s="319"/>
      <c r="XAC305" s="323"/>
      <c r="XAD305" s="319"/>
      <c r="XAE305" s="323"/>
      <c r="XAF305" s="319"/>
      <c r="XAG305" s="323"/>
      <c r="XAH305" s="319"/>
      <c r="XAI305" s="323"/>
      <c r="XAJ305" s="319"/>
      <c r="XAK305" s="323"/>
      <c r="XAL305" s="319"/>
      <c r="XAM305" s="323"/>
      <c r="XAN305" s="319"/>
      <c r="XAO305" s="323"/>
      <c r="XAP305" s="319"/>
      <c r="XAQ305" s="323"/>
      <c r="XAR305" s="319"/>
      <c r="XAS305" s="323"/>
      <c r="XAT305" s="319"/>
      <c r="XAU305" s="323"/>
      <c r="XAV305" s="319"/>
      <c r="XAW305" s="323"/>
      <c r="XAX305" s="319"/>
      <c r="XAY305" s="323"/>
      <c r="XAZ305" s="319"/>
      <c r="XBA305" s="323"/>
      <c r="XBB305" s="319"/>
      <c r="XBC305" s="323"/>
      <c r="XBD305" s="319"/>
      <c r="XBE305" s="323"/>
      <c r="XBF305" s="319"/>
      <c r="XBG305" s="323"/>
      <c r="XBH305" s="319"/>
      <c r="XBI305" s="323"/>
      <c r="XBJ305" s="319"/>
      <c r="XBK305" s="323"/>
      <c r="XBL305" s="319"/>
      <c r="XBM305" s="323"/>
      <c r="XBN305" s="319"/>
      <c r="XBO305" s="323"/>
      <c r="XBP305" s="319"/>
      <c r="XBQ305" s="323"/>
      <c r="XBR305" s="319"/>
      <c r="XBS305" s="323"/>
      <c r="XBT305" s="319"/>
      <c r="XBU305" s="323"/>
      <c r="XBV305" s="319"/>
      <c r="XBW305" s="323"/>
      <c r="XBX305" s="319"/>
      <c r="XBY305" s="323"/>
      <c r="XBZ305" s="319"/>
      <c r="XCA305" s="323"/>
      <c r="XCB305" s="319"/>
      <c r="XCC305" s="323"/>
      <c r="XCD305" s="319"/>
      <c r="XCE305" s="323"/>
      <c r="XCF305" s="319"/>
      <c r="XCG305" s="323"/>
      <c r="XCH305" s="319"/>
      <c r="XCI305" s="323"/>
      <c r="XCJ305" s="319"/>
      <c r="XCK305" s="323"/>
      <c r="XCL305" s="319"/>
      <c r="XCM305" s="323"/>
      <c r="XCN305" s="319"/>
      <c r="XCO305" s="323"/>
      <c r="XCP305" s="319"/>
      <c r="XCQ305" s="323"/>
      <c r="XCR305" s="319"/>
      <c r="XCS305" s="323"/>
      <c r="XCT305" s="319"/>
      <c r="XCU305" s="323"/>
      <c r="XCV305" s="319"/>
      <c r="XCW305" s="323"/>
      <c r="XCX305" s="319"/>
      <c r="XCY305" s="323"/>
      <c r="XCZ305" s="319"/>
      <c r="XDA305" s="323"/>
      <c r="XDB305" s="319"/>
      <c r="XDC305" s="323"/>
      <c r="XDD305" s="319"/>
      <c r="XDE305" s="323"/>
      <c r="XDF305" s="319"/>
      <c r="XDG305" s="323"/>
      <c r="XDH305" s="319"/>
      <c r="XDI305" s="323"/>
      <c r="XDJ305" s="319"/>
      <c r="XDK305" s="323"/>
      <c r="XDL305" s="319"/>
      <c r="XDM305" s="323"/>
      <c r="XDN305" s="319"/>
      <c r="XDO305" s="323"/>
      <c r="XDP305" s="319"/>
      <c r="XDQ305" s="323"/>
      <c r="XDR305" s="319"/>
      <c r="XDS305" s="323"/>
      <c r="XDT305" s="319"/>
      <c r="XDU305" s="323"/>
      <c r="XDV305" s="319"/>
      <c r="XDW305" s="323"/>
      <c r="XDX305" s="319"/>
      <c r="XDY305" s="323"/>
      <c r="XDZ305" s="319"/>
      <c r="XEA305" s="323"/>
      <c r="XEB305" s="319"/>
      <c r="XEC305" s="323"/>
      <c r="XED305" s="319"/>
      <c r="XEE305" s="323"/>
      <c r="XEF305" s="319"/>
      <c r="XEG305" s="323"/>
      <c r="XEH305" s="319"/>
      <c r="XEI305" s="323"/>
      <c r="XEJ305" s="319"/>
      <c r="XEK305" s="323"/>
      <c r="XEL305" s="319"/>
      <c r="XEM305" s="323"/>
      <c r="XEN305" s="319"/>
      <c r="XEO305" s="323"/>
      <c r="XEP305" s="319"/>
      <c r="XEQ305" s="323"/>
      <c r="XER305" s="319"/>
      <c r="XES305" s="323"/>
      <c r="XET305" s="319"/>
      <c r="XEU305" s="323"/>
      <c r="XEV305" s="319"/>
      <c r="XEW305" s="323"/>
      <c r="XEX305" s="319"/>
      <c r="XEY305" s="323"/>
      <c r="XEZ305" s="319"/>
      <c r="XFA305" s="323"/>
      <c r="XFB305" s="319"/>
      <c r="XFC305" s="323"/>
    </row>
    <row r="306" spans="1:16383" ht="15.75" customHeight="1" x14ac:dyDescent="0.3">
      <c r="A306" s="119">
        <f>A305+1</f>
        <v>203</v>
      </c>
      <c r="B306" s="336" t="s">
        <v>222</v>
      </c>
      <c r="C306" s="354">
        <f t="shared" si="141"/>
        <v>10741883.969999999</v>
      </c>
      <c r="D306" s="398">
        <f t="shared" si="142"/>
        <v>0</v>
      </c>
      <c r="E306" s="321"/>
      <c r="F306" s="210"/>
      <c r="G306" s="321"/>
      <c r="H306" s="210"/>
      <c r="I306" s="321"/>
      <c r="J306" s="321">
        <v>5</v>
      </c>
      <c r="K306" s="321">
        <v>10401852.119999999</v>
      </c>
      <c r="L306" s="321">
        <v>340031.85</v>
      </c>
      <c r="M306" s="210"/>
      <c r="N306" s="354"/>
      <c r="O306" s="210"/>
      <c r="P306" s="321"/>
      <c r="Q306" s="210"/>
      <c r="R306" s="354"/>
      <c r="S306" s="354"/>
      <c r="T306" s="210"/>
      <c r="U306" s="321"/>
      <c r="V306" s="210"/>
      <c r="W306" s="321"/>
      <c r="X306" s="210"/>
      <c r="Y306" s="390"/>
      <c r="Z306" s="390"/>
      <c r="AA306" s="320"/>
      <c r="AB306" s="323" t="s">
        <v>300</v>
      </c>
      <c r="AC306" s="28"/>
      <c r="AD306" s="319"/>
      <c r="AE306" s="323"/>
      <c r="AF306" s="319"/>
      <c r="AG306" s="323"/>
      <c r="AH306" s="319"/>
      <c r="AI306" s="323"/>
      <c r="AJ306" s="319"/>
      <c r="AK306" s="323"/>
      <c r="AL306" s="319"/>
      <c r="AM306" s="323"/>
      <c r="AN306" s="319"/>
      <c r="AO306" s="323"/>
      <c r="AP306" s="319"/>
      <c r="AQ306" s="323"/>
      <c r="AR306" s="319"/>
      <c r="AS306" s="323"/>
      <c r="AT306" s="319"/>
      <c r="AU306" s="323"/>
      <c r="AV306" s="319"/>
      <c r="AW306" s="323"/>
      <c r="AX306" s="319"/>
      <c r="AY306" s="323"/>
      <c r="AZ306" s="319"/>
      <c r="BA306" s="323"/>
      <c r="BB306" s="319"/>
      <c r="BC306" s="323"/>
      <c r="BD306" s="319"/>
      <c r="BE306" s="323"/>
      <c r="BF306" s="319"/>
      <c r="BG306" s="323"/>
      <c r="BH306" s="319"/>
      <c r="BI306" s="323"/>
      <c r="BJ306" s="319"/>
      <c r="BK306" s="323"/>
      <c r="BL306" s="319"/>
      <c r="BM306" s="323"/>
      <c r="BN306" s="319"/>
      <c r="BO306" s="323"/>
      <c r="BP306" s="319"/>
      <c r="BQ306" s="323"/>
      <c r="BR306" s="319"/>
      <c r="BS306" s="323"/>
      <c r="BT306" s="319"/>
      <c r="BU306" s="323"/>
      <c r="BV306" s="319"/>
      <c r="BW306" s="323"/>
      <c r="BX306" s="319"/>
      <c r="BY306" s="323"/>
      <c r="BZ306" s="319"/>
      <c r="CA306" s="323"/>
      <c r="CB306" s="319"/>
      <c r="CC306" s="323"/>
      <c r="CD306" s="319"/>
      <c r="CE306" s="323"/>
      <c r="CF306" s="319"/>
      <c r="CG306" s="323"/>
      <c r="CH306" s="319"/>
      <c r="CI306" s="323"/>
      <c r="CJ306" s="319"/>
      <c r="CK306" s="323"/>
      <c r="CL306" s="319"/>
      <c r="CM306" s="323"/>
      <c r="CN306" s="319"/>
      <c r="CO306" s="323"/>
      <c r="CP306" s="319"/>
      <c r="CQ306" s="323"/>
      <c r="CR306" s="319"/>
      <c r="CS306" s="323"/>
      <c r="CT306" s="319"/>
      <c r="CU306" s="323"/>
      <c r="CV306" s="319"/>
      <c r="CW306" s="323"/>
      <c r="CX306" s="319"/>
      <c r="CY306" s="323"/>
      <c r="CZ306" s="319"/>
      <c r="DA306" s="323"/>
      <c r="DB306" s="319"/>
      <c r="DC306" s="323"/>
      <c r="DD306" s="319"/>
      <c r="DE306" s="323"/>
      <c r="DF306" s="319"/>
      <c r="DG306" s="323"/>
      <c r="DH306" s="319"/>
      <c r="DI306" s="323"/>
      <c r="DJ306" s="319"/>
      <c r="DK306" s="323"/>
      <c r="DL306" s="319"/>
      <c r="DM306" s="323"/>
      <c r="DN306" s="319"/>
      <c r="DO306" s="323"/>
      <c r="DP306" s="319"/>
      <c r="DQ306" s="323"/>
      <c r="DR306" s="319"/>
      <c r="DS306" s="323"/>
      <c r="DT306" s="319"/>
      <c r="DU306" s="323"/>
      <c r="DV306" s="319"/>
      <c r="DW306" s="323"/>
      <c r="DX306" s="319"/>
      <c r="DY306" s="323"/>
      <c r="DZ306" s="319"/>
      <c r="EA306" s="323"/>
      <c r="EB306" s="319"/>
      <c r="EC306" s="323"/>
      <c r="ED306" s="319"/>
      <c r="EE306" s="323"/>
      <c r="EF306" s="319"/>
      <c r="EG306" s="323"/>
      <c r="EH306" s="319"/>
      <c r="EI306" s="323"/>
      <c r="EJ306" s="319"/>
      <c r="EK306" s="323"/>
      <c r="EL306" s="319"/>
      <c r="EM306" s="323"/>
      <c r="EN306" s="319"/>
      <c r="EO306" s="323"/>
      <c r="EP306" s="319"/>
      <c r="EQ306" s="323"/>
      <c r="ER306" s="319"/>
      <c r="ES306" s="323"/>
      <c r="ET306" s="319"/>
      <c r="EU306" s="323"/>
      <c r="EV306" s="319"/>
      <c r="EW306" s="323"/>
      <c r="EX306" s="319"/>
      <c r="EY306" s="323"/>
      <c r="EZ306" s="319"/>
      <c r="FA306" s="323"/>
      <c r="FB306" s="319"/>
      <c r="FC306" s="323"/>
      <c r="FD306" s="319"/>
      <c r="FE306" s="323"/>
      <c r="FF306" s="319"/>
      <c r="FG306" s="323"/>
      <c r="FH306" s="319"/>
      <c r="FI306" s="323"/>
      <c r="FJ306" s="319"/>
      <c r="FK306" s="323"/>
      <c r="FL306" s="319"/>
      <c r="FM306" s="323"/>
      <c r="FN306" s="319"/>
      <c r="FO306" s="323"/>
      <c r="FP306" s="319"/>
      <c r="FQ306" s="323"/>
      <c r="FR306" s="319"/>
      <c r="FS306" s="323"/>
      <c r="FT306" s="319"/>
      <c r="FU306" s="323"/>
      <c r="FV306" s="319"/>
      <c r="FW306" s="323"/>
      <c r="FX306" s="319"/>
      <c r="FY306" s="323"/>
      <c r="FZ306" s="319"/>
      <c r="GA306" s="323"/>
      <c r="GB306" s="319"/>
      <c r="GC306" s="323"/>
      <c r="GD306" s="319"/>
      <c r="GE306" s="323"/>
      <c r="GF306" s="319"/>
      <c r="GG306" s="323"/>
      <c r="GH306" s="319"/>
      <c r="GI306" s="323"/>
      <c r="GJ306" s="319"/>
      <c r="GK306" s="323"/>
      <c r="GL306" s="319"/>
      <c r="GM306" s="323"/>
      <c r="GN306" s="319"/>
      <c r="GO306" s="323"/>
      <c r="GP306" s="319"/>
      <c r="GQ306" s="323"/>
      <c r="GR306" s="319"/>
      <c r="GS306" s="323"/>
      <c r="GT306" s="319"/>
      <c r="GU306" s="323"/>
      <c r="GV306" s="319"/>
      <c r="GW306" s="323"/>
      <c r="GX306" s="319"/>
      <c r="GY306" s="323"/>
      <c r="GZ306" s="319"/>
      <c r="HA306" s="323"/>
      <c r="HB306" s="319"/>
      <c r="HC306" s="323"/>
      <c r="HD306" s="319"/>
      <c r="HE306" s="323"/>
      <c r="HF306" s="319"/>
      <c r="HG306" s="323"/>
      <c r="HH306" s="319"/>
      <c r="HI306" s="323"/>
      <c r="HJ306" s="319"/>
      <c r="HK306" s="323"/>
      <c r="HL306" s="319"/>
      <c r="HM306" s="323"/>
      <c r="HN306" s="319"/>
      <c r="HO306" s="323"/>
      <c r="HP306" s="319"/>
      <c r="HQ306" s="323"/>
      <c r="HR306" s="319"/>
      <c r="HS306" s="323"/>
      <c r="HT306" s="319"/>
      <c r="HU306" s="323"/>
      <c r="HV306" s="319"/>
      <c r="HW306" s="323"/>
      <c r="HX306" s="319"/>
      <c r="HY306" s="323"/>
      <c r="HZ306" s="319"/>
      <c r="IA306" s="323"/>
      <c r="IB306" s="319"/>
      <c r="IC306" s="323"/>
      <c r="ID306" s="319"/>
      <c r="IE306" s="323"/>
      <c r="IF306" s="319"/>
      <c r="IG306" s="323"/>
      <c r="IH306" s="319"/>
      <c r="II306" s="323"/>
      <c r="IJ306" s="319"/>
      <c r="IK306" s="323"/>
      <c r="IL306" s="319"/>
      <c r="IM306" s="323"/>
      <c r="IN306" s="319"/>
      <c r="IO306" s="323"/>
      <c r="IP306" s="319"/>
      <c r="IQ306" s="323"/>
      <c r="IR306" s="319"/>
      <c r="IS306" s="323"/>
      <c r="IT306" s="319"/>
      <c r="IU306" s="323"/>
      <c r="IV306" s="319"/>
      <c r="IW306" s="323"/>
      <c r="IX306" s="319"/>
      <c r="IY306" s="323"/>
      <c r="IZ306" s="319"/>
      <c r="JA306" s="323"/>
      <c r="JB306" s="319"/>
      <c r="JC306" s="323"/>
      <c r="JD306" s="319"/>
      <c r="JE306" s="323"/>
      <c r="JF306" s="319"/>
      <c r="JG306" s="323"/>
      <c r="JH306" s="319"/>
      <c r="JI306" s="323"/>
      <c r="JJ306" s="319"/>
      <c r="JK306" s="323"/>
      <c r="JL306" s="319"/>
      <c r="JM306" s="323"/>
      <c r="JN306" s="319"/>
      <c r="JO306" s="323"/>
      <c r="JP306" s="319"/>
      <c r="JQ306" s="323"/>
      <c r="JR306" s="319"/>
      <c r="JS306" s="323"/>
      <c r="JT306" s="319"/>
      <c r="JU306" s="323"/>
      <c r="JV306" s="319"/>
      <c r="JW306" s="323"/>
      <c r="JX306" s="319"/>
      <c r="JY306" s="323"/>
      <c r="JZ306" s="319"/>
      <c r="KA306" s="323"/>
      <c r="KB306" s="319"/>
      <c r="KC306" s="323"/>
      <c r="KD306" s="319"/>
      <c r="KE306" s="323"/>
      <c r="KF306" s="319"/>
      <c r="KG306" s="323"/>
      <c r="KH306" s="319"/>
      <c r="KI306" s="323"/>
      <c r="KJ306" s="319"/>
      <c r="KK306" s="323"/>
      <c r="KL306" s="319"/>
      <c r="KM306" s="323"/>
      <c r="KN306" s="319"/>
      <c r="KO306" s="323"/>
      <c r="KP306" s="319"/>
      <c r="KQ306" s="323"/>
      <c r="KR306" s="319"/>
      <c r="KS306" s="323"/>
      <c r="KT306" s="319"/>
      <c r="KU306" s="323"/>
      <c r="KV306" s="319"/>
      <c r="KW306" s="323"/>
      <c r="KX306" s="319"/>
      <c r="KY306" s="323"/>
      <c r="KZ306" s="319"/>
      <c r="LA306" s="323"/>
      <c r="LB306" s="319"/>
      <c r="LC306" s="323"/>
      <c r="LD306" s="319"/>
      <c r="LE306" s="323"/>
      <c r="LF306" s="319"/>
      <c r="LG306" s="323"/>
      <c r="LH306" s="319"/>
      <c r="LI306" s="323"/>
      <c r="LJ306" s="319"/>
      <c r="LK306" s="323"/>
      <c r="LL306" s="319"/>
      <c r="LM306" s="323"/>
      <c r="LN306" s="319"/>
      <c r="LO306" s="323"/>
      <c r="LP306" s="319"/>
      <c r="LQ306" s="323"/>
      <c r="LR306" s="319"/>
      <c r="LS306" s="323"/>
      <c r="LT306" s="319"/>
      <c r="LU306" s="323"/>
      <c r="LV306" s="319"/>
      <c r="LW306" s="323"/>
      <c r="LX306" s="319"/>
      <c r="LY306" s="323"/>
      <c r="LZ306" s="319"/>
      <c r="MA306" s="323"/>
      <c r="MB306" s="319"/>
      <c r="MC306" s="323"/>
      <c r="MD306" s="319"/>
      <c r="ME306" s="323"/>
      <c r="MF306" s="319"/>
      <c r="MG306" s="323"/>
      <c r="MH306" s="319"/>
      <c r="MI306" s="323"/>
      <c r="MJ306" s="319"/>
      <c r="MK306" s="323"/>
      <c r="ML306" s="319"/>
      <c r="MM306" s="323"/>
      <c r="MN306" s="319"/>
      <c r="MO306" s="323"/>
      <c r="MP306" s="319"/>
      <c r="MQ306" s="323"/>
      <c r="MR306" s="319"/>
      <c r="MS306" s="323"/>
      <c r="MT306" s="319"/>
      <c r="MU306" s="323"/>
      <c r="MV306" s="319"/>
      <c r="MW306" s="323"/>
      <c r="MX306" s="319"/>
      <c r="MY306" s="323"/>
      <c r="MZ306" s="319"/>
      <c r="NA306" s="323"/>
      <c r="NB306" s="319"/>
      <c r="NC306" s="323"/>
      <c r="ND306" s="319"/>
      <c r="NE306" s="323"/>
      <c r="NF306" s="319"/>
      <c r="NG306" s="323"/>
      <c r="NH306" s="319"/>
      <c r="NI306" s="323"/>
      <c r="NJ306" s="319"/>
      <c r="NK306" s="323"/>
      <c r="NL306" s="319"/>
      <c r="NM306" s="323"/>
      <c r="NN306" s="319"/>
      <c r="NO306" s="323"/>
      <c r="NP306" s="319"/>
      <c r="NQ306" s="323"/>
      <c r="NR306" s="319"/>
      <c r="NS306" s="323"/>
      <c r="NT306" s="319"/>
      <c r="NU306" s="323"/>
      <c r="NV306" s="319"/>
      <c r="NW306" s="323"/>
      <c r="NX306" s="319"/>
      <c r="NY306" s="323"/>
      <c r="NZ306" s="319"/>
      <c r="OA306" s="323"/>
      <c r="OB306" s="319"/>
      <c r="OC306" s="323"/>
      <c r="OD306" s="319"/>
      <c r="OE306" s="323"/>
      <c r="OF306" s="319"/>
      <c r="OG306" s="323"/>
      <c r="OH306" s="319"/>
      <c r="OI306" s="323"/>
      <c r="OJ306" s="319"/>
      <c r="OK306" s="323"/>
      <c r="OL306" s="319"/>
      <c r="OM306" s="323"/>
      <c r="ON306" s="319"/>
      <c r="OO306" s="323"/>
      <c r="OP306" s="319"/>
      <c r="OQ306" s="323"/>
      <c r="OR306" s="319"/>
      <c r="OS306" s="323"/>
      <c r="OT306" s="319"/>
      <c r="OU306" s="323"/>
      <c r="OV306" s="319"/>
      <c r="OW306" s="323"/>
      <c r="OX306" s="319"/>
      <c r="OY306" s="323"/>
      <c r="OZ306" s="319"/>
      <c r="PA306" s="323"/>
      <c r="PB306" s="319"/>
      <c r="PC306" s="323"/>
      <c r="PD306" s="319"/>
      <c r="PE306" s="323"/>
      <c r="PF306" s="319"/>
      <c r="PG306" s="323"/>
      <c r="PH306" s="319"/>
      <c r="PI306" s="323"/>
      <c r="PJ306" s="319"/>
      <c r="PK306" s="323"/>
      <c r="PL306" s="319"/>
      <c r="PM306" s="323"/>
      <c r="PN306" s="319"/>
      <c r="PO306" s="323"/>
      <c r="PP306" s="319"/>
      <c r="PQ306" s="323"/>
      <c r="PR306" s="319"/>
      <c r="PS306" s="323"/>
      <c r="PT306" s="319"/>
      <c r="PU306" s="323"/>
      <c r="PV306" s="319"/>
      <c r="PW306" s="323"/>
      <c r="PX306" s="319"/>
      <c r="PY306" s="323"/>
      <c r="PZ306" s="319"/>
      <c r="QA306" s="323"/>
      <c r="QB306" s="319"/>
      <c r="QC306" s="323"/>
      <c r="QD306" s="319"/>
      <c r="QE306" s="323"/>
      <c r="QF306" s="319"/>
      <c r="QG306" s="323"/>
      <c r="QH306" s="319"/>
      <c r="QI306" s="323"/>
      <c r="QJ306" s="319"/>
      <c r="QK306" s="323"/>
      <c r="QL306" s="319"/>
      <c r="QM306" s="323"/>
      <c r="QN306" s="319"/>
      <c r="QO306" s="323"/>
      <c r="QP306" s="319"/>
      <c r="QQ306" s="323"/>
      <c r="QR306" s="319"/>
      <c r="QS306" s="323"/>
      <c r="QT306" s="319"/>
      <c r="QU306" s="323"/>
      <c r="QV306" s="319"/>
      <c r="QW306" s="323"/>
      <c r="QX306" s="319"/>
      <c r="QY306" s="323"/>
      <c r="QZ306" s="319"/>
      <c r="RA306" s="323"/>
      <c r="RB306" s="319"/>
      <c r="RC306" s="323"/>
      <c r="RD306" s="319"/>
      <c r="RE306" s="323"/>
      <c r="RF306" s="319"/>
      <c r="RG306" s="323"/>
      <c r="RH306" s="319"/>
      <c r="RI306" s="323"/>
      <c r="RJ306" s="319"/>
      <c r="RK306" s="323"/>
      <c r="RL306" s="319"/>
      <c r="RM306" s="323"/>
      <c r="RN306" s="319"/>
      <c r="RO306" s="323"/>
      <c r="RP306" s="319"/>
      <c r="RQ306" s="323"/>
      <c r="RR306" s="319"/>
      <c r="RS306" s="323"/>
      <c r="RT306" s="319"/>
      <c r="RU306" s="323"/>
      <c r="RV306" s="319"/>
      <c r="RW306" s="323"/>
      <c r="RX306" s="319"/>
      <c r="RY306" s="323"/>
      <c r="RZ306" s="319"/>
      <c r="SA306" s="323"/>
      <c r="SB306" s="319"/>
      <c r="SC306" s="323"/>
      <c r="SD306" s="319"/>
      <c r="SE306" s="323"/>
      <c r="SF306" s="319"/>
      <c r="SG306" s="323"/>
      <c r="SH306" s="319"/>
      <c r="SI306" s="323"/>
      <c r="SJ306" s="319"/>
      <c r="SK306" s="323"/>
      <c r="SL306" s="319"/>
      <c r="SM306" s="323"/>
      <c r="SN306" s="319"/>
      <c r="SO306" s="323"/>
      <c r="SP306" s="319"/>
      <c r="SQ306" s="323"/>
      <c r="SR306" s="319"/>
      <c r="SS306" s="323"/>
      <c r="ST306" s="319"/>
      <c r="SU306" s="323"/>
      <c r="SV306" s="319"/>
      <c r="SW306" s="323"/>
      <c r="SX306" s="319"/>
      <c r="SY306" s="323"/>
      <c r="SZ306" s="319"/>
      <c r="TA306" s="323"/>
      <c r="TB306" s="319"/>
      <c r="TC306" s="323"/>
      <c r="TD306" s="319"/>
      <c r="TE306" s="323"/>
      <c r="TF306" s="319"/>
      <c r="TG306" s="323"/>
      <c r="TH306" s="319"/>
      <c r="TI306" s="323"/>
      <c r="TJ306" s="319"/>
      <c r="TK306" s="323"/>
      <c r="TL306" s="319"/>
      <c r="TM306" s="323"/>
      <c r="TN306" s="319"/>
      <c r="TO306" s="323"/>
      <c r="TP306" s="319"/>
      <c r="TQ306" s="323"/>
      <c r="TR306" s="319"/>
      <c r="TS306" s="323"/>
      <c r="TT306" s="319"/>
      <c r="TU306" s="323"/>
      <c r="TV306" s="319"/>
      <c r="TW306" s="323"/>
      <c r="TX306" s="319"/>
      <c r="TY306" s="323"/>
      <c r="TZ306" s="319"/>
      <c r="UA306" s="323"/>
      <c r="UB306" s="319"/>
      <c r="UC306" s="323"/>
      <c r="UD306" s="319"/>
      <c r="UE306" s="323"/>
      <c r="UF306" s="319"/>
      <c r="UG306" s="323"/>
      <c r="UH306" s="319"/>
      <c r="UI306" s="323"/>
      <c r="UJ306" s="319"/>
      <c r="UK306" s="323"/>
      <c r="UL306" s="319"/>
      <c r="UM306" s="323"/>
      <c r="UN306" s="319"/>
      <c r="UO306" s="323"/>
      <c r="UP306" s="319"/>
      <c r="UQ306" s="323"/>
      <c r="UR306" s="319"/>
      <c r="US306" s="323"/>
      <c r="UT306" s="319"/>
      <c r="UU306" s="323"/>
      <c r="UV306" s="319"/>
      <c r="UW306" s="323"/>
      <c r="UX306" s="319"/>
      <c r="UY306" s="323"/>
      <c r="UZ306" s="319"/>
      <c r="VA306" s="323"/>
      <c r="VB306" s="319"/>
      <c r="VC306" s="323"/>
      <c r="VD306" s="319"/>
      <c r="VE306" s="323"/>
      <c r="VF306" s="319"/>
      <c r="VG306" s="323"/>
      <c r="VH306" s="319"/>
      <c r="VI306" s="323"/>
      <c r="VJ306" s="319"/>
      <c r="VK306" s="323"/>
      <c r="VL306" s="319"/>
      <c r="VM306" s="323"/>
      <c r="VN306" s="319"/>
      <c r="VO306" s="323"/>
      <c r="VP306" s="319"/>
      <c r="VQ306" s="323"/>
      <c r="VR306" s="319"/>
      <c r="VS306" s="323"/>
      <c r="VT306" s="319"/>
      <c r="VU306" s="323"/>
      <c r="VV306" s="319"/>
      <c r="VW306" s="323"/>
      <c r="VX306" s="319"/>
      <c r="VY306" s="323"/>
      <c r="VZ306" s="319"/>
      <c r="WA306" s="323"/>
      <c r="WB306" s="319"/>
      <c r="WC306" s="323"/>
      <c r="WD306" s="319"/>
      <c r="WE306" s="323"/>
      <c r="WF306" s="319"/>
      <c r="WG306" s="323"/>
      <c r="WH306" s="319"/>
      <c r="WI306" s="323"/>
      <c r="WJ306" s="319"/>
      <c r="WK306" s="323"/>
      <c r="WL306" s="319"/>
      <c r="WM306" s="323"/>
      <c r="WN306" s="319"/>
      <c r="WO306" s="323"/>
      <c r="WP306" s="319"/>
      <c r="WQ306" s="323"/>
      <c r="WR306" s="319"/>
      <c r="WS306" s="323"/>
      <c r="WT306" s="319"/>
      <c r="WU306" s="323"/>
      <c r="WV306" s="319"/>
      <c r="WW306" s="323"/>
      <c r="WX306" s="319"/>
      <c r="WY306" s="323"/>
      <c r="WZ306" s="319"/>
      <c r="XA306" s="323"/>
      <c r="XB306" s="319"/>
      <c r="XC306" s="323"/>
      <c r="XD306" s="319"/>
      <c r="XE306" s="323"/>
      <c r="XF306" s="319"/>
      <c r="XG306" s="323"/>
      <c r="XH306" s="319"/>
      <c r="XI306" s="323"/>
      <c r="XJ306" s="319"/>
      <c r="XK306" s="323"/>
      <c r="XL306" s="319"/>
      <c r="XM306" s="323"/>
      <c r="XN306" s="319"/>
      <c r="XO306" s="323"/>
      <c r="XP306" s="319"/>
      <c r="XQ306" s="323"/>
      <c r="XR306" s="319"/>
      <c r="XS306" s="323"/>
      <c r="XT306" s="319"/>
      <c r="XU306" s="323"/>
      <c r="XV306" s="319"/>
      <c r="XW306" s="323"/>
      <c r="XX306" s="319"/>
      <c r="XY306" s="323"/>
      <c r="XZ306" s="319"/>
      <c r="YA306" s="323"/>
      <c r="YB306" s="319"/>
      <c r="YC306" s="323"/>
      <c r="YD306" s="319"/>
      <c r="YE306" s="323"/>
      <c r="YF306" s="319"/>
      <c r="YG306" s="323"/>
      <c r="YH306" s="319"/>
      <c r="YI306" s="323"/>
      <c r="YJ306" s="319"/>
      <c r="YK306" s="323"/>
      <c r="YL306" s="319"/>
      <c r="YM306" s="323"/>
      <c r="YN306" s="319"/>
      <c r="YO306" s="323"/>
      <c r="YP306" s="319"/>
      <c r="YQ306" s="323"/>
      <c r="YR306" s="319"/>
      <c r="YS306" s="323"/>
      <c r="YT306" s="319"/>
      <c r="YU306" s="323"/>
      <c r="YV306" s="319"/>
      <c r="YW306" s="323"/>
      <c r="YX306" s="319"/>
      <c r="YY306" s="323"/>
      <c r="YZ306" s="319"/>
      <c r="ZA306" s="323"/>
      <c r="ZB306" s="319"/>
      <c r="ZC306" s="323"/>
      <c r="ZD306" s="319"/>
      <c r="ZE306" s="323"/>
      <c r="ZF306" s="319"/>
      <c r="ZG306" s="323"/>
      <c r="ZH306" s="319"/>
      <c r="ZI306" s="323"/>
      <c r="ZJ306" s="319"/>
      <c r="ZK306" s="323"/>
      <c r="ZL306" s="319"/>
      <c r="ZM306" s="323"/>
      <c r="ZN306" s="319"/>
      <c r="ZO306" s="323"/>
      <c r="ZP306" s="319"/>
      <c r="ZQ306" s="323"/>
      <c r="ZR306" s="319"/>
      <c r="ZS306" s="323"/>
      <c r="ZT306" s="319"/>
      <c r="ZU306" s="323"/>
      <c r="ZV306" s="319"/>
      <c r="ZW306" s="323"/>
      <c r="ZX306" s="319"/>
      <c r="ZY306" s="323"/>
      <c r="ZZ306" s="319"/>
      <c r="AAA306" s="323"/>
      <c r="AAB306" s="319"/>
      <c r="AAC306" s="323"/>
      <c r="AAD306" s="319"/>
      <c r="AAE306" s="323"/>
      <c r="AAF306" s="319"/>
      <c r="AAG306" s="323"/>
      <c r="AAH306" s="319"/>
      <c r="AAI306" s="323"/>
      <c r="AAJ306" s="319"/>
      <c r="AAK306" s="323"/>
      <c r="AAL306" s="319"/>
      <c r="AAM306" s="323"/>
      <c r="AAN306" s="319"/>
      <c r="AAO306" s="323"/>
      <c r="AAP306" s="319"/>
      <c r="AAQ306" s="323"/>
      <c r="AAR306" s="319"/>
      <c r="AAS306" s="323"/>
      <c r="AAT306" s="319"/>
      <c r="AAU306" s="323"/>
      <c r="AAV306" s="319"/>
      <c r="AAW306" s="323"/>
      <c r="AAX306" s="319"/>
      <c r="AAY306" s="323"/>
      <c r="AAZ306" s="319"/>
      <c r="ABA306" s="323"/>
      <c r="ABB306" s="319"/>
      <c r="ABC306" s="323"/>
      <c r="ABD306" s="319"/>
      <c r="ABE306" s="323"/>
      <c r="ABF306" s="319"/>
      <c r="ABG306" s="323"/>
      <c r="ABH306" s="319"/>
      <c r="ABI306" s="323"/>
      <c r="ABJ306" s="319"/>
      <c r="ABK306" s="323"/>
      <c r="ABL306" s="319"/>
      <c r="ABM306" s="323"/>
      <c r="ABN306" s="319"/>
      <c r="ABO306" s="323"/>
      <c r="ABP306" s="319"/>
      <c r="ABQ306" s="323"/>
      <c r="ABR306" s="319"/>
      <c r="ABS306" s="323"/>
      <c r="ABT306" s="319"/>
      <c r="ABU306" s="323"/>
      <c r="ABV306" s="319"/>
      <c r="ABW306" s="323"/>
      <c r="ABX306" s="319"/>
      <c r="ABY306" s="323"/>
      <c r="ABZ306" s="319"/>
      <c r="ACA306" s="323"/>
      <c r="ACB306" s="319"/>
      <c r="ACC306" s="323"/>
      <c r="ACD306" s="319"/>
      <c r="ACE306" s="323"/>
      <c r="ACF306" s="319"/>
      <c r="ACG306" s="323"/>
      <c r="ACH306" s="319"/>
      <c r="ACI306" s="323"/>
      <c r="ACJ306" s="319"/>
      <c r="ACK306" s="323"/>
      <c r="ACL306" s="319"/>
      <c r="ACM306" s="323"/>
      <c r="ACN306" s="319"/>
      <c r="ACO306" s="323"/>
      <c r="ACP306" s="319"/>
      <c r="ACQ306" s="323"/>
      <c r="ACR306" s="319"/>
      <c r="ACS306" s="323"/>
      <c r="ACT306" s="319"/>
      <c r="ACU306" s="323"/>
      <c r="ACV306" s="319"/>
      <c r="ACW306" s="323"/>
      <c r="ACX306" s="319"/>
      <c r="ACY306" s="323"/>
      <c r="ACZ306" s="319"/>
      <c r="ADA306" s="323"/>
      <c r="ADB306" s="319"/>
      <c r="ADC306" s="323"/>
      <c r="ADD306" s="319"/>
      <c r="ADE306" s="323"/>
      <c r="ADF306" s="319"/>
      <c r="ADG306" s="323"/>
      <c r="ADH306" s="319"/>
      <c r="ADI306" s="323"/>
      <c r="ADJ306" s="319"/>
      <c r="ADK306" s="323"/>
      <c r="ADL306" s="319"/>
      <c r="ADM306" s="323"/>
      <c r="ADN306" s="319"/>
      <c r="ADO306" s="323"/>
      <c r="ADP306" s="319"/>
      <c r="ADQ306" s="323"/>
      <c r="ADR306" s="319"/>
      <c r="ADS306" s="323"/>
      <c r="ADT306" s="319"/>
      <c r="ADU306" s="323"/>
      <c r="ADV306" s="319"/>
      <c r="ADW306" s="323"/>
      <c r="ADX306" s="319"/>
      <c r="ADY306" s="323"/>
      <c r="ADZ306" s="319"/>
      <c r="AEA306" s="323"/>
      <c r="AEB306" s="319"/>
      <c r="AEC306" s="323"/>
      <c r="AED306" s="319"/>
      <c r="AEE306" s="323"/>
      <c r="AEF306" s="319"/>
      <c r="AEG306" s="323"/>
      <c r="AEH306" s="319"/>
      <c r="AEI306" s="323"/>
      <c r="AEJ306" s="319"/>
      <c r="AEK306" s="323"/>
      <c r="AEL306" s="319"/>
      <c r="AEM306" s="323"/>
      <c r="AEN306" s="319"/>
      <c r="AEO306" s="323"/>
      <c r="AEP306" s="319"/>
      <c r="AEQ306" s="323"/>
      <c r="AER306" s="319"/>
      <c r="AES306" s="323"/>
      <c r="AET306" s="319"/>
      <c r="AEU306" s="323"/>
      <c r="AEV306" s="319"/>
      <c r="AEW306" s="323"/>
      <c r="AEX306" s="319"/>
      <c r="AEY306" s="323"/>
      <c r="AEZ306" s="319"/>
      <c r="AFA306" s="323"/>
      <c r="AFB306" s="319"/>
      <c r="AFC306" s="323"/>
      <c r="AFD306" s="319"/>
      <c r="AFE306" s="323"/>
      <c r="AFF306" s="319"/>
      <c r="AFG306" s="323"/>
      <c r="AFH306" s="319"/>
      <c r="AFI306" s="323"/>
      <c r="AFJ306" s="319"/>
      <c r="AFK306" s="323"/>
      <c r="AFL306" s="319"/>
      <c r="AFM306" s="323"/>
      <c r="AFN306" s="319"/>
      <c r="AFO306" s="323"/>
      <c r="AFP306" s="319"/>
      <c r="AFQ306" s="323"/>
      <c r="AFR306" s="319"/>
      <c r="AFS306" s="323"/>
      <c r="AFT306" s="319"/>
      <c r="AFU306" s="323"/>
      <c r="AFV306" s="319"/>
      <c r="AFW306" s="323"/>
      <c r="AFX306" s="319"/>
      <c r="AFY306" s="323"/>
      <c r="AFZ306" s="319"/>
      <c r="AGA306" s="323"/>
      <c r="AGB306" s="319"/>
      <c r="AGC306" s="323"/>
      <c r="AGD306" s="319"/>
      <c r="AGE306" s="323"/>
      <c r="AGF306" s="319"/>
      <c r="AGG306" s="323"/>
      <c r="AGH306" s="319"/>
      <c r="AGI306" s="323"/>
      <c r="AGJ306" s="319"/>
      <c r="AGK306" s="323"/>
      <c r="AGL306" s="319"/>
      <c r="AGM306" s="323"/>
      <c r="AGN306" s="319"/>
      <c r="AGO306" s="323"/>
      <c r="AGP306" s="319"/>
      <c r="AGQ306" s="323"/>
      <c r="AGR306" s="319"/>
      <c r="AGS306" s="323"/>
      <c r="AGT306" s="319"/>
      <c r="AGU306" s="323"/>
      <c r="AGV306" s="319"/>
      <c r="AGW306" s="323"/>
      <c r="AGX306" s="319"/>
      <c r="AGY306" s="323"/>
      <c r="AGZ306" s="319"/>
      <c r="AHA306" s="323"/>
      <c r="AHB306" s="319"/>
      <c r="AHC306" s="323"/>
      <c r="AHD306" s="319"/>
      <c r="AHE306" s="323"/>
      <c r="AHF306" s="319"/>
      <c r="AHG306" s="323"/>
      <c r="AHH306" s="319"/>
      <c r="AHI306" s="323"/>
      <c r="AHJ306" s="319"/>
      <c r="AHK306" s="323"/>
      <c r="AHL306" s="319"/>
      <c r="AHM306" s="323"/>
      <c r="AHN306" s="319"/>
      <c r="AHO306" s="323"/>
      <c r="AHP306" s="319"/>
      <c r="AHQ306" s="323"/>
      <c r="AHR306" s="319"/>
      <c r="AHS306" s="323"/>
      <c r="AHT306" s="319"/>
      <c r="AHU306" s="323"/>
      <c r="AHV306" s="319"/>
      <c r="AHW306" s="323"/>
      <c r="AHX306" s="319"/>
      <c r="AHY306" s="323"/>
      <c r="AHZ306" s="319"/>
      <c r="AIA306" s="323"/>
      <c r="AIB306" s="319"/>
      <c r="AIC306" s="323"/>
      <c r="AID306" s="319"/>
      <c r="AIE306" s="323"/>
      <c r="AIF306" s="319"/>
      <c r="AIG306" s="323"/>
      <c r="AIH306" s="319"/>
      <c r="AII306" s="323"/>
      <c r="AIJ306" s="319"/>
      <c r="AIK306" s="323"/>
      <c r="AIL306" s="319"/>
      <c r="AIM306" s="323"/>
      <c r="AIN306" s="319"/>
      <c r="AIO306" s="323"/>
      <c r="AIP306" s="319"/>
      <c r="AIQ306" s="323"/>
      <c r="AIR306" s="319"/>
      <c r="AIS306" s="323"/>
      <c r="AIT306" s="319"/>
      <c r="AIU306" s="323"/>
      <c r="AIV306" s="319"/>
      <c r="AIW306" s="323"/>
      <c r="AIX306" s="319"/>
      <c r="AIY306" s="323"/>
      <c r="AIZ306" s="319"/>
      <c r="AJA306" s="323"/>
      <c r="AJB306" s="319"/>
      <c r="AJC306" s="323"/>
      <c r="AJD306" s="319"/>
      <c r="AJE306" s="323"/>
      <c r="AJF306" s="319"/>
      <c r="AJG306" s="323"/>
      <c r="AJH306" s="319"/>
      <c r="AJI306" s="323"/>
      <c r="AJJ306" s="319"/>
      <c r="AJK306" s="323"/>
      <c r="AJL306" s="319"/>
      <c r="AJM306" s="323"/>
      <c r="AJN306" s="319"/>
      <c r="AJO306" s="323"/>
      <c r="AJP306" s="319"/>
      <c r="AJQ306" s="323"/>
      <c r="AJR306" s="319"/>
      <c r="AJS306" s="323"/>
      <c r="AJT306" s="319"/>
      <c r="AJU306" s="323"/>
      <c r="AJV306" s="319"/>
      <c r="AJW306" s="323"/>
      <c r="AJX306" s="319"/>
      <c r="AJY306" s="323"/>
      <c r="AJZ306" s="319"/>
      <c r="AKA306" s="323"/>
      <c r="AKB306" s="319"/>
      <c r="AKC306" s="323"/>
      <c r="AKD306" s="319"/>
      <c r="AKE306" s="323"/>
      <c r="AKF306" s="319"/>
      <c r="AKG306" s="323"/>
      <c r="AKH306" s="319"/>
      <c r="AKI306" s="323"/>
      <c r="AKJ306" s="319"/>
      <c r="AKK306" s="323"/>
      <c r="AKL306" s="319"/>
      <c r="AKM306" s="323"/>
      <c r="AKN306" s="319"/>
      <c r="AKO306" s="323"/>
      <c r="AKP306" s="319"/>
      <c r="AKQ306" s="323"/>
      <c r="AKR306" s="319"/>
      <c r="AKS306" s="323"/>
      <c r="AKT306" s="319"/>
      <c r="AKU306" s="323"/>
      <c r="AKV306" s="319"/>
      <c r="AKW306" s="323"/>
      <c r="AKX306" s="319"/>
      <c r="AKY306" s="323"/>
      <c r="AKZ306" s="319"/>
      <c r="ALA306" s="323"/>
      <c r="ALB306" s="319"/>
      <c r="ALC306" s="323"/>
      <c r="ALD306" s="319"/>
      <c r="ALE306" s="323"/>
      <c r="ALF306" s="319"/>
      <c r="ALG306" s="323"/>
      <c r="ALH306" s="319"/>
      <c r="ALI306" s="323"/>
      <c r="ALJ306" s="319"/>
      <c r="ALK306" s="323"/>
      <c r="ALL306" s="319"/>
      <c r="ALM306" s="323"/>
      <c r="ALN306" s="319"/>
      <c r="ALO306" s="323"/>
      <c r="ALP306" s="319"/>
      <c r="ALQ306" s="323"/>
      <c r="ALR306" s="319"/>
      <c r="ALS306" s="323"/>
      <c r="ALT306" s="319"/>
      <c r="ALU306" s="323"/>
      <c r="ALV306" s="319"/>
      <c r="ALW306" s="323"/>
      <c r="ALX306" s="319"/>
      <c r="ALY306" s="323"/>
      <c r="ALZ306" s="319"/>
      <c r="AMA306" s="323"/>
      <c r="AMB306" s="319"/>
      <c r="AMC306" s="323"/>
      <c r="AMD306" s="319"/>
      <c r="AME306" s="323"/>
      <c r="AMF306" s="319"/>
      <c r="AMG306" s="323"/>
      <c r="AMH306" s="319"/>
      <c r="AMI306" s="323"/>
      <c r="AMJ306" s="319"/>
      <c r="AMK306" s="323"/>
      <c r="AML306" s="319"/>
      <c r="AMM306" s="323"/>
      <c r="AMN306" s="319"/>
      <c r="AMO306" s="323"/>
      <c r="AMP306" s="319"/>
      <c r="AMQ306" s="323"/>
      <c r="AMR306" s="319"/>
      <c r="AMS306" s="323"/>
      <c r="AMT306" s="319"/>
      <c r="AMU306" s="323"/>
      <c r="AMV306" s="319"/>
      <c r="AMW306" s="323"/>
      <c r="AMX306" s="319"/>
      <c r="AMY306" s="323"/>
      <c r="AMZ306" s="319"/>
      <c r="ANA306" s="323"/>
      <c r="ANB306" s="319"/>
      <c r="ANC306" s="323"/>
      <c r="AND306" s="319"/>
      <c r="ANE306" s="323"/>
      <c r="ANF306" s="319"/>
      <c r="ANG306" s="323"/>
      <c r="ANH306" s="319"/>
      <c r="ANI306" s="323"/>
      <c r="ANJ306" s="319"/>
      <c r="ANK306" s="323"/>
      <c r="ANL306" s="319"/>
      <c r="ANM306" s="323"/>
      <c r="ANN306" s="319"/>
      <c r="ANO306" s="323"/>
      <c r="ANP306" s="319"/>
      <c r="ANQ306" s="323"/>
      <c r="ANR306" s="319"/>
      <c r="ANS306" s="323"/>
      <c r="ANT306" s="319"/>
      <c r="ANU306" s="323"/>
      <c r="ANV306" s="319"/>
      <c r="ANW306" s="323"/>
      <c r="ANX306" s="319"/>
      <c r="ANY306" s="323"/>
      <c r="ANZ306" s="319"/>
      <c r="AOA306" s="323"/>
      <c r="AOB306" s="319"/>
      <c r="AOC306" s="323"/>
      <c r="AOD306" s="319"/>
      <c r="AOE306" s="323"/>
      <c r="AOF306" s="319"/>
      <c r="AOG306" s="323"/>
      <c r="AOH306" s="319"/>
      <c r="AOI306" s="323"/>
      <c r="AOJ306" s="319"/>
      <c r="AOK306" s="323"/>
      <c r="AOL306" s="319"/>
      <c r="AOM306" s="323"/>
      <c r="AON306" s="319"/>
      <c r="AOO306" s="323"/>
      <c r="AOP306" s="319"/>
      <c r="AOQ306" s="323"/>
      <c r="AOR306" s="319"/>
      <c r="AOS306" s="323"/>
      <c r="AOT306" s="319"/>
      <c r="AOU306" s="323"/>
      <c r="AOV306" s="319"/>
      <c r="AOW306" s="323"/>
      <c r="AOX306" s="319"/>
      <c r="AOY306" s="323"/>
      <c r="AOZ306" s="319"/>
      <c r="APA306" s="323"/>
      <c r="APB306" s="319"/>
      <c r="APC306" s="323"/>
      <c r="APD306" s="319"/>
      <c r="APE306" s="323"/>
      <c r="APF306" s="319"/>
      <c r="APG306" s="323"/>
      <c r="APH306" s="319"/>
      <c r="API306" s="323"/>
      <c r="APJ306" s="319"/>
      <c r="APK306" s="323"/>
      <c r="APL306" s="319"/>
      <c r="APM306" s="323"/>
      <c r="APN306" s="319"/>
      <c r="APO306" s="323"/>
      <c r="APP306" s="319"/>
      <c r="APQ306" s="323"/>
      <c r="APR306" s="319"/>
      <c r="APS306" s="323"/>
      <c r="APT306" s="319"/>
      <c r="APU306" s="323"/>
      <c r="APV306" s="319"/>
      <c r="APW306" s="323"/>
      <c r="APX306" s="319"/>
      <c r="APY306" s="323"/>
      <c r="APZ306" s="319"/>
      <c r="AQA306" s="323"/>
      <c r="AQB306" s="319"/>
      <c r="AQC306" s="323"/>
      <c r="AQD306" s="319"/>
      <c r="AQE306" s="323"/>
      <c r="AQF306" s="319"/>
      <c r="AQG306" s="323"/>
      <c r="AQH306" s="319"/>
      <c r="AQI306" s="323"/>
      <c r="AQJ306" s="319"/>
      <c r="AQK306" s="323"/>
      <c r="AQL306" s="319"/>
      <c r="AQM306" s="323"/>
      <c r="AQN306" s="319"/>
      <c r="AQO306" s="323"/>
      <c r="AQP306" s="319"/>
      <c r="AQQ306" s="323"/>
      <c r="AQR306" s="319"/>
      <c r="AQS306" s="323"/>
      <c r="AQT306" s="319"/>
      <c r="AQU306" s="323"/>
      <c r="AQV306" s="319"/>
      <c r="AQW306" s="323"/>
      <c r="AQX306" s="319"/>
      <c r="AQY306" s="323"/>
      <c r="AQZ306" s="319"/>
      <c r="ARA306" s="323"/>
      <c r="ARB306" s="319"/>
      <c r="ARC306" s="323"/>
      <c r="ARD306" s="319"/>
      <c r="ARE306" s="323"/>
      <c r="ARF306" s="319"/>
      <c r="ARG306" s="323"/>
      <c r="ARH306" s="319"/>
      <c r="ARI306" s="323"/>
      <c r="ARJ306" s="319"/>
      <c r="ARK306" s="323"/>
      <c r="ARL306" s="319"/>
      <c r="ARM306" s="323"/>
      <c r="ARN306" s="319"/>
      <c r="ARO306" s="323"/>
      <c r="ARP306" s="319"/>
      <c r="ARQ306" s="323"/>
      <c r="ARR306" s="319"/>
      <c r="ARS306" s="323"/>
      <c r="ART306" s="319"/>
      <c r="ARU306" s="323"/>
      <c r="ARV306" s="319"/>
      <c r="ARW306" s="323"/>
      <c r="ARX306" s="319"/>
      <c r="ARY306" s="323"/>
      <c r="ARZ306" s="319"/>
      <c r="ASA306" s="323"/>
      <c r="ASB306" s="319"/>
      <c r="ASC306" s="323"/>
      <c r="ASD306" s="319"/>
      <c r="ASE306" s="323"/>
      <c r="ASF306" s="319"/>
      <c r="ASG306" s="323"/>
      <c r="ASH306" s="319"/>
      <c r="ASI306" s="323"/>
      <c r="ASJ306" s="319"/>
      <c r="ASK306" s="323"/>
      <c r="ASL306" s="319"/>
      <c r="ASM306" s="323"/>
      <c r="ASN306" s="319"/>
      <c r="ASO306" s="323"/>
      <c r="ASP306" s="319"/>
      <c r="ASQ306" s="323"/>
      <c r="ASR306" s="319"/>
      <c r="ASS306" s="323"/>
      <c r="AST306" s="319"/>
      <c r="ASU306" s="323"/>
      <c r="ASV306" s="319"/>
      <c r="ASW306" s="323"/>
      <c r="ASX306" s="319"/>
      <c r="ASY306" s="323"/>
      <c r="ASZ306" s="319"/>
      <c r="ATA306" s="323"/>
      <c r="ATB306" s="319"/>
      <c r="ATC306" s="323"/>
      <c r="ATD306" s="319"/>
      <c r="ATE306" s="323"/>
      <c r="ATF306" s="319"/>
      <c r="ATG306" s="323"/>
      <c r="ATH306" s="319"/>
      <c r="ATI306" s="323"/>
      <c r="ATJ306" s="319"/>
      <c r="ATK306" s="323"/>
      <c r="ATL306" s="319"/>
      <c r="ATM306" s="323"/>
      <c r="ATN306" s="319"/>
      <c r="ATO306" s="323"/>
      <c r="ATP306" s="319"/>
      <c r="ATQ306" s="323"/>
      <c r="ATR306" s="319"/>
      <c r="ATS306" s="323"/>
      <c r="ATT306" s="319"/>
      <c r="ATU306" s="323"/>
      <c r="ATV306" s="319"/>
      <c r="ATW306" s="323"/>
      <c r="ATX306" s="319"/>
      <c r="ATY306" s="323"/>
      <c r="ATZ306" s="319"/>
      <c r="AUA306" s="323"/>
      <c r="AUB306" s="319"/>
      <c r="AUC306" s="323"/>
      <c r="AUD306" s="319"/>
      <c r="AUE306" s="323"/>
      <c r="AUF306" s="319"/>
      <c r="AUG306" s="323"/>
      <c r="AUH306" s="319"/>
      <c r="AUI306" s="323"/>
      <c r="AUJ306" s="319"/>
      <c r="AUK306" s="323"/>
      <c r="AUL306" s="319"/>
      <c r="AUM306" s="323"/>
      <c r="AUN306" s="319"/>
      <c r="AUO306" s="323"/>
      <c r="AUP306" s="319"/>
      <c r="AUQ306" s="323"/>
      <c r="AUR306" s="319"/>
      <c r="AUS306" s="323"/>
      <c r="AUT306" s="319"/>
      <c r="AUU306" s="323"/>
      <c r="AUV306" s="319"/>
      <c r="AUW306" s="323"/>
      <c r="AUX306" s="319"/>
      <c r="AUY306" s="323"/>
      <c r="AUZ306" s="319"/>
      <c r="AVA306" s="323"/>
      <c r="AVB306" s="319"/>
      <c r="AVC306" s="323"/>
      <c r="AVD306" s="319"/>
      <c r="AVE306" s="323"/>
      <c r="AVF306" s="319"/>
      <c r="AVG306" s="323"/>
      <c r="AVH306" s="319"/>
      <c r="AVI306" s="323"/>
      <c r="AVJ306" s="319"/>
      <c r="AVK306" s="323"/>
      <c r="AVL306" s="319"/>
      <c r="AVM306" s="323"/>
      <c r="AVN306" s="319"/>
      <c r="AVO306" s="323"/>
      <c r="AVP306" s="319"/>
      <c r="AVQ306" s="323"/>
      <c r="AVR306" s="319"/>
      <c r="AVS306" s="323"/>
      <c r="AVT306" s="319"/>
      <c r="AVU306" s="323"/>
      <c r="AVV306" s="319"/>
      <c r="AVW306" s="323"/>
      <c r="AVX306" s="319"/>
      <c r="AVY306" s="323"/>
      <c r="AVZ306" s="319"/>
      <c r="AWA306" s="323"/>
      <c r="AWB306" s="319"/>
      <c r="AWC306" s="323"/>
      <c r="AWD306" s="319"/>
      <c r="AWE306" s="323"/>
      <c r="AWF306" s="319"/>
      <c r="AWG306" s="323"/>
      <c r="AWH306" s="319"/>
      <c r="AWI306" s="323"/>
      <c r="AWJ306" s="319"/>
      <c r="AWK306" s="323"/>
      <c r="AWL306" s="319"/>
      <c r="AWM306" s="323"/>
      <c r="AWN306" s="319"/>
      <c r="AWO306" s="323"/>
      <c r="AWP306" s="319"/>
      <c r="AWQ306" s="323"/>
      <c r="AWR306" s="319"/>
      <c r="AWS306" s="323"/>
      <c r="AWT306" s="319"/>
      <c r="AWU306" s="323"/>
      <c r="AWV306" s="319"/>
      <c r="AWW306" s="323"/>
      <c r="AWX306" s="319"/>
      <c r="AWY306" s="323"/>
      <c r="AWZ306" s="319"/>
      <c r="AXA306" s="323"/>
      <c r="AXB306" s="319"/>
      <c r="AXC306" s="323"/>
      <c r="AXD306" s="319"/>
      <c r="AXE306" s="323"/>
      <c r="AXF306" s="319"/>
      <c r="AXG306" s="323"/>
      <c r="AXH306" s="319"/>
      <c r="AXI306" s="323"/>
      <c r="AXJ306" s="319"/>
      <c r="AXK306" s="323"/>
      <c r="AXL306" s="319"/>
      <c r="AXM306" s="323"/>
      <c r="AXN306" s="319"/>
      <c r="AXO306" s="323"/>
      <c r="AXP306" s="319"/>
      <c r="AXQ306" s="323"/>
      <c r="AXR306" s="319"/>
      <c r="AXS306" s="323"/>
      <c r="AXT306" s="319"/>
      <c r="AXU306" s="323"/>
      <c r="AXV306" s="319"/>
      <c r="AXW306" s="323"/>
      <c r="AXX306" s="319"/>
      <c r="AXY306" s="323"/>
      <c r="AXZ306" s="319"/>
      <c r="AYA306" s="323"/>
      <c r="AYB306" s="319"/>
      <c r="AYC306" s="323"/>
      <c r="AYD306" s="319"/>
      <c r="AYE306" s="323"/>
      <c r="AYF306" s="319"/>
      <c r="AYG306" s="323"/>
      <c r="AYH306" s="319"/>
      <c r="AYI306" s="323"/>
      <c r="AYJ306" s="319"/>
      <c r="AYK306" s="323"/>
      <c r="AYL306" s="319"/>
      <c r="AYM306" s="323"/>
      <c r="AYN306" s="319"/>
      <c r="AYO306" s="323"/>
      <c r="AYP306" s="319"/>
      <c r="AYQ306" s="323"/>
      <c r="AYR306" s="319"/>
      <c r="AYS306" s="323"/>
      <c r="AYT306" s="319"/>
      <c r="AYU306" s="323"/>
      <c r="AYV306" s="319"/>
      <c r="AYW306" s="323"/>
      <c r="AYX306" s="319"/>
      <c r="AYY306" s="323"/>
      <c r="AYZ306" s="319"/>
      <c r="AZA306" s="323"/>
      <c r="AZB306" s="319"/>
      <c r="AZC306" s="323"/>
      <c r="AZD306" s="319"/>
      <c r="AZE306" s="323"/>
      <c r="AZF306" s="319"/>
      <c r="AZG306" s="323"/>
      <c r="AZH306" s="319"/>
      <c r="AZI306" s="323"/>
      <c r="AZJ306" s="319"/>
      <c r="AZK306" s="323"/>
      <c r="AZL306" s="319"/>
      <c r="AZM306" s="323"/>
      <c r="AZN306" s="319"/>
      <c r="AZO306" s="323"/>
      <c r="AZP306" s="319"/>
      <c r="AZQ306" s="323"/>
      <c r="AZR306" s="319"/>
      <c r="AZS306" s="323"/>
      <c r="AZT306" s="319"/>
      <c r="AZU306" s="323"/>
      <c r="AZV306" s="319"/>
      <c r="AZW306" s="323"/>
      <c r="AZX306" s="319"/>
      <c r="AZY306" s="323"/>
      <c r="AZZ306" s="319"/>
      <c r="BAA306" s="323"/>
      <c r="BAB306" s="319"/>
      <c r="BAC306" s="323"/>
      <c r="BAD306" s="319"/>
      <c r="BAE306" s="323"/>
      <c r="BAF306" s="319"/>
      <c r="BAG306" s="323"/>
      <c r="BAH306" s="319"/>
      <c r="BAI306" s="323"/>
      <c r="BAJ306" s="319"/>
      <c r="BAK306" s="323"/>
      <c r="BAL306" s="319"/>
      <c r="BAM306" s="323"/>
      <c r="BAN306" s="319"/>
      <c r="BAO306" s="323"/>
      <c r="BAP306" s="319"/>
      <c r="BAQ306" s="323"/>
      <c r="BAR306" s="319"/>
      <c r="BAS306" s="323"/>
      <c r="BAT306" s="319"/>
      <c r="BAU306" s="323"/>
      <c r="BAV306" s="319"/>
      <c r="BAW306" s="323"/>
      <c r="BAX306" s="319"/>
      <c r="BAY306" s="323"/>
      <c r="BAZ306" s="319"/>
      <c r="BBA306" s="323"/>
      <c r="BBB306" s="319"/>
      <c r="BBC306" s="323"/>
      <c r="BBD306" s="319"/>
      <c r="BBE306" s="323"/>
      <c r="BBF306" s="319"/>
      <c r="BBG306" s="323"/>
      <c r="BBH306" s="319"/>
      <c r="BBI306" s="323"/>
      <c r="BBJ306" s="319"/>
      <c r="BBK306" s="323"/>
      <c r="BBL306" s="319"/>
      <c r="BBM306" s="323"/>
      <c r="BBN306" s="319"/>
      <c r="BBO306" s="323"/>
      <c r="BBP306" s="319"/>
      <c r="BBQ306" s="323"/>
      <c r="BBR306" s="319"/>
      <c r="BBS306" s="323"/>
      <c r="BBT306" s="319"/>
      <c r="BBU306" s="323"/>
      <c r="BBV306" s="319"/>
      <c r="BBW306" s="323"/>
      <c r="BBX306" s="319"/>
      <c r="BBY306" s="323"/>
      <c r="BBZ306" s="319"/>
      <c r="BCA306" s="323"/>
      <c r="BCB306" s="319"/>
      <c r="BCC306" s="323"/>
      <c r="BCD306" s="319"/>
      <c r="BCE306" s="323"/>
      <c r="BCF306" s="319"/>
      <c r="BCG306" s="323"/>
      <c r="BCH306" s="319"/>
      <c r="BCI306" s="323"/>
      <c r="BCJ306" s="319"/>
      <c r="BCK306" s="323"/>
      <c r="BCL306" s="319"/>
      <c r="BCM306" s="323"/>
      <c r="BCN306" s="319"/>
      <c r="BCO306" s="323"/>
      <c r="BCP306" s="319"/>
      <c r="BCQ306" s="323"/>
      <c r="BCR306" s="319"/>
      <c r="BCS306" s="323"/>
      <c r="BCT306" s="319"/>
      <c r="BCU306" s="323"/>
      <c r="BCV306" s="319"/>
      <c r="BCW306" s="323"/>
      <c r="BCX306" s="319"/>
      <c r="BCY306" s="323"/>
      <c r="BCZ306" s="319"/>
      <c r="BDA306" s="323"/>
      <c r="BDB306" s="319"/>
      <c r="BDC306" s="323"/>
      <c r="BDD306" s="319"/>
      <c r="BDE306" s="323"/>
      <c r="BDF306" s="319"/>
      <c r="BDG306" s="323"/>
      <c r="BDH306" s="319"/>
      <c r="BDI306" s="323"/>
      <c r="BDJ306" s="319"/>
      <c r="BDK306" s="323"/>
      <c r="BDL306" s="319"/>
      <c r="BDM306" s="323"/>
      <c r="BDN306" s="319"/>
      <c r="BDO306" s="323"/>
      <c r="BDP306" s="319"/>
      <c r="BDQ306" s="323"/>
      <c r="BDR306" s="319"/>
      <c r="BDS306" s="323"/>
      <c r="BDT306" s="319"/>
      <c r="BDU306" s="323"/>
      <c r="BDV306" s="319"/>
      <c r="BDW306" s="323"/>
      <c r="BDX306" s="319"/>
      <c r="BDY306" s="323"/>
      <c r="BDZ306" s="319"/>
      <c r="BEA306" s="323"/>
      <c r="BEB306" s="319"/>
      <c r="BEC306" s="323"/>
      <c r="BED306" s="319"/>
      <c r="BEE306" s="323"/>
      <c r="BEF306" s="319"/>
      <c r="BEG306" s="323"/>
      <c r="BEH306" s="319"/>
      <c r="BEI306" s="323"/>
      <c r="BEJ306" s="319"/>
      <c r="BEK306" s="323"/>
      <c r="BEL306" s="319"/>
      <c r="BEM306" s="323"/>
      <c r="BEN306" s="319"/>
      <c r="BEO306" s="323"/>
      <c r="BEP306" s="319"/>
      <c r="BEQ306" s="323"/>
      <c r="BER306" s="319"/>
      <c r="BES306" s="323"/>
      <c r="BET306" s="319"/>
      <c r="BEU306" s="323"/>
      <c r="BEV306" s="319"/>
      <c r="BEW306" s="323"/>
      <c r="BEX306" s="319"/>
      <c r="BEY306" s="323"/>
      <c r="BEZ306" s="319"/>
      <c r="BFA306" s="323"/>
      <c r="BFB306" s="319"/>
      <c r="BFC306" s="323"/>
      <c r="BFD306" s="319"/>
      <c r="BFE306" s="323"/>
      <c r="BFF306" s="319"/>
      <c r="BFG306" s="323"/>
      <c r="BFH306" s="319"/>
      <c r="BFI306" s="323"/>
      <c r="BFJ306" s="319"/>
      <c r="BFK306" s="323"/>
      <c r="BFL306" s="319"/>
      <c r="BFM306" s="323"/>
      <c r="BFN306" s="319"/>
      <c r="BFO306" s="323"/>
      <c r="BFP306" s="319"/>
      <c r="BFQ306" s="323"/>
      <c r="BFR306" s="319"/>
      <c r="BFS306" s="323"/>
      <c r="BFT306" s="319"/>
      <c r="BFU306" s="323"/>
      <c r="BFV306" s="319"/>
      <c r="BFW306" s="323"/>
      <c r="BFX306" s="319"/>
      <c r="BFY306" s="323"/>
      <c r="BFZ306" s="319"/>
      <c r="BGA306" s="323"/>
      <c r="BGB306" s="319"/>
      <c r="BGC306" s="323"/>
      <c r="BGD306" s="319"/>
      <c r="BGE306" s="323"/>
      <c r="BGF306" s="319"/>
      <c r="BGG306" s="323"/>
      <c r="BGH306" s="319"/>
      <c r="BGI306" s="323"/>
      <c r="BGJ306" s="319"/>
      <c r="BGK306" s="323"/>
      <c r="BGL306" s="319"/>
      <c r="BGM306" s="323"/>
      <c r="BGN306" s="319"/>
      <c r="BGO306" s="323"/>
      <c r="BGP306" s="319"/>
      <c r="BGQ306" s="323"/>
      <c r="BGR306" s="319"/>
      <c r="BGS306" s="323"/>
      <c r="BGT306" s="319"/>
      <c r="BGU306" s="323"/>
      <c r="BGV306" s="319"/>
      <c r="BGW306" s="323"/>
      <c r="BGX306" s="319"/>
      <c r="BGY306" s="323"/>
      <c r="BGZ306" s="319"/>
      <c r="BHA306" s="323"/>
      <c r="BHB306" s="319"/>
      <c r="BHC306" s="323"/>
      <c r="BHD306" s="319"/>
      <c r="BHE306" s="323"/>
      <c r="BHF306" s="319"/>
      <c r="BHG306" s="323"/>
      <c r="BHH306" s="319"/>
      <c r="BHI306" s="323"/>
      <c r="BHJ306" s="319"/>
      <c r="BHK306" s="323"/>
      <c r="BHL306" s="319"/>
      <c r="BHM306" s="323"/>
      <c r="BHN306" s="319"/>
      <c r="BHO306" s="323"/>
      <c r="BHP306" s="319"/>
      <c r="BHQ306" s="323"/>
      <c r="BHR306" s="319"/>
      <c r="BHS306" s="323"/>
      <c r="BHT306" s="319"/>
      <c r="BHU306" s="323"/>
      <c r="BHV306" s="319"/>
      <c r="BHW306" s="323"/>
      <c r="BHX306" s="319"/>
      <c r="BHY306" s="323"/>
      <c r="BHZ306" s="319"/>
      <c r="BIA306" s="323"/>
      <c r="BIB306" s="319"/>
      <c r="BIC306" s="323"/>
      <c r="BID306" s="319"/>
      <c r="BIE306" s="323"/>
      <c r="BIF306" s="319"/>
      <c r="BIG306" s="323"/>
      <c r="BIH306" s="319"/>
      <c r="BII306" s="323"/>
      <c r="BIJ306" s="319"/>
      <c r="BIK306" s="323"/>
      <c r="BIL306" s="319"/>
      <c r="BIM306" s="323"/>
      <c r="BIN306" s="319"/>
      <c r="BIO306" s="323"/>
      <c r="BIP306" s="319"/>
      <c r="BIQ306" s="323"/>
      <c r="BIR306" s="319"/>
      <c r="BIS306" s="323"/>
      <c r="BIT306" s="319"/>
      <c r="BIU306" s="323"/>
      <c r="BIV306" s="319"/>
      <c r="BIW306" s="323"/>
      <c r="BIX306" s="319"/>
      <c r="BIY306" s="323"/>
      <c r="BIZ306" s="319"/>
      <c r="BJA306" s="323"/>
      <c r="BJB306" s="319"/>
      <c r="BJC306" s="323"/>
      <c r="BJD306" s="319"/>
      <c r="BJE306" s="323"/>
      <c r="BJF306" s="319"/>
      <c r="BJG306" s="323"/>
      <c r="BJH306" s="319"/>
      <c r="BJI306" s="323"/>
      <c r="BJJ306" s="319"/>
      <c r="BJK306" s="323"/>
      <c r="BJL306" s="319"/>
      <c r="BJM306" s="323"/>
      <c r="BJN306" s="319"/>
      <c r="BJO306" s="323"/>
      <c r="BJP306" s="319"/>
      <c r="BJQ306" s="323"/>
      <c r="BJR306" s="319"/>
      <c r="BJS306" s="323"/>
      <c r="BJT306" s="319"/>
      <c r="BJU306" s="323"/>
      <c r="BJV306" s="319"/>
      <c r="BJW306" s="323"/>
      <c r="BJX306" s="319"/>
      <c r="BJY306" s="323"/>
      <c r="BJZ306" s="319"/>
      <c r="BKA306" s="323"/>
      <c r="BKB306" s="319"/>
      <c r="BKC306" s="323"/>
      <c r="BKD306" s="319"/>
      <c r="BKE306" s="323"/>
      <c r="BKF306" s="319"/>
      <c r="BKG306" s="323"/>
      <c r="BKH306" s="319"/>
      <c r="BKI306" s="323"/>
      <c r="BKJ306" s="319"/>
      <c r="BKK306" s="323"/>
      <c r="BKL306" s="319"/>
      <c r="BKM306" s="323"/>
      <c r="BKN306" s="319"/>
      <c r="BKO306" s="323"/>
      <c r="BKP306" s="319"/>
      <c r="BKQ306" s="323"/>
      <c r="BKR306" s="319"/>
      <c r="BKS306" s="323"/>
      <c r="BKT306" s="319"/>
      <c r="BKU306" s="323"/>
      <c r="BKV306" s="319"/>
      <c r="BKW306" s="323"/>
      <c r="BKX306" s="319"/>
      <c r="BKY306" s="323"/>
      <c r="BKZ306" s="319"/>
      <c r="BLA306" s="323"/>
      <c r="BLB306" s="319"/>
      <c r="BLC306" s="323"/>
      <c r="BLD306" s="319"/>
      <c r="BLE306" s="323"/>
      <c r="BLF306" s="319"/>
      <c r="BLG306" s="323"/>
      <c r="BLH306" s="319"/>
      <c r="BLI306" s="323"/>
      <c r="BLJ306" s="319"/>
      <c r="BLK306" s="323"/>
      <c r="BLL306" s="319"/>
      <c r="BLM306" s="323"/>
      <c r="BLN306" s="319"/>
      <c r="BLO306" s="323"/>
      <c r="BLP306" s="319"/>
      <c r="BLQ306" s="323"/>
      <c r="BLR306" s="319"/>
      <c r="BLS306" s="323"/>
      <c r="BLT306" s="319"/>
      <c r="BLU306" s="323"/>
      <c r="BLV306" s="319"/>
      <c r="BLW306" s="323"/>
      <c r="BLX306" s="319"/>
      <c r="BLY306" s="323"/>
      <c r="BLZ306" s="319"/>
      <c r="BMA306" s="323"/>
      <c r="BMB306" s="319"/>
      <c r="BMC306" s="323"/>
      <c r="BMD306" s="319"/>
      <c r="BME306" s="323"/>
      <c r="BMF306" s="319"/>
      <c r="BMG306" s="323"/>
      <c r="BMH306" s="319"/>
      <c r="BMI306" s="323"/>
      <c r="BMJ306" s="319"/>
      <c r="BMK306" s="323"/>
      <c r="BML306" s="319"/>
      <c r="BMM306" s="323"/>
      <c r="BMN306" s="319"/>
      <c r="BMO306" s="323"/>
      <c r="BMP306" s="319"/>
      <c r="BMQ306" s="323"/>
      <c r="BMR306" s="319"/>
      <c r="BMS306" s="323"/>
      <c r="BMT306" s="319"/>
      <c r="BMU306" s="323"/>
      <c r="BMV306" s="319"/>
      <c r="BMW306" s="323" t="s">
        <v>217</v>
      </c>
      <c r="BMX306" s="319">
        <f>BMX305+1</f>
        <v>2</v>
      </c>
      <c r="BMY306" s="323" t="s">
        <v>217</v>
      </c>
      <c r="BMZ306" s="319">
        <f>BMZ305+1</f>
        <v>2</v>
      </c>
      <c r="BNA306" s="323" t="s">
        <v>217</v>
      </c>
      <c r="BNB306" s="319">
        <f>BNB305+1</f>
        <v>2</v>
      </c>
      <c r="BNC306" s="323" t="s">
        <v>217</v>
      </c>
      <c r="BND306" s="319">
        <f>BND305+1</f>
        <v>2</v>
      </c>
      <c r="BNE306" s="323" t="s">
        <v>217</v>
      </c>
      <c r="BNF306" s="319">
        <f>BNF305+1</f>
        <v>2</v>
      </c>
      <c r="BNG306" s="323" t="s">
        <v>217</v>
      </c>
      <c r="BNH306" s="319">
        <f>BNH305+1</f>
        <v>2</v>
      </c>
      <c r="BNI306" s="323" t="s">
        <v>217</v>
      </c>
      <c r="BNJ306" s="319">
        <f>BNJ305+1</f>
        <v>2</v>
      </c>
      <c r="BNK306" s="323" t="s">
        <v>217</v>
      </c>
      <c r="BNL306" s="319">
        <f>BNL305+1</f>
        <v>2</v>
      </c>
      <c r="BNM306" s="323" t="s">
        <v>217</v>
      </c>
      <c r="BNN306" s="319">
        <f>BNN305+1</f>
        <v>2</v>
      </c>
      <c r="BNO306" s="323" t="s">
        <v>217</v>
      </c>
      <c r="BNP306" s="319">
        <f>BNP305+1</f>
        <v>2</v>
      </c>
      <c r="BNQ306" s="323" t="s">
        <v>217</v>
      </c>
      <c r="BNR306" s="319">
        <f>BNR305+1</f>
        <v>2</v>
      </c>
      <c r="BNS306" s="323" t="s">
        <v>217</v>
      </c>
      <c r="BNT306" s="319">
        <f>BNT305+1</f>
        <v>2</v>
      </c>
      <c r="BNU306" s="323" t="s">
        <v>217</v>
      </c>
      <c r="BNV306" s="319">
        <f>BNV305+1</f>
        <v>2</v>
      </c>
      <c r="BNW306" s="323" t="s">
        <v>217</v>
      </c>
      <c r="BNX306" s="319">
        <f>BNX305+1</f>
        <v>2</v>
      </c>
      <c r="BNY306" s="323" t="s">
        <v>217</v>
      </c>
      <c r="BNZ306" s="319">
        <f>BNZ305+1</f>
        <v>2</v>
      </c>
      <c r="BOA306" s="323" t="s">
        <v>217</v>
      </c>
      <c r="BOB306" s="319">
        <f>BOB305+1</f>
        <v>2</v>
      </c>
      <c r="BOC306" s="323" t="s">
        <v>217</v>
      </c>
      <c r="BOD306" s="319">
        <f>BOD305+1</f>
        <v>2</v>
      </c>
      <c r="BOE306" s="323" t="s">
        <v>217</v>
      </c>
      <c r="BOF306" s="319">
        <f>BOF305+1</f>
        <v>2</v>
      </c>
      <c r="BOG306" s="323" t="s">
        <v>217</v>
      </c>
      <c r="BOH306" s="319">
        <f>BOH305+1</f>
        <v>2</v>
      </c>
      <c r="BOI306" s="323" t="s">
        <v>217</v>
      </c>
      <c r="BOJ306" s="319">
        <f>BOJ305+1</f>
        <v>2</v>
      </c>
      <c r="BOK306" s="323" t="s">
        <v>217</v>
      </c>
      <c r="BOL306" s="319">
        <f>BOL305+1</f>
        <v>2</v>
      </c>
      <c r="BOM306" s="323" t="s">
        <v>217</v>
      </c>
      <c r="BON306" s="319">
        <f>BON305+1</f>
        <v>2</v>
      </c>
      <c r="BOO306" s="323" t="s">
        <v>217</v>
      </c>
      <c r="BOP306" s="319">
        <f>BOP305+1</f>
        <v>2</v>
      </c>
      <c r="BOQ306" s="323" t="s">
        <v>217</v>
      </c>
      <c r="BOR306" s="319">
        <f>BOR305+1</f>
        <v>2</v>
      </c>
      <c r="BOS306" s="323" t="s">
        <v>217</v>
      </c>
      <c r="BOT306" s="319">
        <f>BOT305+1</f>
        <v>2</v>
      </c>
      <c r="BOU306" s="323" t="s">
        <v>217</v>
      </c>
      <c r="BOV306" s="319">
        <f>BOV305+1</f>
        <v>2</v>
      </c>
      <c r="BOW306" s="323" t="s">
        <v>217</v>
      </c>
      <c r="BOX306" s="319">
        <f>BOX305+1</f>
        <v>2</v>
      </c>
      <c r="BOY306" s="323" t="s">
        <v>217</v>
      </c>
      <c r="BOZ306" s="319">
        <f>BOZ305+1</f>
        <v>2</v>
      </c>
      <c r="BPA306" s="323" t="s">
        <v>217</v>
      </c>
      <c r="BPB306" s="319">
        <f>BPB305+1</f>
        <v>2</v>
      </c>
      <c r="BPC306" s="323" t="s">
        <v>217</v>
      </c>
      <c r="BPD306" s="319">
        <f>BPD305+1</f>
        <v>2</v>
      </c>
      <c r="BPE306" s="323" t="s">
        <v>217</v>
      </c>
      <c r="BPF306" s="319">
        <f>BPF305+1</f>
        <v>2</v>
      </c>
      <c r="BPG306" s="323" t="s">
        <v>217</v>
      </c>
      <c r="BPH306" s="319">
        <f>BPH305+1</f>
        <v>2</v>
      </c>
      <c r="BPI306" s="323" t="s">
        <v>217</v>
      </c>
      <c r="BPJ306" s="319">
        <f>BPJ305+1</f>
        <v>2</v>
      </c>
      <c r="BPK306" s="323" t="s">
        <v>217</v>
      </c>
      <c r="BPL306" s="319">
        <f>BPL305+1</f>
        <v>2</v>
      </c>
      <c r="BPM306" s="323" t="s">
        <v>217</v>
      </c>
      <c r="BPN306" s="319">
        <f>BPN305+1</f>
        <v>2</v>
      </c>
      <c r="BPO306" s="323" t="s">
        <v>217</v>
      </c>
      <c r="BPP306" s="319">
        <f>BPP305+1</f>
        <v>2</v>
      </c>
      <c r="BPQ306" s="323" t="s">
        <v>217</v>
      </c>
      <c r="BPR306" s="319">
        <f>BPR305+1</f>
        <v>2</v>
      </c>
      <c r="BPS306" s="323" t="s">
        <v>217</v>
      </c>
      <c r="BPT306" s="319">
        <f>BPT305+1</f>
        <v>2</v>
      </c>
      <c r="BPU306" s="323" t="s">
        <v>217</v>
      </c>
      <c r="BPV306" s="319">
        <f>BPV305+1</f>
        <v>2</v>
      </c>
      <c r="BPW306" s="323" t="s">
        <v>217</v>
      </c>
      <c r="BPX306" s="319">
        <f>BPX305+1</f>
        <v>2</v>
      </c>
      <c r="BPY306" s="323" t="s">
        <v>217</v>
      </c>
      <c r="BPZ306" s="319">
        <f>BPZ305+1</f>
        <v>2</v>
      </c>
      <c r="BQA306" s="323" t="s">
        <v>217</v>
      </c>
      <c r="BQB306" s="319">
        <f>BQB305+1</f>
        <v>2</v>
      </c>
      <c r="BQC306" s="323" t="s">
        <v>217</v>
      </c>
      <c r="BQD306" s="319">
        <f>BQD305+1</f>
        <v>2</v>
      </c>
      <c r="BQE306" s="323" t="s">
        <v>217</v>
      </c>
      <c r="BQF306" s="319">
        <f>BQF305+1</f>
        <v>2</v>
      </c>
      <c r="BQG306" s="323" t="s">
        <v>217</v>
      </c>
      <c r="BQH306" s="319">
        <f>BQH305+1</f>
        <v>2</v>
      </c>
      <c r="BQI306" s="323" t="s">
        <v>217</v>
      </c>
      <c r="BQJ306" s="319">
        <f>BQJ305+1</f>
        <v>2</v>
      </c>
      <c r="BQK306" s="323" t="s">
        <v>217</v>
      </c>
      <c r="BQL306" s="319">
        <f>BQL305+1</f>
        <v>2</v>
      </c>
      <c r="BQM306" s="323" t="s">
        <v>217</v>
      </c>
      <c r="BQN306" s="319">
        <f>BQN305+1</f>
        <v>2</v>
      </c>
      <c r="BQO306" s="323" t="s">
        <v>217</v>
      </c>
      <c r="BQP306" s="319">
        <f>BQP305+1</f>
        <v>2</v>
      </c>
      <c r="BQQ306" s="323" t="s">
        <v>217</v>
      </c>
      <c r="BQR306" s="319">
        <f>BQR305+1</f>
        <v>2</v>
      </c>
      <c r="BQS306" s="323" t="s">
        <v>217</v>
      </c>
      <c r="BQT306" s="319">
        <f>BQT305+1</f>
        <v>2</v>
      </c>
      <c r="BQU306" s="323" t="s">
        <v>217</v>
      </c>
      <c r="BQV306" s="319">
        <f>BQV305+1</f>
        <v>2</v>
      </c>
      <c r="BQW306" s="323" t="s">
        <v>217</v>
      </c>
      <c r="BQX306" s="319">
        <f>BQX305+1</f>
        <v>2</v>
      </c>
      <c r="BQY306" s="323" t="s">
        <v>217</v>
      </c>
      <c r="BQZ306" s="319">
        <f>BQZ305+1</f>
        <v>2</v>
      </c>
      <c r="BRA306" s="323" t="s">
        <v>217</v>
      </c>
      <c r="BRB306" s="319">
        <f>BRB305+1</f>
        <v>2</v>
      </c>
      <c r="BRC306" s="323" t="s">
        <v>217</v>
      </c>
      <c r="BRD306" s="319">
        <f>BRD305+1</f>
        <v>2</v>
      </c>
      <c r="BRE306" s="323" t="s">
        <v>217</v>
      </c>
      <c r="BRF306" s="319">
        <f>BRF305+1</f>
        <v>2</v>
      </c>
      <c r="BRG306" s="323" t="s">
        <v>217</v>
      </c>
      <c r="BRH306" s="319">
        <f>BRH305+1</f>
        <v>2</v>
      </c>
      <c r="BRI306" s="323" t="s">
        <v>217</v>
      </c>
      <c r="BRJ306" s="319">
        <f>BRJ305+1</f>
        <v>2</v>
      </c>
      <c r="BRK306" s="323" t="s">
        <v>217</v>
      </c>
      <c r="BRL306" s="319">
        <f>BRL305+1</f>
        <v>2</v>
      </c>
      <c r="BRM306" s="323" t="s">
        <v>217</v>
      </c>
      <c r="BRN306" s="319">
        <f>BRN305+1</f>
        <v>2</v>
      </c>
      <c r="BRO306" s="323" t="s">
        <v>217</v>
      </c>
      <c r="BRP306" s="319">
        <f>BRP305+1</f>
        <v>2</v>
      </c>
      <c r="BRQ306" s="323" t="s">
        <v>217</v>
      </c>
      <c r="BRR306" s="319">
        <f>BRR305+1</f>
        <v>2</v>
      </c>
      <c r="BRS306" s="323" t="s">
        <v>217</v>
      </c>
      <c r="BRT306" s="319">
        <f>BRT305+1</f>
        <v>2</v>
      </c>
      <c r="BRU306" s="323" t="s">
        <v>217</v>
      </c>
      <c r="BRV306" s="319">
        <f>BRV305+1</f>
        <v>2</v>
      </c>
      <c r="BRW306" s="323" t="s">
        <v>217</v>
      </c>
      <c r="BRX306" s="319">
        <f>BRX305+1</f>
        <v>2</v>
      </c>
      <c r="BRY306" s="323" t="s">
        <v>217</v>
      </c>
      <c r="BRZ306" s="319">
        <f>BRZ305+1</f>
        <v>2</v>
      </c>
      <c r="BSA306" s="323" t="s">
        <v>217</v>
      </c>
      <c r="BSB306" s="319">
        <f>BSB305+1</f>
        <v>2</v>
      </c>
      <c r="BSC306" s="323" t="s">
        <v>217</v>
      </c>
      <c r="BSD306" s="319">
        <f>BSD305+1</f>
        <v>2</v>
      </c>
      <c r="BSE306" s="323" t="s">
        <v>217</v>
      </c>
      <c r="BSF306" s="319">
        <f>BSF305+1</f>
        <v>2</v>
      </c>
      <c r="BSG306" s="323" t="s">
        <v>217</v>
      </c>
      <c r="BSH306" s="319">
        <f>BSH305+1</f>
        <v>2</v>
      </c>
      <c r="BSI306" s="323" t="s">
        <v>217</v>
      </c>
      <c r="BSJ306" s="319">
        <f>BSJ305+1</f>
        <v>2</v>
      </c>
      <c r="BSK306" s="323" t="s">
        <v>217</v>
      </c>
      <c r="BSL306" s="319">
        <f>BSL305+1</f>
        <v>2</v>
      </c>
      <c r="BSM306" s="323" t="s">
        <v>217</v>
      </c>
      <c r="BSN306" s="319">
        <f>BSN305+1</f>
        <v>2</v>
      </c>
      <c r="BSO306" s="323" t="s">
        <v>217</v>
      </c>
      <c r="BSP306" s="319">
        <f>BSP305+1</f>
        <v>2</v>
      </c>
      <c r="BSQ306" s="323" t="s">
        <v>217</v>
      </c>
      <c r="BSR306" s="319">
        <f>BSR305+1</f>
        <v>2</v>
      </c>
      <c r="BSS306" s="323" t="s">
        <v>217</v>
      </c>
      <c r="BST306" s="319">
        <f>BST305+1</f>
        <v>2</v>
      </c>
      <c r="BSU306" s="323" t="s">
        <v>217</v>
      </c>
      <c r="BSV306" s="319">
        <f>BSV305+1</f>
        <v>2</v>
      </c>
      <c r="BSW306" s="323" t="s">
        <v>217</v>
      </c>
      <c r="BSX306" s="319">
        <f>BSX305+1</f>
        <v>2</v>
      </c>
      <c r="BSY306" s="323" t="s">
        <v>217</v>
      </c>
      <c r="BSZ306" s="319">
        <f>BSZ305+1</f>
        <v>2</v>
      </c>
      <c r="BTA306" s="323" t="s">
        <v>217</v>
      </c>
      <c r="BTB306" s="319">
        <f>BTB305+1</f>
        <v>2</v>
      </c>
      <c r="BTC306" s="323" t="s">
        <v>217</v>
      </c>
      <c r="BTD306" s="319">
        <f>BTD305+1</f>
        <v>2</v>
      </c>
      <c r="BTE306" s="323" t="s">
        <v>217</v>
      </c>
      <c r="BTF306" s="319">
        <f>BTF305+1</f>
        <v>2</v>
      </c>
      <c r="BTG306" s="323" t="s">
        <v>217</v>
      </c>
      <c r="BTH306" s="319">
        <f>BTH305+1</f>
        <v>2</v>
      </c>
      <c r="BTI306" s="323" t="s">
        <v>217</v>
      </c>
      <c r="BTJ306" s="319">
        <f>BTJ305+1</f>
        <v>2</v>
      </c>
      <c r="BTK306" s="323" t="s">
        <v>217</v>
      </c>
      <c r="BTL306" s="319">
        <f>BTL305+1</f>
        <v>2</v>
      </c>
      <c r="BTM306" s="323" t="s">
        <v>217</v>
      </c>
      <c r="BTN306" s="319">
        <f>BTN305+1</f>
        <v>2</v>
      </c>
      <c r="BTO306" s="323" t="s">
        <v>217</v>
      </c>
      <c r="BTP306" s="319">
        <f>BTP305+1</f>
        <v>2</v>
      </c>
      <c r="BTQ306" s="323" t="s">
        <v>217</v>
      </c>
      <c r="BTR306" s="319">
        <f>BTR305+1</f>
        <v>2</v>
      </c>
      <c r="BTS306" s="323" t="s">
        <v>217</v>
      </c>
      <c r="BTT306" s="319">
        <f>BTT305+1</f>
        <v>2</v>
      </c>
      <c r="BTU306" s="323" t="s">
        <v>217</v>
      </c>
      <c r="BTV306" s="319">
        <f>BTV305+1</f>
        <v>2</v>
      </c>
      <c r="BTW306" s="323" t="s">
        <v>217</v>
      </c>
      <c r="BTX306" s="319">
        <f>BTX305+1</f>
        <v>2</v>
      </c>
      <c r="BTY306" s="323" t="s">
        <v>217</v>
      </c>
      <c r="BTZ306" s="319">
        <f>BTZ305+1</f>
        <v>2</v>
      </c>
      <c r="BUA306" s="323" t="s">
        <v>217</v>
      </c>
      <c r="BUB306" s="319">
        <f>BUB305+1</f>
        <v>2</v>
      </c>
      <c r="BUC306" s="323" t="s">
        <v>217</v>
      </c>
      <c r="BUD306" s="319">
        <f>BUD305+1</f>
        <v>2</v>
      </c>
      <c r="BUE306" s="323" t="s">
        <v>217</v>
      </c>
      <c r="BUF306" s="319">
        <f>BUF305+1</f>
        <v>2</v>
      </c>
      <c r="BUG306" s="323" t="s">
        <v>217</v>
      </c>
      <c r="BUH306" s="319">
        <f>BUH305+1</f>
        <v>2</v>
      </c>
      <c r="BUI306" s="323" t="s">
        <v>217</v>
      </c>
      <c r="BUJ306" s="319">
        <f>BUJ305+1</f>
        <v>2</v>
      </c>
      <c r="BUK306" s="323" t="s">
        <v>217</v>
      </c>
      <c r="BUL306" s="319">
        <f>BUL305+1</f>
        <v>2</v>
      </c>
      <c r="BUM306" s="323" t="s">
        <v>217</v>
      </c>
      <c r="BUN306" s="319">
        <f>BUN305+1</f>
        <v>2</v>
      </c>
      <c r="BUO306" s="323" t="s">
        <v>217</v>
      </c>
      <c r="BUP306" s="319">
        <f>BUP305+1</f>
        <v>2</v>
      </c>
      <c r="BUQ306" s="323" t="s">
        <v>217</v>
      </c>
      <c r="BUR306" s="319">
        <f>BUR305+1</f>
        <v>2</v>
      </c>
      <c r="BUS306" s="323" t="s">
        <v>217</v>
      </c>
      <c r="BUT306" s="319">
        <f>BUT305+1</f>
        <v>2</v>
      </c>
      <c r="BUU306" s="323" t="s">
        <v>217</v>
      </c>
      <c r="BUV306" s="319">
        <f>BUV305+1</f>
        <v>2</v>
      </c>
      <c r="BUW306" s="323" t="s">
        <v>217</v>
      </c>
      <c r="BUX306" s="319">
        <f>BUX305+1</f>
        <v>2</v>
      </c>
      <c r="BUY306" s="323" t="s">
        <v>217</v>
      </c>
      <c r="BUZ306" s="319">
        <f>BUZ305+1</f>
        <v>2</v>
      </c>
      <c r="BVA306" s="323" t="s">
        <v>217</v>
      </c>
      <c r="BVB306" s="319">
        <f>BVB305+1</f>
        <v>2</v>
      </c>
      <c r="BVC306" s="323" t="s">
        <v>217</v>
      </c>
      <c r="BVD306" s="319">
        <f>BVD305+1</f>
        <v>2</v>
      </c>
      <c r="BVE306" s="323" t="s">
        <v>217</v>
      </c>
      <c r="BVF306" s="319">
        <f>BVF305+1</f>
        <v>2</v>
      </c>
      <c r="BVG306" s="323" t="s">
        <v>217</v>
      </c>
      <c r="BVH306" s="319">
        <f>BVH305+1</f>
        <v>2</v>
      </c>
      <c r="BVI306" s="323" t="s">
        <v>217</v>
      </c>
      <c r="BVJ306" s="319">
        <f>BVJ305+1</f>
        <v>2</v>
      </c>
      <c r="BVK306" s="323" t="s">
        <v>217</v>
      </c>
      <c r="BVL306" s="319">
        <f>BVL305+1</f>
        <v>2</v>
      </c>
      <c r="BVM306" s="323" t="s">
        <v>217</v>
      </c>
      <c r="BVN306" s="319">
        <f>BVN305+1</f>
        <v>2</v>
      </c>
      <c r="BVO306" s="323" t="s">
        <v>217</v>
      </c>
      <c r="BVP306" s="319">
        <f>BVP305+1</f>
        <v>2</v>
      </c>
      <c r="BVQ306" s="323" t="s">
        <v>217</v>
      </c>
      <c r="BVR306" s="319">
        <f>BVR305+1</f>
        <v>2</v>
      </c>
      <c r="BVS306" s="323" t="s">
        <v>217</v>
      </c>
      <c r="BVT306" s="319">
        <f>BVT305+1</f>
        <v>2</v>
      </c>
      <c r="BVU306" s="323" t="s">
        <v>217</v>
      </c>
      <c r="BVV306" s="319">
        <f>BVV305+1</f>
        <v>2</v>
      </c>
      <c r="BVW306" s="323" t="s">
        <v>217</v>
      </c>
      <c r="BVX306" s="319">
        <f>BVX305+1</f>
        <v>2</v>
      </c>
      <c r="BVY306" s="323" t="s">
        <v>217</v>
      </c>
      <c r="BVZ306" s="319">
        <f>BVZ305+1</f>
        <v>2</v>
      </c>
      <c r="BWA306" s="323" t="s">
        <v>217</v>
      </c>
      <c r="BWB306" s="319">
        <f>BWB305+1</f>
        <v>2</v>
      </c>
      <c r="BWC306" s="323" t="s">
        <v>217</v>
      </c>
      <c r="BWD306" s="319">
        <f>BWD305+1</f>
        <v>2</v>
      </c>
      <c r="BWE306" s="323" t="s">
        <v>217</v>
      </c>
      <c r="BWF306" s="319">
        <f>BWF305+1</f>
        <v>2</v>
      </c>
      <c r="BWG306" s="323" t="s">
        <v>217</v>
      </c>
      <c r="BWH306" s="319">
        <f>BWH305+1</f>
        <v>2</v>
      </c>
      <c r="BWI306" s="323" t="s">
        <v>217</v>
      </c>
      <c r="BWJ306" s="319">
        <f>BWJ305+1</f>
        <v>2</v>
      </c>
      <c r="BWK306" s="323" t="s">
        <v>217</v>
      </c>
      <c r="BWL306" s="319">
        <f>BWL305+1</f>
        <v>2</v>
      </c>
      <c r="BWM306" s="323" t="s">
        <v>217</v>
      </c>
      <c r="BWN306" s="319">
        <f>BWN305+1</f>
        <v>2</v>
      </c>
      <c r="BWO306" s="323" t="s">
        <v>217</v>
      </c>
      <c r="BWP306" s="319">
        <f>BWP305+1</f>
        <v>2</v>
      </c>
      <c r="BWQ306" s="323" t="s">
        <v>217</v>
      </c>
      <c r="BWR306" s="319">
        <f>BWR305+1</f>
        <v>2</v>
      </c>
      <c r="BWS306" s="323" t="s">
        <v>217</v>
      </c>
      <c r="BWT306" s="319">
        <f>BWT305+1</f>
        <v>2</v>
      </c>
      <c r="BWU306" s="323" t="s">
        <v>217</v>
      </c>
      <c r="BWV306" s="319">
        <f>BWV305+1</f>
        <v>2</v>
      </c>
      <c r="BWW306" s="323" t="s">
        <v>217</v>
      </c>
      <c r="BWX306" s="319">
        <f>BWX305+1</f>
        <v>2</v>
      </c>
      <c r="BWY306" s="323" t="s">
        <v>217</v>
      </c>
      <c r="BWZ306" s="319">
        <f>BWZ305+1</f>
        <v>2</v>
      </c>
      <c r="BXA306" s="323" t="s">
        <v>217</v>
      </c>
      <c r="BXB306" s="319">
        <f>BXB305+1</f>
        <v>2</v>
      </c>
      <c r="BXC306" s="323" t="s">
        <v>217</v>
      </c>
      <c r="BXD306" s="319">
        <f>BXD305+1</f>
        <v>2</v>
      </c>
      <c r="BXE306" s="323" t="s">
        <v>217</v>
      </c>
      <c r="BXF306" s="319">
        <f>BXF305+1</f>
        <v>2</v>
      </c>
      <c r="BXG306" s="323" t="s">
        <v>217</v>
      </c>
      <c r="BXH306" s="319">
        <f>BXH305+1</f>
        <v>2</v>
      </c>
      <c r="BXI306" s="323" t="s">
        <v>217</v>
      </c>
      <c r="BXJ306" s="319">
        <f>BXJ305+1</f>
        <v>2</v>
      </c>
      <c r="BXK306" s="323" t="s">
        <v>217</v>
      </c>
      <c r="BXL306" s="319">
        <f>BXL305+1</f>
        <v>2</v>
      </c>
      <c r="BXM306" s="323" t="s">
        <v>217</v>
      </c>
      <c r="BXN306" s="319">
        <f>BXN305+1</f>
        <v>2</v>
      </c>
      <c r="BXO306" s="323" t="s">
        <v>217</v>
      </c>
      <c r="BXP306" s="319">
        <f>BXP305+1</f>
        <v>2</v>
      </c>
      <c r="BXQ306" s="323" t="s">
        <v>217</v>
      </c>
      <c r="BXR306" s="319">
        <f>BXR305+1</f>
        <v>2</v>
      </c>
      <c r="BXS306" s="323" t="s">
        <v>217</v>
      </c>
      <c r="BXT306" s="319">
        <f>BXT305+1</f>
        <v>2</v>
      </c>
      <c r="BXU306" s="323" t="s">
        <v>217</v>
      </c>
      <c r="BXV306" s="319">
        <f>BXV305+1</f>
        <v>2</v>
      </c>
      <c r="BXW306" s="323" t="s">
        <v>217</v>
      </c>
      <c r="BXX306" s="319">
        <f>BXX305+1</f>
        <v>2</v>
      </c>
      <c r="BXY306" s="323" t="s">
        <v>217</v>
      </c>
      <c r="BXZ306" s="319">
        <f>BXZ305+1</f>
        <v>2</v>
      </c>
      <c r="BYA306" s="323" t="s">
        <v>217</v>
      </c>
      <c r="BYB306" s="319">
        <f>BYB305+1</f>
        <v>2</v>
      </c>
      <c r="BYC306" s="323" t="s">
        <v>217</v>
      </c>
      <c r="BYD306" s="319">
        <f>BYD305+1</f>
        <v>2</v>
      </c>
      <c r="BYE306" s="323" t="s">
        <v>217</v>
      </c>
      <c r="BYF306" s="319">
        <f>BYF305+1</f>
        <v>2</v>
      </c>
      <c r="BYG306" s="323" t="s">
        <v>217</v>
      </c>
      <c r="BYH306" s="319">
        <f>BYH305+1</f>
        <v>2</v>
      </c>
      <c r="BYI306" s="323" t="s">
        <v>217</v>
      </c>
      <c r="BYJ306" s="319">
        <f>BYJ305+1</f>
        <v>2</v>
      </c>
      <c r="BYK306" s="323" t="s">
        <v>217</v>
      </c>
      <c r="BYL306" s="319">
        <f>BYL305+1</f>
        <v>2</v>
      </c>
      <c r="BYM306" s="323" t="s">
        <v>217</v>
      </c>
      <c r="BYN306" s="319">
        <f>BYN305+1</f>
        <v>2</v>
      </c>
      <c r="BYO306" s="323" t="s">
        <v>217</v>
      </c>
      <c r="BYP306" s="319">
        <f>BYP305+1</f>
        <v>2</v>
      </c>
      <c r="BYQ306" s="323" t="s">
        <v>217</v>
      </c>
      <c r="BYR306" s="319">
        <f>BYR305+1</f>
        <v>2</v>
      </c>
      <c r="BYS306" s="323" t="s">
        <v>217</v>
      </c>
      <c r="BYT306" s="319">
        <f>BYT305+1</f>
        <v>2</v>
      </c>
      <c r="BYU306" s="323" t="s">
        <v>217</v>
      </c>
      <c r="BYV306" s="319">
        <f>BYV305+1</f>
        <v>2</v>
      </c>
      <c r="BYW306" s="323" t="s">
        <v>217</v>
      </c>
      <c r="BYX306" s="319">
        <f>BYX305+1</f>
        <v>2</v>
      </c>
      <c r="BYY306" s="323" t="s">
        <v>217</v>
      </c>
      <c r="BYZ306" s="319">
        <f>BYZ305+1</f>
        <v>2</v>
      </c>
      <c r="BZA306" s="323" t="s">
        <v>217</v>
      </c>
      <c r="BZB306" s="319">
        <f>BZB305+1</f>
        <v>2</v>
      </c>
      <c r="BZC306" s="323" t="s">
        <v>217</v>
      </c>
      <c r="BZD306" s="319">
        <f>BZD305+1</f>
        <v>2</v>
      </c>
      <c r="BZE306" s="323" t="s">
        <v>217</v>
      </c>
      <c r="BZF306" s="319">
        <f>BZF305+1</f>
        <v>2</v>
      </c>
      <c r="BZG306" s="323" t="s">
        <v>217</v>
      </c>
      <c r="BZH306" s="319">
        <f>BZH305+1</f>
        <v>2</v>
      </c>
      <c r="BZI306" s="323" t="s">
        <v>217</v>
      </c>
      <c r="BZJ306" s="319">
        <f>BZJ305+1</f>
        <v>2</v>
      </c>
      <c r="BZK306" s="323" t="s">
        <v>217</v>
      </c>
      <c r="BZL306" s="319">
        <f>BZL305+1</f>
        <v>2</v>
      </c>
      <c r="BZM306" s="323" t="s">
        <v>217</v>
      </c>
      <c r="BZN306" s="319">
        <f>BZN305+1</f>
        <v>2</v>
      </c>
      <c r="BZO306" s="323" t="s">
        <v>217</v>
      </c>
      <c r="BZP306" s="319">
        <f>BZP305+1</f>
        <v>2</v>
      </c>
      <c r="BZQ306" s="323" t="s">
        <v>217</v>
      </c>
      <c r="BZR306" s="319">
        <f>BZR305+1</f>
        <v>2</v>
      </c>
      <c r="BZS306" s="323" t="s">
        <v>217</v>
      </c>
      <c r="BZT306" s="319">
        <f>BZT305+1</f>
        <v>2</v>
      </c>
      <c r="BZU306" s="323" t="s">
        <v>217</v>
      </c>
      <c r="BZV306" s="319">
        <f>BZV305+1</f>
        <v>2</v>
      </c>
      <c r="BZW306" s="323" t="s">
        <v>217</v>
      </c>
      <c r="BZX306" s="319">
        <f>BZX305+1</f>
        <v>2</v>
      </c>
      <c r="BZY306" s="323" t="s">
        <v>217</v>
      </c>
      <c r="BZZ306" s="319">
        <f>BZZ305+1</f>
        <v>2</v>
      </c>
      <c r="CAA306" s="323" t="s">
        <v>217</v>
      </c>
      <c r="CAB306" s="319">
        <f>CAB305+1</f>
        <v>2</v>
      </c>
      <c r="CAC306" s="323" t="s">
        <v>217</v>
      </c>
      <c r="CAD306" s="319">
        <f>CAD305+1</f>
        <v>2</v>
      </c>
      <c r="CAE306" s="323" t="s">
        <v>217</v>
      </c>
      <c r="CAF306" s="319">
        <f>CAF305+1</f>
        <v>2</v>
      </c>
      <c r="CAG306" s="323" t="s">
        <v>217</v>
      </c>
      <c r="CAH306" s="319">
        <f>CAH305+1</f>
        <v>2</v>
      </c>
      <c r="CAI306" s="323" t="s">
        <v>217</v>
      </c>
      <c r="CAJ306" s="319">
        <f>CAJ305+1</f>
        <v>2</v>
      </c>
      <c r="CAK306" s="323" t="s">
        <v>217</v>
      </c>
      <c r="CAL306" s="319">
        <f>CAL305+1</f>
        <v>2</v>
      </c>
      <c r="CAM306" s="323" t="s">
        <v>217</v>
      </c>
      <c r="CAN306" s="319">
        <f>CAN305+1</f>
        <v>2</v>
      </c>
      <c r="CAO306" s="323" t="s">
        <v>217</v>
      </c>
      <c r="CAP306" s="319">
        <f>CAP305+1</f>
        <v>2</v>
      </c>
      <c r="CAQ306" s="323" t="s">
        <v>217</v>
      </c>
      <c r="CAR306" s="319">
        <f>CAR305+1</f>
        <v>2</v>
      </c>
      <c r="CAS306" s="323" t="s">
        <v>217</v>
      </c>
      <c r="CAT306" s="319">
        <f>CAT305+1</f>
        <v>2</v>
      </c>
      <c r="CAU306" s="323" t="s">
        <v>217</v>
      </c>
      <c r="CAV306" s="319">
        <f>CAV305+1</f>
        <v>2</v>
      </c>
      <c r="CAW306" s="323" t="s">
        <v>217</v>
      </c>
      <c r="CAX306" s="319">
        <f>CAX305+1</f>
        <v>2</v>
      </c>
      <c r="CAY306" s="323" t="s">
        <v>217</v>
      </c>
      <c r="CAZ306" s="319">
        <f>CAZ305+1</f>
        <v>2</v>
      </c>
      <c r="CBA306" s="323" t="s">
        <v>217</v>
      </c>
      <c r="CBB306" s="319">
        <f>CBB305+1</f>
        <v>2</v>
      </c>
      <c r="CBC306" s="323" t="s">
        <v>217</v>
      </c>
      <c r="CBD306" s="319">
        <f>CBD305+1</f>
        <v>2</v>
      </c>
      <c r="CBE306" s="323" t="s">
        <v>217</v>
      </c>
      <c r="CBF306" s="319">
        <f>CBF305+1</f>
        <v>2</v>
      </c>
      <c r="CBG306" s="323" t="s">
        <v>217</v>
      </c>
      <c r="CBH306" s="319">
        <f>CBH305+1</f>
        <v>2</v>
      </c>
      <c r="CBI306" s="323" t="s">
        <v>217</v>
      </c>
      <c r="CBJ306" s="319">
        <f>CBJ305+1</f>
        <v>2</v>
      </c>
      <c r="CBK306" s="323" t="s">
        <v>217</v>
      </c>
      <c r="CBL306" s="319">
        <f>CBL305+1</f>
        <v>2</v>
      </c>
      <c r="CBM306" s="323" t="s">
        <v>217</v>
      </c>
      <c r="CBN306" s="319">
        <f>CBN305+1</f>
        <v>2</v>
      </c>
      <c r="CBO306" s="323" t="s">
        <v>217</v>
      </c>
      <c r="CBP306" s="319">
        <f>CBP305+1</f>
        <v>2</v>
      </c>
      <c r="CBQ306" s="323" t="s">
        <v>217</v>
      </c>
      <c r="CBR306" s="319">
        <f>CBR305+1</f>
        <v>2</v>
      </c>
      <c r="CBS306" s="323" t="s">
        <v>217</v>
      </c>
      <c r="CBT306" s="319">
        <f>CBT305+1</f>
        <v>2</v>
      </c>
      <c r="CBU306" s="323" t="s">
        <v>217</v>
      </c>
      <c r="CBV306" s="319">
        <f>CBV305+1</f>
        <v>2</v>
      </c>
      <c r="CBW306" s="323" t="s">
        <v>217</v>
      </c>
      <c r="CBX306" s="319">
        <f>CBX305+1</f>
        <v>2</v>
      </c>
      <c r="CBY306" s="323" t="s">
        <v>217</v>
      </c>
      <c r="CBZ306" s="319">
        <f>CBZ305+1</f>
        <v>2</v>
      </c>
      <c r="CCA306" s="323" t="s">
        <v>217</v>
      </c>
      <c r="CCB306" s="319">
        <f>CCB305+1</f>
        <v>2</v>
      </c>
      <c r="CCC306" s="323" t="s">
        <v>217</v>
      </c>
      <c r="CCD306" s="319">
        <f>CCD305+1</f>
        <v>2</v>
      </c>
      <c r="CCE306" s="323" t="s">
        <v>217</v>
      </c>
      <c r="CCF306" s="319">
        <f>CCF305+1</f>
        <v>2</v>
      </c>
      <c r="CCG306" s="323" t="s">
        <v>217</v>
      </c>
      <c r="CCH306" s="319">
        <f>CCH305+1</f>
        <v>2</v>
      </c>
      <c r="CCI306" s="323" t="s">
        <v>217</v>
      </c>
      <c r="CCJ306" s="319">
        <f>CCJ305+1</f>
        <v>2</v>
      </c>
      <c r="CCK306" s="323" t="s">
        <v>217</v>
      </c>
      <c r="CCL306" s="319">
        <f>CCL305+1</f>
        <v>2</v>
      </c>
      <c r="CCM306" s="323" t="s">
        <v>217</v>
      </c>
      <c r="CCN306" s="319">
        <f>CCN305+1</f>
        <v>2</v>
      </c>
      <c r="CCO306" s="323" t="s">
        <v>217</v>
      </c>
      <c r="CCP306" s="319">
        <f>CCP305+1</f>
        <v>2</v>
      </c>
      <c r="CCQ306" s="323" t="s">
        <v>217</v>
      </c>
      <c r="CCR306" s="319">
        <f>CCR305+1</f>
        <v>2</v>
      </c>
      <c r="CCS306" s="323" t="s">
        <v>217</v>
      </c>
      <c r="CCT306" s="319">
        <f>CCT305+1</f>
        <v>2</v>
      </c>
      <c r="CCU306" s="323" t="s">
        <v>217</v>
      </c>
      <c r="CCV306" s="319">
        <f>CCV305+1</f>
        <v>2</v>
      </c>
      <c r="CCW306" s="323" t="s">
        <v>217</v>
      </c>
      <c r="CCX306" s="319">
        <f>CCX305+1</f>
        <v>2</v>
      </c>
      <c r="CCY306" s="323" t="s">
        <v>217</v>
      </c>
      <c r="CCZ306" s="319">
        <f>CCZ305+1</f>
        <v>2</v>
      </c>
      <c r="CDA306" s="323" t="s">
        <v>217</v>
      </c>
      <c r="CDB306" s="319">
        <f>CDB305+1</f>
        <v>2</v>
      </c>
      <c r="CDC306" s="323" t="s">
        <v>217</v>
      </c>
      <c r="CDD306" s="319">
        <f>CDD305+1</f>
        <v>2</v>
      </c>
      <c r="CDE306" s="323" t="s">
        <v>217</v>
      </c>
      <c r="CDF306" s="319">
        <f>CDF305+1</f>
        <v>2</v>
      </c>
      <c r="CDG306" s="323" t="s">
        <v>217</v>
      </c>
      <c r="CDH306" s="319">
        <f>CDH305+1</f>
        <v>2</v>
      </c>
      <c r="CDI306" s="323" t="s">
        <v>217</v>
      </c>
      <c r="CDJ306" s="319">
        <f>CDJ305+1</f>
        <v>2</v>
      </c>
      <c r="CDK306" s="323" t="s">
        <v>217</v>
      </c>
      <c r="CDL306" s="319">
        <f>CDL305+1</f>
        <v>2</v>
      </c>
      <c r="CDM306" s="323" t="s">
        <v>217</v>
      </c>
      <c r="CDN306" s="319">
        <f>CDN305+1</f>
        <v>2</v>
      </c>
      <c r="CDO306" s="323" t="s">
        <v>217</v>
      </c>
      <c r="CDP306" s="319">
        <f>CDP305+1</f>
        <v>2</v>
      </c>
      <c r="CDQ306" s="323" t="s">
        <v>217</v>
      </c>
      <c r="CDR306" s="319">
        <f>CDR305+1</f>
        <v>2</v>
      </c>
      <c r="CDS306" s="323" t="s">
        <v>217</v>
      </c>
      <c r="CDT306" s="319">
        <f>CDT305+1</f>
        <v>2</v>
      </c>
      <c r="CDU306" s="323" t="s">
        <v>217</v>
      </c>
      <c r="CDV306" s="319">
        <f>CDV305+1</f>
        <v>2</v>
      </c>
      <c r="CDW306" s="323" t="s">
        <v>217</v>
      </c>
      <c r="CDX306" s="319">
        <f>CDX305+1</f>
        <v>2</v>
      </c>
      <c r="CDY306" s="323" t="s">
        <v>217</v>
      </c>
      <c r="CDZ306" s="319">
        <f>CDZ305+1</f>
        <v>2</v>
      </c>
      <c r="CEA306" s="323" t="s">
        <v>217</v>
      </c>
      <c r="CEB306" s="319">
        <f>CEB305+1</f>
        <v>2</v>
      </c>
      <c r="CEC306" s="323" t="s">
        <v>217</v>
      </c>
      <c r="CED306" s="319">
        <f>CED305+1</f>
        <v>2</v>
      </c>
      <c r="CEE306" s="323" t="s">
        <v>217</v>
      </c>
      <c r="CEF306" s="319">
        <f>CEF305+1</f>
        <v>2</v>
      </c>
      <c r="CEG306" s="323" t="s">
        <v>217</v>
      </c>
      <c r="CEH306" s="319">
        <f>CEH305+1</f>
        <v>2</v>
      </c>
      <c r="CEI306" s="323" t="s">
        <v>217</v>
      </c>
      <c r="CEJ306" s="319">
        <f>CEJ305+1</f>
        <v>2</v>
      </c>
      <c r="CEK306" s="323" t="s">
        <v>217</v>
      </c>
      <c r="CEL306" s="319">
        <f>CEL305+1</f>
        <v>2</v>
      </c>
      <c r="CEM306" s="323" t="s">
        <v>217</v>
      </c>
      <c r="CEN306" s="319">
        <f>CEN305+1</f>
        <v>2</v>
      </c>
      <c r="CEO306" s="323" t="s">
        <v>217</v>
      </c>
      <c r="CEP306" s="319">
        <f>CEP305+1</f>
        <v>2</v>
      </c>
      <c r="CEQ306" s="323" t="s">
        <v>217</v>
      </c>
      <c r="CER306" s="319">
        <f>CER305+1</f>
        <v>2</v>
      </c>
      <c r="CES306" s="323" t="s">
        <v>217</v>
      </c>
      <c r="CET306" s="319">
        <f>CET305+1</f>
        <v>2</v>
      </c>
      <c r="CEU306" s="323" t="s">
        <v>217</v>
      </c>
      <c r="CEV306" s="319">
        <f>CEV305+1</f>
        <v>2</v>
      </c>
      <c r="CEW306" s="323" t="s">
        <v>217</v>
      </c>
      <c r="CEX306" s="319">
        <f>CEX305+1</f>
        <v>2</v>
      </c>
      <c r="CEY306" s="323" t="s">
        <v>217</v>
      </c>
      <c r="CEZ306" s="319">
        <f>CEZ305+1</f>
        <v>2</v>
      </c>
      <c r="CFA306" s="323" t="s">
        <v>217</v>
      </c>
      <c r="CFB306" s="319">
        <f>CFB305+1</f>
        <v>2</v>
      </c>
      <c r="CFC306" s="323" t="s">
        <v>217</v>
      </c>
      <c r="CFD306" s="319">
        <f>CFD305+1</f>
        <v>2</v>
      </c>
      <c r="CFE306" s="323" t="s">
        <v>217</v>
      </c>
      <c r="CFF306" s="319">
        <f>CFF305+1</f>
        <v>2</v>
      </c>
      <c r="CFG306" s="323" t="s">
        <v>217</v>
      </c>
      <c r="CFH306" s="319">
        <f>CFH305+1</f>
        <v>2</v>
      </c>
      <c r="CFI306" s="323" t="s">
        <v>217</v>
      </c>
      <c r="CFJ306" s="319">
        <f>CFJ305+1</f>
        <v>2</v>
      </c>
      <c r="CFK306" s="323" t="s">
        <v>217</v>
      </c>
      <c r="CFL306" s="319">
        <f>CFL305+1</f>
        <v>2</v>
      </c>
      <c r="CFM306" s="323" t="s">
        <v>217</v>
      </c>
      <c r="CFN306" s="319">
        <f>CFN305+1</f>
        <v>2</v>
      </c>
      <c r="CFO306" s="323" t="s">
        <v>217</v>
      </c>
      <c r="CFP306" s="319">
        <f>CFP305+1</f>
        <v>2</v>
      </c>
      <c r="CFQ306" s="323" t="s">
        <v>217</v>
      </c>
      <c r="CFR306" s="319">
        <f>CFR305+1</f>
        <v>2</v>
      </c>
      <c r="CFS306" s="323" t="s">
        <v>217</v>
      </c>
      <c r="CFT306" s="319">
        <f>CFT305+1</f>
        <v>2</v>
      </c>
      <c r="CFU306" s="323" t="s">
        <v>217</v>
      </c>
      <c r="CFV306" s="319">
        <f>CFV305+1</f>
        <v>2</v>
      </c>
      <c r="CFW306" s="323" t="s">
        <v>217</v>
      </c>
      <c r="CFX306" s="319">
        <f>CFX305+1</f>
        <v>2</v>
      </c>
      <c r="CFY306" s="323" t="s">
        <v>217</v>
      </c>
      <c r="CFZ306" s="319">
        <f>CFZ305+1</f>
        <v>2</v>
      </c>
      <c r="CGA306" s="323" t="s">
        <v>217</v>
      </c>
      <c r="CGB306" s="319">
        <f>CGB305+1</f>
        <v>2</v>
      </c>
      <c r="CGC306" s="323" t="s">
        <v>217</v>
      </c>
      <c r="CGD306" s="319">
        <f>CGD305+1</f>
        <v>2</v>
      </c>
      <c r="CGE306" s="323" t="s">
        <v>217</v>
      </c>
      <c r="CGF306" s="319">
        <f>CGF305+1</f>
        <v>2</v>
      </c>
      <c r="CGG306" s="323" t="s">
        <v>217</v>
      </c>
      <c r="CGH306" s="319">
        <f>CGH305+1</f>
        <v>2</v>
      </c>
      <c r="CGI306" s="323" t="s">
        <v>217</v>
      </c>
      <c r="CGJ306" s="319">
        <f>CGJ305+1</f>
        <v>2</v>
      </c>
      <c r="CGK306" s="323" t="s">
        <v>217</v>
      </c>
      <c r="CGL306" s="319">
        <f>CGL305+1</f>
        <v>2</v>
      </c>
      <c r="CGM306" s="323" t="s">
        <v>217</v>
      </c>
      <c r="CGN306" s="319">
        <f>CGN305+1</f>
        <v>2</v>
      </c>
      <c r="CGO306" s="323" t="s">
        <v>217</v>
      </c>
      <c r="CGP306" s="319">
        <f>CGP305+1</f>
        <v>2</v>
      </c>
      <c r="CGQ306" s="323" t="s">
        <v>217</v>
      </c>
      <c r="CGR306" s="319">
        <f>CGR305+1</f>
        <v>2</v>
      </c>
      <c r="CGS306" s="323" t="s">
        <v>217</v>
      </c>
      <c r="CGT306" s="319">
        <f>CGT305+1</f>
        <v>2</v>
      </c>
      <c r="CGU306" s="323" t="s">
        <v>217</v>
      </c>
      <c r="CGV306" s="319">
        <f>CGV305+1</f>
        <v>2</v>
      </c>
      <c r="CGW306" s="323" t="s">
        <v>217</v>
      </c>
      <c r="CGX306" s="319">
        <f>CGX305+1</f>
        <v>2</v>
      </c>
      <c r="CGY306" s="323" t="s">
        <v>217</v>
      </c>
      <c r="CGZ306" s="319">
        <f>CGZ305+1</f>
        <v>2</v>
      </c>
      <c r="CHA306" s="323" t="s">
        <v>217</v>
      </c>
      <c r="CHB306" s="319">
        <f>CHB305+1</f>
        <v>2</v>
      </c>
      <c r="CHC306" s="323" t="s">
        <v>217</v>
      </c>
      <c r="CHD306" s="319">
        <f>CHD305+1</f>
        <v>2</v>
      </c>
      <c r="CHE306" s="323" t="s">
        <v>217</v>
      </c>
      <c r="CHF306" s="319">
        <f>CHF305+1</f>
        <v>2</v>
      </c>
      <c r="CHG306" s="323" t="s">
        <v>217</v>
      </c>
      <c r="CHH306" s="319">
        <f>CHH305+1</f>
        <v>2</v>
      </c>
      <c r="CHI306" s="323" t="s">
        <v>217</v>
      </c>
      <c r="CHJ306" s="319">
        <f>CHJ305+1</f>
        <v>2</v>
      </c>
      <c r="CHK306" s="323" t="s">
        <v>217</v>
      </c>
      <c r="CHL306" s="319">
        <f>CHL305+1</f>
        <v>2</v>
      </c>
      <c r="CHM306" s="323" t="s">
        <v>217</v>
      </c>
      <c r="CHN306" s="319">
        <f>CHN305+1</f>
        <v>2</v>
      </c>
      <c r="CHO306" s="323" t="s">
        <v>217</v>
      </c>
      <c r="CHP306" s="319">
        <f>CHP305+1</f>
        <v>2</v>
      </c>
      <c r="CHQ306" s="323" t="s">
        <v>217</v>
      </c>
      <c r="CHR306" s="319">
        <f>CHR305+1</f>
        <v>2</v>
      </c>
      <c r="CHS306" s="323" t="s">
        <v>217</v>
      </c>
      <c r="CHT306" s="319">
        <f>CHT305+1</f>
        <v>2</v>
      </c>
      <c r="CHU306" s="323" t="s">
        <v>217</v>
      </c>
      <c r="CHV306" s="319">
        <f>CHV305+1</f>
        <v>2</v>
      </c>
      <c r="CHW306" s="323" t="s">
        <v>217</v>
      </c>
      <c r="CHX306" s="319">
        <f>CHX305+1</f>
        <v>2</v>
      </c>
      <c r="CHY306" s="323" t="s">
        <v>217</v>
      </c>
      <c r="CHZ306" s="319">
        <f>CHZ305+1</f>
        <v>2</v>
      </c>
      <c r="CIA306" s="323" t="s">
        <v>217</v>
      </c>
      <c r="CIB306" s="319">
        <f>CIB305+1</f>
        <v>2</v>
      </c>
      <c r="CIC306" s="323" t="s">
        <v>217</v>
      </c>
      <c r="CID306" s="319">
        <f>CID305+1</f>
        <v>2</v>
      </c>
      <c r="CIE306" s="323" t="s">
        <v>217</v>
      </c>
      <c r="CIF306" s="319">
        <f>CIF305+1</f>
        <v>2</v>
      </c>
      <c r="CIG306" s="323" t="s">
        <v>217</v>
      </c>
      <c r="CIH306" s="319">
        <f>CIH305+1</f>
        <v>2</v>
      </c>
      <c r="CII306" s="323" t="s">
        <v>217</v>
      </c>
      <c r="CIJ306" s="319">
        <f>CIJ305+1</f>
        <v>2</v>
      </c>
      <c r="CIK306" s="323" t="s">
        <v>217</v>
      </c>
      <c r="CIL306" s="319">
        <f>CIL305+1</f>
        <v>2</v>
      </c>
      <c r="CIM306" s="323" t="s">
        <v>217</v>
      </c>
      <c r="CIN306" s="319">
        <f>CIN305+1</f>
        <v>2</v>
      </c>
      <c r="CIO306" s="323" t="s">
        <v>217</v>
      </c>
      <c r="CIP306" s="319">
        <f>CIP305+1</f>
        <v>2</v>
      </c>
      <c r="CIQ306" s="323" t="s">
        <v>217</v>
      </c>
      <c r="CIR306" s="319">
        <f>CIR305+1</f>
        <v>2</v>
      </c>
      <c r="CIS306" s="323" t="s">
        <v>217</v>
      </c>
      <c r="CIT306" s="319">
        <f>CIT305+1</f>
        <v>2</v>
      </c>
      <c r="CIU306" s="323" t="s">
        <v>217</v>
      </c>
      <c r="CIV306" s="319">
        <f>CIV305+1</f>
        <v>2</v>
      </c>
      <c r="CIW306" s="323" t="s">
        <v>217</v>
      </c>
      <c r="CIX306" s="319">
        <f>CIX305+1</f>
        <v>2</v>
      </c>
      <c r="CIY306" s="323" t="s">
        <v>217</v>
      </c>
      <c r="CIZ306" s="319">
        <f>CIZ305+1</f>
        <v>2</v>
      </c>
      <c r="CJA306" s="323" t="s">
        <v>217</v>
      </c>
      <c r="CJB306" s="319">
        <f>CJB305+1</f>
        <v>2</v>
      </c>
      <c r="CJC306" s="323" t="s">
        <v>217</v>
      </c>
      <c r="CJD306" s="319">
        <f>CJD305+1</f>
        <v>2</v>
      </c>
      <c r="CJE306" s="323" t="s">
        <v>217</v>
      </c>
      <c r="CJF306" s="319">
        <f>CJF305+1</f>
        <v>2</v>
      </c>
      <c r="CJG306" s="323" t="s">
        <v>217</v>
      </c>
      <c r="CJH306" s="319">
        <f>CJH305+1</f>
        <v>2</v>
      </c>
      <c r="CJI306" s="323" t="s">
        <v>217</v>
      </c>
      <c r="CJJ306" s="319">
        <f>CJJ305+1</f>
        <v>2</v>
      </c>
      <c r="CJK306" s="323" t="s">
        <v>217</v>
      </c>
      <c r="CJL306" s="319">
        <f>CJL305+1</f>
        <v>2</v>
      </c>
      <c r="CJM306" s="323" t="s">
        <v>217</v>
      </c>
      <c r="CJN306" s="319">
        <f>CJN305+1</f>
        <v>2</v>
      </c>
      <c r="CJO306" s="323" t="s">
        <v>217</v>
      </c>
      <c r="CJP306" s="319">
        <f>CJP305+1</f>
        <v>2</v>
      </c>
      <c r="CJQ306" s="323" t="s">
        <v>217</v>
      </c>
      <c r="CJR306" s="319">
        <f>CJR305+1</f>
        <v>2</v>
      </c>
      <c r="CJS306" s="323" t="s">
        <v>217</v>
      </c>
      <c r="CJT306" s="319">
        <f>CJT305+1</f>
        <v>2</v>
      </c>
      <c r="CJU306" s="323" t="s">
        <v>217</v>
      </c>
      <c r="CJV306" s="319">
        <f>CJV305+1</f>
        <v>2</v>
      </c>
      <c r="CJW306" s="323" t="s">
        <v>217</v>
      </c>
      <c r="CJX306" s="319">
        <f>CJX305+1</f>
        <v>2</v>
      </c>
      <c r="CJY306" s="323" t="s">
        <v>217</v>
      </c>
      <c r="CJZ306" s="319">
        <f>CJZ305+1</f>
        <v>2</v>
      </c>
      <c r="CKA306" s="323" t="s">
        <v>217</v>
      </c>
      <c r="CKB306" s="319">
        <f>CKB305+1</f>
        <v>2</v>
      </c>
      <c r="CKC306" s="323" t="s">
        <v>217</v>
      </c>
      <c r="CKD306" s="319">
        <f>CKD305+1</f>
        <v>2</v>
      </c>
      <c r="CKE306" s="323" t="s">
        <v>217</v>
      </c>
      <c r="CKF306" s="319">
        <f>CKF305+1</f>
        <v>2</v>
      </c>
      <c r="CKG306" s="323" t="s">
        <v>217</v>
      </c>
      <c r="CKH306" s="319">
        <f>CKH305+1</f>
        <v>2</v>
      </c>
      <c r="CKI306" s="323" t="s">
        <v>217</v>
      </c>
      <c r="CKJ306" s="319">
        <f>CKJ305+1</f>
        <v>2</v>
      </c>
      <c r="CKK306" s="323" t="s">
        <v>217</v>
      </c>
      <c r="CKL306" s="319">
        <f>CKL305+1</f>
        <v>2</v>
      </c>
      <c r="CKM306" s="323" t="s">
        <v>217</v>
      </c>
      <c r="CKN306" s="319">
        <f>CKN305+1</f>
        <v>2</v>
      </c>
      <c r="CKO306" s="323" t="s">
        <v>217</v>
      </c>
      <c r="CKP306" s="319">
        <f>CKP305+1</f>
        <v>2</v>
      </c>
      <c r="CKQ306" s="323" t="s">
        <v>217</v>
      </c>
      <c r="CKR306" s="319">
        <f>CKR305+1</f>
        <v>2</v>
      </c>
      <c r="CKS306" s="323" t="s">
        <v>217</v>
      </c>
      <c r="CKT306" s="319">
        <f>CKT305+1</f>
        <v>2</v>
      </c>
      <c r="CKU306" s="323" t="s">
        <v>217</v>
      </c>
      <c r="CKV306" s="319">
        <f>CKV305+1</f>
        <v>2</v>
      </c>
      <c r="CKW306" s="323" t="s">
        <v>217</v>
      </c>
      <c r="CKX306" s="319">
        <f>CKX305+1</f>
        <v>2</v>
      </c>
      <c r="CKY306" s="323" t="s">
        <v>217</v>
      </c>
      <c r="CKZ306" s="319">
        <f>CKZ305+1</f>
        <v>2</v>
      </c>
      <c r="CLA306" s="323" t="s">
        <v>217</v>
      </c>
      <c r="CLB306" s="319">
        <f>CLB305+1</f>
        <v>2</v>
      </c>
      <c r="CLC306" s="323" t="s">
        <v>217</v>
      </c>
      <c r="CLD306" s="319">
        <f>CLD305+1</f>
        <v>2</v>
      </c>
      <c r="CLE306" s="323" t="s">
        <v>217</v>
      </c>
      <c r="CLF306" s="319">
        <f>CLF305+1</f>
        <v>2</v>
      </c>
      <c r="CLG306" s="323" t="s">
        <v>217</v>
      </c>
      <c r="CLH306" s="319">
        <f>CLH305+1</f>
        <v>2</v>
      </c>
      <c r="CLI306" s="323" t="s">
        <v>217</v>
      </c>
      <c r="CLJ306" s="319">
        <f>CLJ305+1</f>
        <v>2</v>
      </c>
      <c r="CLK306" s="323" t="s">
        <v>217</v>
      </c>
      <c r="CLL306" s="319">
        <f>CLL305+1</f>
        <v>2</v>
      </c>
      <c r="CLM306" s="323" t="s">
        <v>217</v>
      </c>
      <c r="CLN306" s="319">
        <f>CLN305+1</f>
        <v>2</v>
      </c>
      <c r="CLO306" s="323" t="s">
        <v>217</v>
      </c>
      <c r="CLP306" s="319">
        <f>CLP305+1</f>
        <v>2</v>
      </c>
      <c r="CLQ306" s="323" t="s">
        <v>217</v>
      </c>
      <c r="CLR306" s="319">
        <f>CLR305+1</f>
        <v>2</v>
      </c>
      <c r="CLS306" s="323" t="s">
        <v>217</v>
      </c>
      <c r="CLT306" s="319">
        <f>CLT305+1</f>
        <v>2</v>
      </c>
      <c r="CLU306" s="323" t="s">
        <v>217</v>
      </c>
      <c r="CLV306" s="319">
        <f>CLV305+1</f>
        <v>2</v>
      </c>
      <c r="CLW306" s="323" t="s">
        <v>217</v>
      </c>
      <c r="CLX306" s="319">
        <f>CLX305+1</f>
        <v>2</v>
      </c>
      <c r="CLY306" s="323" t="s">
        <v>217</v>
      </c>
      <c r="CLZ306" s="319">
        <f>CLZ305+1</f>
        <v>2</v>
      </c>
      <c r="CMA306" s="323" t="s">
        <v>217</v>
      </c>
      <c r="CMB306" s="319">
        <f>CMB305+1</f>
        <v>2</v>
      </c>
      <c r="CMC306" s="323" t="s">
        <v>217</v>
      </c>
      <c r="CMD306" s="319">
        <f>CMD305+1</f>
        <v>2</v>
      </c>
      <c r="CME306" s="323" t="s">
        <v>217</v>
      </c>
      <c r="CMF306" s="319">
        <f>CMF305+1</f>
        <v>2</v>
      </c>
      <c r="CMG306" s="323" t="s">
        <v>217</v>
      </c>
      <c r="CMH306" s="319">
        <f>CMH305+1</f>
        <v>2</v>
      </c>
      <c r="CMI306" s="323" t="s">
        <v>217</v>
      </c>
      <c r="CMJ306" s="319">
        <f>CMJ305+1</f>
        <v>2</v>
      </c>
      <c r="CMK306" s="323" t="s">
        <v>217</v>
      </c>
      <c r="CML306" s="319">
        <f>CML305+1</f>
        <v>2</v>
      </c>
      <c r="CMM306" s="323" t="s">
        <v>217</v>
      </c>
      <c r="CMN306" s="319">
        <f>CMN305+1</f>
        <v>2</v>
      </c>
      <c r="CMO306" s="323" t="s">
        <v>217</v>
      </c>
      <c r="CMP306" s="319">
        <f>CMP305+1</f>
        <v>2</v>
      </c>
      <c r="CMQ306" s="323" t="s">
        <v>217</v>
      </c>
      <c r="CMR306" s="319">
        <f>CMR305+1</f>
        <v>2</v>
      </c>
      <c r="CMS306" s="323" t="s">
        <v>217</v>
      </c>
      <c r="CMT306" s="319">
        <f>CMT305+1</f>
        <v>2</v>
      </c>
      <c r="CMU306" s="323" t="s">
        <v>217</v>
      </c>
      <c r="CMV306" s="319">
        <f>CMV305+1</f>
        <v>2</v>
      </c>
      <c r="CMW306" s="323" t="s">
        <v>217</v>
      </c>
      <c r="CMX306" s="319">
        <f>CMX305+1</f>
        <v>2</v>
      </c>
      <c r="CMY306" s="323" t="s">
        <v>217</v>
      </c>
      <c r="CMZ306" s="319">
        <f>CMZ305+1</f>
        <v>2</v>
      </c>
      <c r="CNA306" s="323" t="s">
        <v>217</v>
      </c>
      <c r="CNB306" s="319">
        <f>CNB305+1</f>
        <v>2</v>
      </c>
      <c r="CNC306" s="323" t="s">
        <v>217</v>
      </c>
      <c r="CND306" s="319">
        <f>CND305+1</f>
        <v>2</v>
      </c>
      <c r="CNE306" s="323" t="s">
        <v>217</v>
      </c>
      <c r="CNF306" s="319">
        <f>CNF305+1</f>
        <v>2</v>
      </c>
      <c r="CNG306" s="323" t="s">
        <v>217</v>
      </c>
      <c r="CNH306" s="319">
        <f>CNH305+1</f>
        <v>2</v>
      </c>
      <c r="CNI306" s="323" t="s">
        <v>217</v>
      </c>
      <c r="CNJ306" s="319">
        <f>CNJ305+1</f>
        <v>2</v>
      </c>
      <c r="CNK306" s="323" t="s">
        <v>217</v>
      </c>
      <c r="CNL306" s="319">
        <f>CNL305+1</f>
        <v>2</v>
      </c>
      <c r="CNM306" s="323" t="s">
        <v>217</v>
      </c>
      <c r="CNN306" s="319">
        <f>CNN305+1</f>
        <v>2</v>
      </c>
      <c r="CNO306" s="323" t="s">
        <v>217</v>
      </c>
      <c r="CNP306" s="319">
        <f>CNP305+1</f>
        <v>2</v>
      </c>
      <c r="CNQ306" s="323" t="s">
        <v>217</v>
      </c>
      <c r="CNR306" s="319">
        <f>CNR305+1</f>
        <v>2</v>
      </c>
      <c r="CNS306" s="323" t="s">
        <v>217</v>
      </c>
      <c r="CNT306" s="319">
        <f>CNT305+1</f>
        <v>2</v>
      </c>
      <c r="CNU306" s="323" t="s">
        <v>217</v>
      </c>
      <c r="CNV306" s="319">
        <f>CNV305+1</f>
        <v>2</v>
      </c>
      <c r="CNW306" s="323" t="s">
        <v>217</v>
      </c>
      <c r="CNX306" s="319">
        <f>CNX305+1</f>
        <v>2</v>
      </c>
      <c r="CNY306" s="323" t="s">
        <v>217</v>
      </c>
      <c r="CNZ306" s="319">
        <f>CNZ305+1</f>
        <v>2</v>
      </c>
      <c r="COA306" s="323" t="s">
        <v>217</v>
      </c>
      <c r="COB306" s="319">
        <f>COB305+1</f>
        <v>2</v>
      </c>
      <c r="COC306" s="323" t="s">
        <v>217</v>
      </c>
      <c r="COD306" s="319">
        <f>COD305+1</f>
        <v>2</v>
      </c>
      <c r="COE306" s="323" t="s">
        <v>217</v>
      </c>
      <c r="COF306" s="319">
        <f>COF305+1</f>
        <v>2</v>
      </c>
      <c r="COG306" s="323" t="s">
        <v>217</v>
      </c>
      <c r="COH306" s="319">
        <f>COH305+1</f>
        <v>2</v>
      </c>
      <c r="COI306" s="323" t="s">
        <v>217</v>
      </c>
      <c r="COJ306" s="319">
        <f>COJ305+1</f>
        <v>2</v>
      </c>
      <c r="COK306" s="323" t="s">
        <v>217</v>
      </c>
      <c r="COL306" s="319">
        <f>COL305+1</f>
        <v>2</v>
      </c>
      <c r="COM306" s="323" t="s">
        <v>217</v>
      </c>
      <c r="CON306" s="319">
        <f>CON305+1</f>
        <v>2</v>
      </c>
      <c r="COO306" s="323" t="s">
        <v>217</v>
      </c>
      <c r="COP306" s="319">
        <f>COP305+1</f>
        <v>2</v>
      </c>
      <c r="COQ306" s="323" t="s">
        <v>217</v>
      </c>
      <c r="COR306" s="319">
        <f>COR305+1</f>
        <v>2</v>
      </c>
      <c r="COS306" s="323" t="s">
        <v>217</v>
      </c>
      <c r="COT306" s="319">
        <f>COT305+1</f>
        <v>2</v>
      </c>
      <c r="COU306" s="323" t="s">
        <v>217</v>
      </c>
      <c r="COV306" s="319">
        <f>COV305+1</f>
        <v>2</v>
      </c>
      <c r="COW306" s="323" t="s">
        <v>217</v>
      </c>
      <c r="COX306" s="319">
        <f>COX305+1</f>
        <v>2</v>
      </c>
      <c r="COY306" s="323" t="s">
        <v>217</v>
      </c>
      <c r="COZ306" s="319">
        <f>COZ305+1</f>
        <v>2</v>
      </c>
      <c r="CPA306" s="323" t="s">
        <v>217</v>
      </c>
      <c r="CPB306" s="319">
        <f>CPB305+1</f>
        <v>2</v>
      </c>
      <c r="CPC306" s="323" t="s">
        <v>217</v>
      </c>
      <c r="CPD306" s="319">
        <f>CPD305+1</f>
        <v>2</v>
      </c>
      <c r="CPE306" s="323" t="s">
        <v>217</v>
      </c>
      <c r="CPF306" s="319">
        <f>CPF305+1</f>
        <v>2</v>
      </c>
      <c r="CPG306" s="323" t="s">
        <v>217</v>
      </c>
      <c r="CPH306" s="319">
        <f>CPH305+1</f>
        <v>2</v>
      </c>
      <c r="CPI306" s="323" t="s">
        <v>217</v>
      </c>
      <c r="CPJ306" s="319">
        <f>CPJ305+1</f>
        <v>2</v>
      </c>
      <c r="CPK306" s="323" t="s">
        <v>217</v>
      </c>
      <c r="CPL306" s="319">
        <f>CPL305+1</f>
        <v>2</v>
      </c>
      <c r="CPM306" s="323" t="s">
        <v>217</v>
      </c>
      <c r="CPN306" s="319">
        <f>CPN305+1</f>
        <v>2</v>
      </c>
      <c r="CPO306" s="323" t="s">
        <v>217</v>
      </c>
      <c r="CPP306" s="319">
        <f>CPP305+1</f>
        <v>2</v>
      </c>
      <c r="CPQ306" s="323" t="s">
        <v>217</v>
      </c>
      <c r="CPR306" s="319">
        <f>CPR305+1</f>
        <v>2</v>
      </c>
      <c r="CPS306" s="323" t="s">
        <v>217</v>
      </c>
      <c r="CPT306" s="319">
        <f>CPT305+1</f>
        <v>2</v>
      </c>
      <c r="CPU306" s="323" t="s">
        <v>217</v>
      </c>
      <c r="CPV306" s="319">
        <f>CPV305+1</f>
        <v>2</v>
      </c>
      <c r="CPW306" s="323" t="s">
        <v>217</v>
      </c>
      <c r="CPX306" s="319">
        <f>CPX305+1</f>
        <v>2</v>
      </c>
      <c r="CPY306" s="323" t="s">
        <v>217</v>
      </c>
      <c r="CPZ306" s="319">
        <f>CPZ305+1</f>
        <v>2</v>
      </c>
      <c r="CQA306" s="323" t="s">
        <v>217</v>
      </c>
      <c r="CQB306" s="319">
        <f>CQB305+1</f>
        <v>2</v>
      </c>
      <c r="CQC306" s="323" t="s">
        <v>217</v>
      </c>
      <c r="CQD306" s="319">
        <f>CQD305+1</f>
        <v>2</v>
      </c>
      <c r="CQE306" s="323" t="s">
        <v>217</v>
      </c>
      <c r="CQF306" s="319">
        <f>CQF305+1</f>
        <v>2</v>
      </c>
      <c r="CQG306" s="323" t="s">
        <v>217</v>
      </c>
      <c r="CQH306" s="319">
        <f>CQH305+1</f>
        <v>2</v>
      </c>
      <c r="CQI306" s="323" t="s">
        <v>217</v>
      </c>
      <c r="CQJ306" s="319">
        <f>CQJ305+1</f>
        <v>2</v>
      </c>
      <c r="CQK306" s="323" t="s">
        <v>217</v>
      </c>
      <c r="CQL306" s="319">
        <f>CQL305+1</f>
        <v>2</v>
      </c>
      <c r="CQM306" s="323" t="s">
        <v>217</v>
      </c>
      <c r="CQN306" s="319">
        <f>CQN305+1</f>
        <v>2</v>
      </c>
      <c r="CQO306" s="323" t="s">
        <v>217</v>
      </c>
      <c r="CQP306" s="319">
        <f>CQP305+1</f>
        <v>2</v>
      </c>
      <c r="CQQ306" s="323" t="s">
        <v>217</v>
      </c>
      <c r="CQR306" s="319">
        <f>CQR305+1</f>
        <v>2</v>
      </c>
      <c r="CQS306" s="323" t="s">
        <v>217</v>
      </c>
      <c r="CQT306" s="319">
        <f>CQT305+1</f>
        <v>2</v>
      </c>
      <c r="CQU306" s="323" t="s">
        <v>217</v>
      </c>
      <c r="CQV306" s="319">
        <f>CQV305+1</f>
        <v>2</v>
      </c>
      <c r="CQW306" s="323" t="s">
        <v>217</v>
      </c>
      <c r="CQX306" s="319">
        <f>CQX305+1</f>
        <v>2</v>
      </c>
      <c r="CQY306" s="323" t="s">
        <v>217</v>
      </c>
      <c r="CQZ306" s="319">
        <f>CQZ305+1</f>
        <v>2</v>
      </c>
      <c r="CRA306" s="323" t="s">
        <v>217</v>
      </c>
      <c r="CRB306" s="319">
        <f>CRB305+1</f>
        <v>2</v>
      </c>
      <c r="CRC306" s="323" t="s">
        <v>217</v>
      </c>
      <c r="CRD306" s="319">
        <f>CRD305+1</f>
        <v>2</v>
      </c>
      <c r="CRE306" s="323" t="s">
        <v>217</v>
      </c>
      <c r="CRF306" s="319">
        <f>CRF305+1</f>
        <v>2</v>
      </c>
      <c r="CRG306" s="323" t="s">
        <v>217</v>
      </c>
      <c r="CRH306" s="319">
        <f>CRH305+1</f>
        <v>2</v>
      </c>
      <c r="CRI306" s="323" t="s">
        <v>217</v>
      </c>
      <c r="CRJ306" s="319">
        <f>CRJ305+1</f>
        <v>2</v>
      </c>
      <c r="CRK306" s="323" t="s">
        <v>217</v>
      </c>
      <c r="CRL306" s="319">
        <f>CRL305+1</f>
        <v>2</v>
      </c>
      <c r="CRM306" s="323" t="s">
        <v>217</v>
      </c>
      <c r="CRN306" s="319">
        <f>CRN305+1</f>
        <v>2</v>
      </c>
      <c r="CRO306" s="323" t="s">
        <v>217</v>
      </c>
      <c r="CRP306" s="319">
        <f>CRP305+1</f>
        <v>2</v>
      </c>
      <c r="CRQ306" s="323" t="s">
        <v>217</v>
      </c>
      <c r="CRR306" s="319">
        <f>CRR305+1</f>
        <v>2</v>
      </c>
      <c r="CRS306" s="323" t="s">
        <v>217</v>
      </c>
      <c r="CRT306" s="319">
        <f>CRT305+1</f>
        <v>2</v>
      </c>
      <c r="CRU306" s="323" t="s">
        <v>217</v>
      </c>
      <c r="CRV306" s="319">
        <f>CRV305+1</f>
        <v>2</v>
      </c>
      <c r="CRW306" s="323" t="s">
        <v>217</v>
      </c>
      <c r="CRX306" s="319">
        <f>CRX305+1</f>
        <v>2</v>
      </c>
      <c r="CRY306" s="323" t="s">
        <v>217</v>
      </c>
      <c r="CRZ306" s="319">
        <f>CRZ305+1</f>
        <v>2</v>
      </c>
      <c r="CSA306" s="323" t="s">
        <v>217</v>
      </c>
      <c r="CSB306" s="319">
        <f>CSB305+1</f>
        <v>2</v>
      </c>
      <c r="CSC306" s="323" t="s">
        <v>217</v>
      </c>
      <c r="CSD306" s="319">
        <f>CSD305+1</f>
        <v>2</v>
      </c>
      <c r="CSE306" s="323" t="s">
        <v>217</v>
      </c>
      <c r="CSF306" s="319">
        <f>CSF305+1</f>
        <v>2</v>
      </c>
      <c r="CSG306" s="323" t="s">
        <v>217</v>
      </c>
      <c r="CSH306" s="319">
        <f>CSH305+1</f>
        <v>2</v>
      </c>
      <c r="CSI306" s="323" t="s">
        <v>217</v>
      </c>
      <c r="CSJ306" s="319">
        <f>CSJ305+1</f>
        <v>2</v>
      </c>
      <c r="CSK306" s="323" t="s">
        <v>217</v>
      </c>
      <c r="CSL306" s="319">
        <f>CSL305+1</f>
        <v>2</v>
      </c>
      <c r="CSM306" s="323" t="s">
        <v>217</v>
      </c>
      <c r="CSN306" s="319">
        <f>CSN305+1</f>
        <v>2</v>
      </c>
      <c r="CSO306" s="323" t="s">
        <v>217</v>
      </c>
      <c r="CSP306" s="319">
        <f>CSP305+1</f>
        <v>2</v>
      </c>
      <c r="CSQ306" s="323" t="s">
        <v>217</v>
      </c>
      <c r="CSR306" s="319">
        <f>CSR305+1</f>
        <v>2</v>
      </c>
      <c r="CSS306" s="323" t="s">
        <v>217</v>
      </c>
      <c r="CST306" s="319">
        <f>CST305+1</f>
        <v>2</v>
      </c>
      <c r="CSU306" s="323" t="s">
        <v>217</v>
      </c>
      <c r="CSV306" s="319">
        <f>CSV305+1</f>
        <v>2</v>
      </c>
      <c r="CSW306" s="323" t="s">
        <v>217</v>
      </c>
      <c r="CSX306" s="319">
        <f>CSX305+1</f>
        <v>2</v>
      </c>
      <c r="CSY306" s="323" t="s">
        <v>217</v>
      </c>
      <c r="CSZ306" s="319">
        <f>CSZ305+1</f>
        <v>2</v>
      </c>
      <c r="CTA306" s="323" t="s">
        <v>217</v>
      </c>
      <c r="CTB306" s="319">
        <f>CTB305+1</f>
        <v>2</v>
      </c>
      <c r="CTC306" s="323" t="s">
        <v>217</v>
      </c>
      <c r="CTD306" s="319">
        <f>CTD305+1</f>
        <v>2</v>
      </c>
      <c r="CTE306" s="323" t="s">
        <v>217</v>
      </c>
      <c r="CTF306" s="319">
        <f>CTF305+1</f>
        <v>2</v>
      </c>
      <c r="CTG306" s="323" t="s">
        <v>217</v>
      </c>
      <c r="CTH306" s="319">
        <f>CTH305+1</f>
        <v>2</v>
      </c>
      <c r="CTI306" s="323" t="s">
        <v>217</v>
      </c>
      <c r="CTJ306" s="319">
        <f>CTJ305+1</f>
        <v>2</v>
      </c>
      <c r="CTK306" s="323" t="s">
        <v>217</v>
      </c>
      <c r="CTL306" s="319">
        <f>CTL305+1</f>
        <v>2</v>
      </c>
      <c r="CTM306" s="323" t="s">
        <v>217</v>
      </c>
      <c r="CTN306" s="319">
        <f>CTN305+1</f>
        <v>2</v>
      </c>
      <c r="CTO306" s="323" t="s">
        <v>217</v>
      </c>
      <c r="CTP306" s="319">
        <f>CTP305+1</f>
        <v>2</v>
      </c>
      <c r="CTQ306" s="323" t="s">
        <v>217</v>
      </c>
      <c r="CTR306" s="319">
        <f>CTR305+1</f>
        <v>2</v>
      </c>
      <c r="CTS306" s="323" t="s">
        <v>217</v>
      </c>
      <c r="CTT306" s="319">
        <f>CTT305+1</f>
        <v>2</v>
      </c>
      <c r="CTU306" s="323" t="s">
        <v>217</v>
      </c>
      <c r="CTV306" s="319">
        <f>CTV305+1</f>
        <v>2</v>
      </c>
      <c r="CTW306" s="323" t="s">
        <v>217</v>
      </c>
      <c r="CTX306" s="319">
        <f>CTX305+1</f>
        <v>2</v>
      </c>
      <c r="CTY306" s="323" t="s">
        <v>217</v>
      </c>
      <c r="CTZ306" s="319">
        <f>CTZ305+1</f>
        <v>2</v>
      </c>
      <c r="CUA306" s="323" t="s">
        <v>217</v>
      </c>
      <c r="CUB306" s="319">
        <f>CUB305+1</f>
        <v>2</v>
      </c>
      <c r="CUC306" s="323" t="s">
        <v>217</v>
      </c>
      <c r="CUD306" s="319">
        <f>CUD305+1</f>
        <v>2</v>
      </c>
      <c r="CUE306" s="323" t="s">
        <v>217</v>
      </c>
      <c r="CUF306" s="319">
        <f>CUF305+1</f>
        <v>2</v>
      </c>
      <c r="CUG306" s="323" t="s">
        <v>217</v>
      </c>
      <c r="CUH306" s="319">
        <f>CUH305+1</f>
        <v>2</v>
      </c>
      <c r="CUI306" s="323" t="s">
        <v>217</v>
      </c>
      <c r="CUJ306" s="319">
        <f>CUJ305+1</f>
        <v>2</v>
      </c>
      <c r="CUK306" s="323" t="s">
        <v>217</v>
      </c>
      <c r="CUL306" s="319">
        <f>CUL305+1</f>
        <v>2</v>
      </c>
      <c r="CUM306" s="323" t="s">
        <v>217</v>
      </c>
      <c r="CUN306" s="319">
        <f>CUN305+1</f>
        <v>2</v>
      </c>
      <c r="CUO306" s="323" t="s">
        <v>217</v>
      </c>
      <c r="CUP306" s="319">
        <f>CUP305+1</f>
        <v>2</v>
      </c>
      <c r="CUQ306" s="323" t="s">
        <v>217</v>
      </c>
      <c r="CUR306" s="319">
        <f>CUR305+1</f>
        <v>2</v>
      </c>
      <c r="CUS306" s="323" t="s">
        <v>217</v>
      </c>
      <c r="CUT306" s="319">
        <f>CUT305+1</f>
        <v>2</v>
      </c>
      <c r="CUU306" s="323" t="s">
        <v>217</v>
      </c>
      <c r="CUV306" s="319">
        <f>CUV305+1</f>
        <v>2</v>
      </c>
      <c r="CUW306" s="323" t="s">
        <v>217</v>
      </c>
      <c r="CUX306" s="319">
        <f>CUX305+1</f>
        <v>2</v>
      </c>
      <c r="CUY306" s="323" t="s">
        <v>217</v>
      </c>
      <c r="CUZ306" s="319">
        <f>CUZ305+1</f>
        <v>2</v>
      </c>
      <c r="CVA306" s="323" t="s">
        <v>217</v>
      </c>
      <c r="CVB306" s="319">
        <f>CVB305+1</f>
        <v>2</v>
      </c>
      <c r="CVC306" s="323" t="s">
        <v>217</v>
      </c>
      <c r="CVD306" s="319">
        <f>CVD305+1</f>
        <v>2</v>
      </c>
      <c r="CVE306" s="323" t="s">
        <v>217</v>
      </c>
      <c r="CVF306" s="319">
        <f>CVF305+1</f>
        <v>2</v>
      </c>
      <c r="CVG306" s="323" t="s">
        <v>217</v>
      </c>
      <c r="CVH306" s="319">
        <f>CVH305+1</f>
        <v>2</v>
      </c>
      <c r="CVI306" s="323" t="s">
        <v>217</v>
      </c>
      <c r="CVJ306" s="319">
        <f>CVJ305+1</f>
        <v>2</v>
      </c>
      <c r="CVK306" s="323" t="s">
        <v>217</v>
      </c>
      <c r="CVL306" s="319">
        <f>CVL305+1</f>
        <v>2</v>
      </c>
      <c r="CVM306" s="323" t="s">
        <v>217</v>
      </c>
      <c r="CVN306" s="319">
        <f>CVN305+1</f>
        <v>2</v>
      </c>
      <c r="CVO306" s="323" t="s">
        <v>217</v>
      </c>
      <c r="CVP306" s="319">
        <f>CVP305+1</f>
        <v>2</v>
      </c>
      <c r="CVQ306" s="323" t="s">
        <v>217</v>
      </c>
      <c r="CVR306" s="319">
        <f>CVR305+1</f>
        <v>2</v>
      </c>
      <c r="CVS306" s="323" t="s">
        <v>217</v>
      </c>
      <c r="CVT306" s="319">
        <f>CVT305+1</f>
        <v>2</v>
      </c>
      <c r="CVU306" s="323" t="s">
        <v>217</v>
      </c>
      <c r="CVV306" s="319">
        <f>CVV305+1</f>
        <v>2</v>
      </c>
      <c r="CVW306" s="323" t="s">
        <v>217</v>
      </c>
      <c r="CVX306" s="319">
        <f>CVX305+1</f>
        <v>2</v>
      </c>
      <c r="CVY306" s="323" t="s">
        <v>217</v>
      </c>
      <c r="CVZ306" s="319">
        <f>CVZ305+1</f>
        <v>2</v>
      </c>
      <c r="CWA306" s="323" t="s">
        <v>217</v>
      </c>
      <c r="CWB306" s="319">
        <f>CWB305+1</f>
        <v>2</v>
      </c>
      <c r="CWC306" s="323" t="s">
        <v>217</v>
      </c>
      <c r="CWD306" s="319">
        <f>CWD305+1</f>
        <v>2</v>
      </c>
      <c r="CWE306" s="323" t="s">
        <v>217</v>
      </c>
      <c r="CWF306" s="319">
        <f>CWF305+1</f>
        <v>2</v>
      </c>
      <c r="CWG306" s="323" t="s">
        <v>217</v>
      </c>
      <c r="CWH306" s="319">
        <f>CWH305+1</f>
        <v>2</v>
      </c>
      <c r="CWI306" s="323" t="s">
        <v>217</v>
      </c>
      <c r="CWJ306" s="319">
        <f>CWJ305+1</f>
        <v>2</v>
      </c>
      <c r="CWK306" s="323" t="s">
        <v>217</v>
      </c>
      <c r="CWL306" s="319">
        <f>CWL305+1</f>
        <v>2</v>
      </c>
      <c r="CWM306" s="323" t="s">
        <v>217</v>
      </c>
      <c r="CWN306" s="319">
        <f>CWN305+1</f>
        <v>2</v>
      </c>
      <c r="CWO306" s="323" t="s">
        <v>217</v>
      </c>
      <c r="CWP306" s="319">
        <f>CWP305+1</f>
        <v>2</v>
      </c>
      <c r="CWQ306" s="323" t="s">
        <v>217</v>
      </c>
      <c r="CWR306" s="319">
        <f>CWR305+1</f>
        <v>2</v>
      </c>
      <c r="CWS306" s="323" t="s">
        <v>217</v>
      </c>
      <c r="CWT306" s="319">
        <f>CWT305+1</f>
        <v>2</v>
      </c>
      <c r="CWU306" s="323" t="s">
        <v>217</v>
      </c>
      <c r="CWV306" s="319">
        <f>CWV305+1</f>
        <v>2</v>
      </c>
      <c r="CWW306" s="323" t="s">
        <v>217</v>
      </c>
      <c r="CWX306" s="319">
        <f>CWX305+1</f>
        <v>2</v>
      </c>
      <c r="CWY306" s="323" t="s">
        <v>217</v>
      </c>
      <c r="CWZ306" s="319">
        <f>CWZ305+1</f>
        <v>2</v>
      </c>
      <c r="CXA306" s="323" t="s">
        <v>217</v>
      </c>
      <c r="CXB306" s="319">
        <f>CXB305+1</f>
        <v>2</v>
      </c>
      <c r="CXC306" s="323" t="s">
        <v>217</v>
      </c>
      <c r="CXD306" s="319">
        <f>CXD305+1</f>
        <v>2</v>
      </c>
      <c r="CXE306" s="323" t="s">
        <v>217</v>
      </c>
      <c r="CXF306" s="319">
        <f>CXF305+1</f>
        <v>2</v>
      </c>
      <c r="CXG306" s="323" t="s">
        <v>217</v>
      </c>
      <c r="CXH306" s="319">
        <f>CXH305+1</f>
        <v>2</v>
      </c>
      <c r="CXI306" s="323" t="s">
        <v>217</v>
      </c>
      <c r="CXJ306" s="319">
        <f>CXJ305+1</f>
        <v>2</v>
      </c>
      <c r="CXK306" s="323" t="s">
        <v>217</v>
      </c>
      <c r="CXL306" s="319">
        <f>CXL305+1</f>
        <v>2</v>
      </c>
      <c r="CXM306" s="323" t="s">
        <v>217</v>
      </c>
      <c r="CXN306" s="319">
        <f>CXN305+1</f>
        <v>2</v>
      </c>
      <c r="CXO306" s="323" t="s">
        <v>217</v>
      </c>
      <c r="CXP306" s="319">
        <f>CXP305+1</f>
        <v>2</v>
      </c>
      <c r="CXQ306" s="323" t="s">
        <v>217</v>
      </c>
      <c r="CXR306" s="319">
        <f>CXR305+1</f>
        <v>2</v>
      </c>
      <c r="CXS306" s="323" t="s">
        <v>217</v>
      </c>
      <c r="CXT306" s="319">
        <f>CXT305+1</f>
        <v>2</v>
      </c>
      <c r="CXU306" s="323" t="s">
        <v>217</v>
      </c>
      <c r="CXV306" s="319">
        <f>CXV305+1</f>
        <v>2</v>
      </c>
      <c r="CXW306" s="323" t="s">
        <v>217</v>
      </c>
      <c r="CXX306" s="319">
        <f>CXX305+1</f>
        <v>2</v>
      </c>
      <c r="CXY306" s="323" t="s">
        <v>217</v>
      </c>
      <c r="CXZ306" s="319">
        <f>CXZ305+1</f>
        <v>2</v>
      </c>
      <c r="CYA306" s="323" t="s">
        <v>217</v>
      </c>
      <c r="CYB306" s="319">
        <f>CYB305+1</f>
        <v>2</v>
      </c>
      <c r="CYC306" s="323" t="s">
        <v>217</v>
      </c>
      <c r="CYD306" s="319">
        <f>CYD305+1</f>
        <v>2</v>
      </c>
      <c r="CYE306" s="323" t="s">
        <v>217</v>
      </c>
      <c r="CYF306" s="319">
        <f>CYF305+1</f>
        <v>2</v>
      </c>
      <c r="CYG306" s="323" t="s">
        <v>217</v>
      </c>
      <c r="CYH306" s="319">
        <f>CYH305+1</f>
        <v>2</v>
      </c>
      <c r="CYI306" s="323" t="s">
        <v>217</v>
      </c>
      <c r="CYJ306" s="319">
        <f>CYJ305+1</f>
        <v>2</v>
      </c>
      <c r="CYK306" s="323" t="s">
        <v>217</v>
      </c>
      <c r="CYL306" s="319">
        <f>CYL305+1</f>
        <v>2</v>
      </c>
      <c r="CYM306" s="323" t="s">
        <v>217</v>
      </c>
      <c r="CYN306" s="319">
        <f>CYN305+1</f>
        <v>2</v>
      </c>
      <c r="CYO306" s="323" t="s">
        <v>217</v>
      </c>
      <c r="CYP306" s="319">
        <f>CYP305+1</f>
        <v>2</v>
      </c>
      <c r="CYQ306" s="323" t="s">
        <v>217</v>
      </c>
      <c r="CYR306" s="319">
        <f>CYR305+1</f>
        <v>2</v>
      </c>
      <c r="CYS306" s="323" t="s">
        <v>217</v>
      </c>
      <c r="CYT306" s="319">
        <f>CYT305+1</f>
        <v>2</v>
      </c>
      <c r="CYU306" s="323" t="s">
        <v>217</v>
      </c>
      <c r="CYV306" s="319">
        <f>CYV305+1</f>
        <v>2</v>
      </c>
      <c r="CYW306" s="323" t="s">
        <v>217</v>
      </c>
      <c r="CYX306" s="319">
        <f>CYX305+1</f>
        <v>2</v>
      </c>
      <c r="CYY306" s="323" t="s">
        <v>217</v>
      </c>
      <c r="CYZ306" s="319">
        <f>CYZ305+1</f>
        <v>2</v>
      </c>
      <c r="CZA306" s="323" t="s">
        <v>217</v>
      </c>
      <c r="CZB306" s="319">
        <f>CZB305+1</f>
        <v>2</v>
      </c>
      <c r="CZC306" s="323" t="s">
        <v>217</v>
      </c>
      <c r="CZD306" s="319">
        <f>CZD305+1</f>
        <v>2</v>
      </c>
      <c r="CZE306" s="323" t="s">
        <v>217</v>
      </c>
      <c r="CZF306" s="319">
        <f>CZF305+1</f>
        <v>2</v>
      </c>
      <c r="CZG306" s="323" t="s">
        <v>217</v>
      </c>
      <c r="CZH306" s="319">
        <f>CZH305+1</f>
        <v>2</v>
      </c>
      <c r="CZI306" s="323" t="s">
        <v>217</v>
      </c>
      <c r="CZJ306" s="319">
        <f>CZJ305+1</f>
        <v>2</v>
      </c>
      <c r="CZK306" s="323" t="s">
        <v>217</v>
      </c>
      <c r="CZL306" s="319">
        <f>CZL305+1</f>
        <v>2</v>
      </c>
      <c r="CZM306" s="323" t="s">
        <v>217</v>
      </c>
      <c r="CZN306" s="319">
        <f>CZN305+1</f>
        <v>2</v>
      </c>
      <c r="CZO306" s="323" t="s">
        <v>217</v>
      </c>
      <c r="CZP306" s="319">
        <f>CZP305+1</f>
        <v>2</v>
      </c>
      <c r="CZQ306" s="323" t="s">
        <v>217</v>
      </c>
      <c r="CZR306" s="319">
        <f>CZR305+1</f>
        <v>2</v>
      </c>
      <c r="CZS306" s="323" t="s">
        <v>217</v>
      </c>
      <c r="CZT306" s="319">
        <f>CZT305+1</f>
        <v>2</v>
      </c>
      <c r="CZU306" s="323" t="s">
        <v>217</v>
      </c>
      <c r="CZV306" s="319">
        <f>CZV305+1</f>
        <v>2</v>
      </c>
      <c r="CZW306" s="323" t="s">
        <v>217</v>
      </c>
      <c r="CZX306" s="319">
        <f>CZX305+1</f>
        <v>2</v>
      </c>
      <c r="CZY306" s="323" t="s">
        <v>217</v>
      </c>
      <c r="CZZ306" s="319">
        <f>CZZ305+1</f>
        <v>2</v>
      </c>
      <c r="DAA306" s="323" t="s">
        <v>217</v>
      </c>
      <c r="DAB306" s="319">
        <f>DAB305+1</f>
        <v>2</v>
      </c>
      <c r="DAC306" s="323" t="s">
        <v>217</v>
      </c>
      <c r="DAD306" s="319">
        <f>DAD305+1</f>
        <v>2</v>
      </c>
      <c r="DAE306" s="323" t="s">
        <v>217</v>
      </c>
      <c r="DAF306" s="319">
        <f>DAF305+1</f>
        <v>2</v>
      </c>
      <c r="DAG306" s="323" t="s">
        <v>217</v>
      </c>
      <c r="DAH306" s="319">
        <f>DAH305+1</f>
        <v>2</v>
      </c>
      <c r="DAI306" s="323" t="s">
        <v>217</v>
      </c>
      <c r="DAJ306" s="319">
        <f>DAJ305+1</f>
        <v>2</v>
      </c>
      <c r="DAK306" s="323" t="s">
        <v>217</v>
      </c>
      <c r="DAL306" s="319">
        <f>DAL305+1</f>
        <v>2</v>
      </c>
      <c r="DAM306" s="323" t="s">
        <v>217</v>
      </c>
      <c r="DAN306" s="319">
        <f>DAN305+1</f>
        <v>2</v>
      </c>
      <c r="DAO306" s="323" t="s">
        <v>217</v>
      </c>
      <c r="DAP306" s="319">
        <f>DAP305+1</f>
        <v>2</v>
      </c>
      <c r="DAQ306" s="323" t="s">
        <v>217</v>
      </c>
      <c r="DAR306" s="319">
        <f>DAR305+1</f>
        <v>2</v>
      </c>
      <c r="DAS306" s="323" t="s">
        <v>217</v>
      </c>
      <c r="DAT306" s="319">
        <f>DAT305+1</f>
        <v>2</v>
      </c>
      <c r="DAU306" s="323" t="s">
        <v>217</v>
      </c>
      <c r="DAV306" s="319">
        <f>DAV305+1</f>
        <v>2</v>
      </c>
      <c r="DAW306" s="323" t="s">
        <v>217</v>
      </c>
      <c r="DAX306" s="319">
        <f>DAX305+1</f>
        <v>2</v>
      </c>
      <c r="DAY306" s="323" t="s">
        <v>217</v>
      </c>
      <c r="DAZ306" s="319">
        <f>DAZ305+1</f>
        <v>2</v>
      </c>
      <c r="DBA306" s="323" t="s">
        <v>217</v>
      </c>
      <c r="DBB306" s="319">
        <f>DBB305+1</f>
        <v>2</v>
      </c>
      <c r="DBC306" s="323" t="s">
        <v>217</v>
      </c>
      <c r="DBD306" s="319">
        <f>DBD305+1</f>
        <v>2</v>
      </c>
      <c r="DBE306" s="323" t="s">
        <v>217</v>
      </c>
      <c r="DBF306" s="319">
        <f>DBF305+1</f>
        <v>2</v>
      </c>
      <c r="DBG306" s="323" t="s">
        <v>217</v>
      </c>
      <c r="DBH306" s="319">
        <f>DBH305+1</f>
        <v>2</v>
      </c>
      <c r="DBI306" s="323" t="s">
        <v>217</v>
      </c>
      <c r="DBJ306" s="319">
        <f>DBJ305+1</f>
        <v>2</v>
      </c>
      <c r="DBK306" s="323" t="s">
        <v>217</v>
      </c>
      <c r="DBL306" s="319">
        <f>DBL305+1</f>
        <v>2</v>
      </c>
      <c r="DBM306" s="323" t="s">
        <v>217</v>
      </c>
      <c r="DBN306" s="319">
        <f>DBN305+1</f>
        <v>2</v>
      </c>
      <c r="DBO306" s="323" t="s">
        <v>217</v>
      </c>
      <c r="DBP306" s="319">
        <f>DBP305+1</f>
        <v>2</v>
      </c>
      <c r="DBQ306" s="323" t="s">
        <v>217</v>
      </c>
      <c r="DBR306" s="319">
        <f>DBR305+1</f>
        <v>2</v>
      </c>
      <c r="DBS306" s="323" t="s">
        <v>217</v>
      </c>
      <c r="DBT306" s="319">
        <f>DBT305+1</f>
        <v>2</v>
      </c>
      <c r="DBU306" s="323" t="s">
        <v>217</v>
      </c>
      <c r="DBV306" s="319">
        <f>DBV305+1</f>
        <v>2</v>
      </c>
      <c r="DBW306" s="323" t="s">
        <v>217</v>
      </c>
      <c r="DBX306" s="319">
        <f>DBX305+1</f>
        <v>2</v>
      </c>
      <c r="DBY306" s="323" t="s">
        <v>217</v>
      </c>
      <c r="DBZ306" s="319">
        <f>DBZ305+1</f>
        <v>2</v>
      </c>
      <c r="DCA306" s="323" t="s">
        <v>217</v>
      </c>
      <c r="DCB306" s="319">
        <f>DCB305+1</f>
        <v>2</v>
      </c>
      <c r="DCC306" s="323" t="s">
        <v>217</v>
      </c>
      <c r="DCD306" s="319">
        <f>DCD305+1</f>
        <v>2</v>
      </c>
      <c r="DCE306" s="323" t="s">
        <v>217</v>
      </c>
      <c r="DCF306" s="319">
        <f>DCF305+1</f>
        <v>2</v>
      </c>
      <c r="DCG306" s="323" t="s">
        <v>217</v>
      </c>
      <c r="DCH306" s="319">
        <f>DCH305+1</f>
        <v>2</v>
      </c>
      <c r="DCI306" s="323" t="s">
        <v>217</v>
      </c>
      <c r="DCJ306" s="319">
        <f>DCJ305+1</f>
        <v>2</v>
      </c>
      <c r="DCK306" s="323" t="s">
        <v>217</v>
      </c>
      <c r="DCL306" s="319">
        <f>DCL305+1</f>
        <v>2</v>
      </c>
      <c r="DCM306" s="323" t="s">
        <v>217</v>
      </c>
      <c r="DCN306" s="319">
        <f>DCN305+1</f>
        <v>2</v>
      </c>
      <c r="DCO306" s="323" t="s">
        <v>217</v>
      </c>
      <c r="DCP306" s="319">
        <f>DCP305+1</f>
        <v>2</v>
      </c>
      <c r="DCQ306" s="323" t="s">
        <v>217</v>
      </c>
      <c r="DCR306" s="319">
        <f>DCR305+1</f>
        <v>2</v>
      </c>
      <c r="DCS306" s="323" t="s">
        <v>217</v>
      </c>
      <c r="DCT306" s="319">
        <f>DCT305+1</f>
        <v>2</v>
      </c>
      <c r="DCU306" s="323" t="s">
        <v>217</v>
      </c>
      <c r="DCV306" s="319">
        <f>DCV305+1</f>
        <v>2</v>
      </c>
      <c r="DCW306" s="323" t="s">
        <v>217</v>
      </c>
      <c r="DCX306" s="319">
        <f>DCX305+1</f>
        <v>2</v>
      </c>
      <c r="DCY306" s="323" t="s">
        <v>217</v>
      </c>
      <c r="DCZ306" s="319">
        <f>DCZ305+1</f>
        <v>2</v>
      </c>
      <c r="DDA306" s="323" t="s">
        <v>217</v>
      </c>
      <c r="DDB306" s="319">
        <f>DDB305+1</f>
        <v>2</v>
      </c>
      <c r="DDC306" s="323" t="s">
        <v>217</v>
      </c>
      <c r="DDD306" s="319">
        <f>DDD305+1</f>
        <v>2</v>
      </c>
      <c r="DDE306" s="323" t="s">
        <v>217</v>
      </c>
      <c r="DDF306" s="319">
        <f>DDF305+1</f>
        <v>2</v>
      </c>
      <c r="DDG306" s="323" t="s">
        <v>217</v>
      </c>
      <c r="DDH306" s="319">
        <f>DDH305+1</f>
        <v>2</v>
      </c>
      <c r="DDI306" s="323" t="s">
        <v>217</v>
      </c>
      <c r="DDJ306" s="319">
        <f>DDJ305+1</f>
        <v>2</v>
      </c>
      <c r="DDK306" s="323" t="s">
        <v>217</v>
      </c>
      <c r="DDL306" s="319">
        <f>DDL305+1</f>
        <v>2</v>
      </c>
      <c r="DDM306" s="323" t="s">
        <v>217</v>
      </c>
      <c r="DDN306" s="319">
        <f>DDN305+1</f>
        <v>2</v>
      </c>
      <c r="DDO306" s="323" t="s">
        <v>217</v>
      </c>
      <c r="DDP306" s="319">
        <f>DDP305+1</f>
        <v>2</v>
      </c>
      <c r="DDQ306" s="323" t="s">
        <v>217</v>
      </c>
      <c r="DDR306" s="319">
        <f>DDR305+1</f>
        <v>2</v>
      </c>
      <c r="DDS306" s="323" t="s">
        <v>217</v>
      </c>
      <c r="DDT306" s="319">
        <f>DDT305+1</f>
        <v>2</v>
      </c>
      <c r="DDU306" s="323" t="s">
        <v>217</v>
      </c>
      <c r="DDV306" s="319">
        <f>DDV305+1</f>
        <v>2</v>
      </c>
      <c r="DDW306" s="323" t="s">
        <v>217</v>
      </c>
      <c r="DDX306" s="319">
        <f>DDX305+1</f>
        <v>2</v>
      </c>
      <c r="DDY306" s="323" t="s">
        <v>217</v>
      </c>
      <c r="DDZ306" s="319">
        <f>DDZ305+1</f>
        <v>2</v>
      </c>
      <c r="DEA306" s="323" t="s">
        <v>217</v>
      </c>
      <c r="DEB306" s="319">
        <f>DEB305+1</f>
        <v>2</v>
      </c>
      <c r="DEC306" s="323" t="s">
        <v>217</v>
      </c>
      <c r="DED306" s="319">
        <f>DED305+1</f>
        <v>2</v>
      </c>
      <c r="DEE306" s="323" t="s">
        <v>217</v>
      </c>
      <c r="DEF306" s="319">
        <f>DEF305+1</f>
        <v>2</v>
      </c>
      <c r="DEG306" s="323" t="s">
        <v>217</v>
      </c>
      <c r="DEH306" s="319">
        <f>DEH305+1</f>
        <v>2</v>
      </c>
      <c r="DEI306" s="323" t="s">
        <v>217</v>
      </c>
      <c r="DEJ306" s="319">
        <f>DEJ305+1</f>
        <v>2</v>
      </c>
      <c r="DEK306" s="323" t="s">
        <v>217</v>
      </c>
      <c r="DEL306" s="319">
        <f>DEL305+1</f>
        <v>2</v>
      </c>
      <c r="DEM306" s="323" t="s">
        <v>217</v>
      </c>
      <c r="DEN306" s="319">
        <f>DEN305+1</f>
        <v>2</v>
      </c>
      <c r="DEO306" s="323" t="s">
        <v>217</v>
      </c>
      <c r="DEP306" s="319">
        <f>DEP305+1</f>
        <v>2</v>
      </c>
      <c r="DEQ306" s="323" t="s">
        <v>217</v>
      </c>
      <c r="DER306" s="319">
        <f>DER305+1</f>
        <v>2</v>
      </c>
      <c r="DES306" s="323" t="s">
        <v>217</v>
      </c>
      <c r="DET306" s="319">
        <f>DET305+1</f>
        <v>2</v>
      </c>
      <c r="DEU306" s="323" t="s">
        <v>217</v>
      </c>
      <c r="DEV306" s="319">
        <f>DEV305+1</f>
        <v>2</v>
      </c>
      <c r="DEW306" s="323" t="s">
        <v>217</v>
      </c>
      <c r="DEX306" s="319">
        <f>DEX305+1</f>
        <v>2</v>
      </c>
      <c r="DEY306" s="323" t="s">
        <v>217</v>
      </c>
      <c r="DEZ306" s="319">
        <f>DEZ305+1</f>
        <v>2</v>
      </c>
      <c r="DFA306" s="323" t="s">
        <v>217</v>
      </c>
      <c r="DFB306" s="319">
        <f>DFB305+1</f>
        <v>2</v>
      </c>
      <c r="DFC306" s="323" t="s">
        <v>217</v>
      </c>
      <c r="DFD306" s="319">
        <f>DFD305+1</f>
        <v>2</v>
      </c>
      <c r="DFE306" s="323" t="s">
        <v>217</v>
      </c>
      <c r="DFF306" s="319">
        <f>DFF305+1</f>
        <v>2</v>
      </c>
      <c r="DFG306" s="323" t="s">
        <v>217</v>
      </c>
      <c r="DFH306" s="319">
        <f>DFH305+1</f>
        <v>2</v>
      </c>
      <c r="DFI306" s="323" t="s">
        <v>217</v>
      </c>
      <c r="DFJ306" s="319">
        <f>DFJ305+1</f>
        <v>2</v>
      </c>
      <c r="DFK306" s="323" t="s">
        <v>217</v>
      </c>
      <c r="DFL306" s="319">
        <f>DFL305+1</f>
        <v>2</v>
      </c>
      <c r="DFM306" s="323" t="s">
        <v>217</v>
      </c>
      <c r="DFN306" s="319">
        <f>DFN305+1</f>
        <v>2</v>
      </c>
      <c r="DFO306" s="323" t="s">
        <v>217</v>
      </c>
      <c r="DFP306" s="319">
        <f>DFP305+1</f>
        <v>2</v>
      </c>
      <c r="DFQ306" s="323" t="s">
        <v>217</v>
      </c>
      <c r="DFR306" s="319">
        <f>DFR305+1</f>
        <v>2</v>
      </c>
      <c r="DFS306" s="323" t="s">
        <v>217</v>
      </c>
      <c r="DFT306" s="319">
        <f>DFT305+1</f>
        <v>2</v>
      </c>
      <c r="DFU306" s="323" t="s">
        <v>217</v>
      </c>
      <c r="DFV306" s="319">
        <f>DFV305+1</f>
        <v>2</v>
      </c>
      <c r="DFW306" s="323" t="s">
        <v>217</v>
      </c>
      <c r="DFX306" s="319">
        <f>DFX305+1</f>
        <v>2</v>
      </c>
      <c r="DFY306" s="323" t="s">
        <v>217</v>
      </c>
      <c r="DFZ306" s="319">
        <f>DFZ305+1</f>
        <v>2</v>
      </c>
      <c r="DGA306" s="323" t="s">
        <v>217</v>
      </c>
      <c r="DGB306" s="319">
        <f>DGB305+1</f>
        <v>2</v>
      </c>
      <c r="DGC306" s="323" t="s">
        <v>217</v>
      </c>
      <c r="DGD306" s="319">
        <f>DGD305+1</f>
        <v>2</v>
      </c>
      <c r="DGE306" s="323" t="s">
        <v>217</v>
      </c>
      <c r="DGF306" s="319">
        <f>DGF305+1</f>
        <v>2</v>
      </c>
      <c r="DGG306" s="323" t="s">
        <v>217</v>
      </c>
      <c r="DGH306" s="319">
        <f>DGH305+1</f>
        <v>2</v>
      </c>
      <c r="DGI306" s="323" t="s">
        <v>217</v>
      </c>
      <c r="DGJ306" s="319">
        <f>DGJ305+1</f>
        <v>2</v>
      </c>
      <c r="DGK306" s="323" t="s">
        <v>217</v>
      </c>
      <c r="DGL306" s="319">
        <f>DGL305+1</f>
        <v>2</v>
      </c>
      <c r="DGM306" s="323" t="s">
        <v>217</v>
      </c>
      <c r="DGN306" s="319">
        <f>DGN305+1</f>
        <v>2</v>
      </c>
      <c r="DGO306" s="323" t="s">
        <v>217</v>
      </c>
      <c r="DGP306" s="319">
        <f>DGP305+1</f>
        <v>2</v>
      </c>
      <c r="DGQ306" s="323" t="s">
        <v>217</v>
      </c>
      <c r="DGR306" s="319">
        <f>DGR305+1</f>
        <v>2</v>
      </c>
      <c r="DGS306" s="323" t="s">
        <v>217</v>
      </c>
      <c r="DGT306" s="319">
        <f>DGT305+1</f>
        <v>2</v>
      </c>
      <c r="DGU306" s="323" t="s">
        <v>217</v>
      </c>
      <c r="DGV306" s="319">
        <f>DGV305+1</f>
        <v>2</v>
      </c>
      <c r="DGW306" s="323" t="s">
        <v>217</v>
      </c>
      <c r="DGX306" s="319">
        <f>DGX305+1</f>
        <v>2</v>
      </c>
      <c r="DGY306" s="323" t="s">
        <v>217</v>
      </c>
      <c r="DGZ306" s="319">
        <f>DGZ305+1</f>
        <v>2</v>
      </c>
      <c r="DHA306" s="323" t="s">
        <v>217</v>
      </c>
      <c r="DHB306" s="319">
        <f>DHB305+1</f>
        <v>2</v>
      </c>
      <c r="DHC306" s="323" t="s">
        <v>217</v>
      </c>
      <c r="DHD306" s="319">
        <f>DHD305+1</f>
        <v>2</v>
      </c>
      <c r="DHE306" s="323" t="s">
        <v>217</v>
      </c>
      <c r="DHF306" s="319">
        <f>DHF305+1</f>
        <v>2</v>
      </c>
      <c r="DHG306" s="323" t="s">
        <v>217</v>
      </c>
      <c r="DHH306" s="319">
        <f>DHH305+1</f>
        <v>2</v>
      </c>
      <c r="DHI306" s="323" t="s">
        <v>217</v>
      </c>
      <c r="DHJ306" s="319">
        <f>DHJ305+1</f>
        <v>2</v>
      </c>
      <c r="DHK306" s="323" t="s">
        <v>217</v>
      </c>
      <c r="DHL306" s="319">
        <f>DHL305+1</f>
        <v>2</v>
      </c>
      <c r="DHM306" s="323" t="s">
        <v>217</v>
      </c>
      <c r="DHN306" s="319">
        <f>DHN305+1</f>
        <v>2</v>
      </c>
      <c r="DHO306" s="323" t="s">
        <v>217</v>
      </c>
      <c r="DHP306" s="319">
        <f>DHP305+1</f>
        <v>2</v>
      </c>
      <c r="DHQ306" s="323" t="s">
        <v>217</v>
      </c>
      <c r="DHR306" s="319">
        <f>DHR305+1</f>
        <v>2</v>
      </c>
      <c r="DHS306" s="323" t="s">
        <v>217</v>
      </c>
      <c r="DHT306" s="319">
        <f>DHT305+1</f>
        <v>2</v>
      </c>
      <c r="DHU306" s="323" t="s">
        <v>217</v>
      </c>
      <c r="DHV306" s="319">
        <f>DHV305+1</f>
        <v>2</v>
      </c>
      <c r="DHW306" s="323" t="s">
        <v>217</v>
      </c>
      <c r="DHX306" s="319">
        <f>DHX305+1</f>
        <v>2</v>
      </c>
      <c r="DHY306" s="323" t="s">
        <v>217</v>
      </c>
      <c r="DHZ306" s="319">
        <f>DHZ305+1</f>
        <v>2</v>
      </c>
      <c r="DIA306" s="323" t="s">
        <v>217</v>
      </c>
      <c r="DIB306" s="319">
        <f>DIB305+1</f>
        <v>2</v>
      </c>
      <c r="DIC306" s="323" t="s">
        <v>217</v>
      </c>
      <c r="DID306" s="319">
        <f>DID305+1</f>
        <v>2</v>
      </c>
      <c r="DIE306" s="323" t="s">
        <v>217</v>
      </c>
      <c r="DIF306" s="319">
        <f>DIF305+1</f>
        <v>2</v>
      </c>
      <c r="DIG306" s="323" t="s">
        <v>217</v>
      </c>
      <c r="DIH306" s="319">
        <f>DIH305+1</f>
        <v>2</v>
      </c>
      <c r="DII306" s="323" t="s">
        <v>217</v>
      </c>
      <c r="DIJ306" s="319">
        <f>DIJ305+1</f>
        <v>2</v>
      </c>
      <c r="DIK306" s="323" t="s">
        <v>217</v>
      </c>
      <c r="DIL306" s="319">
        <f>DIL305+1</f>
        <v>2</v>
      </c>
      <c r="DIM306" s="323" t="s">
        <v>217</v>
      </c>
      <c r="DIN306" s="319">
        <f>DIN305+1</f>
        <v>2</v>
      </c>
      <c r="DIO306" s="323" t="s">
        <v>217</v>
      </c>
      <c r="DIP306" s="319">
        <f>DIP305+1</f>
        <v>2</v>
      </c>
      <c r="DIQ306" s="323" t="s">
        <v>217</v>
      </c>
      <c r="DIR306" s="319">
        <f>DIR305+1</f>
        <v>2</v>
      </c>
      <c r="DIS306" s="323" t="s">
        <v>217</v>
      </c>
      <c r="DIT306" s="319">
        <f>DIT305+1</f>
        <v>2</v>
      </c>
      <c r="DIU306" s="323" t="s">
        <v>217</v>
      </c>
      <c r="DIV306" s="319">
        <f>DIV305+1</f>
        <v>2</v>
      </c>
      <c r="DIW306" s="323" t="s">
        <v>217</v>
      </c>
      <c r="DIX306" s="319">
        <f>DIX305+1</f>
        <v>2</v>
      </c>
      <c r="DIY306" s="323" t="s">
        <v>217</v>
      </c>
      <c r="DIZ306" s="319">
        <f>DIZ305+1</f>
        <v>2</v>
      </c>
      <c r="DJA306" s="323" t="s">
        <v>217</v>
      </c>
      <c r="DJB306" s="319">
        <f>DJB305+1</f>
        <v>2</v>
      </c>
      <c r="DJC306" s="323" t="s">
        <v>217</v>
      </c>
      <c r="DJD306" s="319">
        <f>DJD305+1</f>
        <v>2</v>
      </c>
      <c r="DJE306" s="323" t="s">
        <v>217</v>
      </c>
      <c r="DJF306" s="319">
        <f>DJF305+1</f>
        <v>2</v>
      </c>
      <c r="DJG306" s="323" t="s">
        <v>217</v>
      </c>
      <c r="DJH306" s="319">
        <f>DJH305+1</f>
        <v>2</v>
      </c>
      <c r="DJI306" s="323" t="s">
        <v>217</v>
      </c>
      <c r="DJJ306" s="319">
        <f>DJJ305+1</f>
        <v>2</v>
      </c>
      <c r="DJK306" s="323" t="s">
        <v>217</v>
      </c>
      <c r="DJL306" s="319">
        <f>DJL305+1</f>
        <v>2</v>
      </c>
      <c r="DJM306" s="323" t="s">
        <v>217</v>
      </c>
      <c r="DJN306" s="319">
        <f>DJN305+1</f>
        <v>2</v>
      </c>
      <c r="DJO306" s="323" t="s">
        <v>217</v>
      </c>
      <c r="DJP306" s="319">
        <f>DJP305+1</f>
        <v>2</v>
      </c>
      <c r="DJQ306" s="323" t="s">
        <v>217</v>
      </c>
      <c r="DJR306" s="319">
        <f>DJR305+1</f>
        <v>2</v>
      </c>
      <c r="DJS306" s="323" t="s">
        <v>217</v>
      </c>
      <c r="DJT306" s="319">
        <f>DJT305+1</f>
        <v>2</v>
      </c>
      <c r="DJU306" s="323" t="s">
        <v>217</v>
      </c>
      <c r="DJV306" s="319">
        <f>DJV305+1</f>
        <v>2</v>
      </c>
      <c r="DJW306" s="323" t="s">
        <v>217</v>
      </c>
      <c r="DJX306" s="319">
        <f>DJX305+1</f>
        <v>2</v>
      </c>
      <c r="DJY306" s="323" t="s">
        <v>217</v>
      </c>
      <c r="DJZ306" s="319">
        <f>DJZ305+1</f>
        <v>2</v>
      </c>
      <c r="DKA306" s="323" t="s">
        <v>217</v>
      </c>
      <c r="DKB306" s="319">
        <f>DKB305+1</f>
        <v>2</v>
      </c>
      <c r="DKC306" s="323" t="s">
        <v>217</v>
      </c>
      <c r="DKD306" s="319">
        <f>DKD305+1</f>
        <v>2</v>
      </c>
      <c r="DKE306" s="323" t="s">
        <v>217</v>
      </c>
      <c r="DKF306" s="319">
        <f>DKF305+1</f>
        <v>2</v>
      </c>
      <c r="DKG306" s="323" t="s">
        <v>217</v>
      </c>
      <c r="DKH306" s="319">
        <f>DKH305+1</f>
        <v>2</v>
      </c>
      <c r="DKI306" s="323" t="s">
        <v>217</v>
      </c>
      <c r="DKJ306" s="319">
        <f>DKJ305+1</f>
        <v>2</v>
      </c>
      <c r="DKK306" s="323" t="s">
        <v>217</v>
      </c>
      <c r="DKL306" s="319">
        <f>DKL305+1</f>
        <v>2</v>
      </c>
      <c r="DKM306" s="323" t="s">
        <v>217</v>
      </c>
      <c r="DKN306" s="319">
        <f>DKN305+1</f>
        <v>2</v>
      </c>
      <c r="DKO306" s="323" t="s">
        <v>217</v>
      </c>
      <c r="DKP306" s="319">
        <f>DKP305+1</f>
        <v>2</v>
      </c>
      <c r="DKQ306" s="323" t="s">
        <v>217</v>
      </c>
      <c r="DKR306" s="319">
        <f>DKR305+1</f>
        <v>2</v>
      </c>
      <c r="DKS306" s="323" t="s">
        <v>217</v>
      </c>
      <c r="DKT306" s="319">
        <f>DKT305+1</f>
        <v>2</v>
      </c>
      <c r="DKU306" s="323" t="s">
        <v>217</v>
      </c>
      <c r="DKV306" s="319">
        <f>DKV305+1</f>
        <v>2</v>
      </c>
      <c r="DKW306" s="323" t="s">
        <v>217</v>
      </c>
      <c r="DKX306" s="319">
        <f>DKX305+1</f>
        <v>2</v>
      </c>
      <c r="DKY306" s="323" t="s">
        <v>217</v>
      </c>
      <c r="DKZ306" s="319">
        <f>DKZ305+1</f>
        <v>2</v>
      </c>
      <c r="DLA306" s="323" t="s">
        <v>217</v>
      </c>
      <c r="DLB306" s="319">
        <f>DLB305+1</f>
        <v>2</v>
      </c>
      <c r="DLC306" s="323" t="s">
        <v>217</v>
      </c>
      <c r="DLD306" s="319">
        <f>DLD305+1</f>
        <v>2</v>
      </c>
      <c r="DLE306" s="323" t="s">
        <v>217</v>
      </c>
      <c r="DLF306" s="319">
        <f>DLF305+1</f>
        <v>2</v>
      </c>
      <c r="DLG306" s="323" t="s">
        <v>217</v>
      </c>
      <c r="DLH306" s="319">
        <f>DLH305+1</f>
        <v>2</v>
      </c>
      <c r="DLI306" s="323" t="s">
        <v>217</v>
      </c>
      <c r="DLJ306" s="319">
        <f>DLJ305+1</f>
        <v>2</v>
      </c>
      <c r="DLK306" s="323" t="s">
        <v>217</v>
      </c>
      <c r="DLL306" s="319">
        <f>DLL305+1</f>
        <v>2</v>
      </c>
      <c r="DLM306" s="323" t="s">
        <v>217</v>
      </c>
      <c r="DLN306" s="319">
        <f>DLN305+1</f>
        <v>2</v>
      </c>
      <c r="DLO306" s="323" t="s">
        <v>217</v>
      </c>
      <c r="DLP306" s="319">
        <f>DLP305+1</f>
        <v>2</v>
      </c>
      <c r="DLQ306" s="323" t="s">
        <v>217</v>
      </c>
      <c r="DLR306" s="319">
        <f>DLR305+1</f>
        <v>2</v>
      </c>
      <c r="DLS306" s="323" t="s">
        <v>217</v>
      </c>
      <c r="DLT306" s="319">
        <f>DLT305+1</f>
        <v>2</v>
      </c>
      <c r="DLU306" s="323" t="s">
        <v>217</v>
      </c>
      <c r="DLV306" s="319">
        <f>DLV305+1</f>
        <v>2</v>
      </c>
      <c r="DLW306" s="323" t="s">
        <v>217</v>
      </c>
      <c r="DLX306" s="319">
        <f>DLX305+1</f>
        <v>2</v>
      </c>
      <c r="DLY306" s="323" t="s">
        <v>217</v>
      </c>
      <c r="DLZ306" s="319">
        <f>DLZ305+1</f>
        <v>2</v>
      </c>
      <c r="DMA306" s="323" t="s">
        <v>217</v>
      </c>
      <c r="DMB306" s="319">
        <f>DMB305+1</f>
        <v>2</v>
      </c>
      <c r="DMC306" s="323" t="s">
        <v>217</v>
      </c>
      <c r="DMD306" s="319">
        <f>DMD305+1</f>
        <v>2</v>
      </c>
      <c r="DME306" s="323" t="s">
        <v>217</v>
      </c>
      <c r="DMF306" s="319">
        <f>DMF305+1</f>
        <v>2</v>
      </c>
      <c r="DMG306" s="323" t="s">
        <v>217</v>
      </c>
      <c r="DMH306" s="319">
        <f>DMH305+1</f>
        <v>2</v>
      </c>
      <c r="DMI306" s="323" t="s">
        <v>217</v>
      </c>
      <c r="DMJ306" s="319">
        <f>DMJ305+1</f>
        <v>2</v>
      </c>
      <c r="DMK306" s="323" t="s">
        <v>217</v>
      </c>
      <c r="DML306" s="319">
        <f>DML305+1</f>
        <v>2</v>
      </c>
      <c r="DMM306" s="323" t="s">
        <v>217</v>
      </c>
      <c r="DMN306" s="319">
        <f>DMN305+1</f>
        <v>2</v>
      </c>
      <c r="DMO306" s="323" t="s">
        <v>217</v>
      </c>
      <c r="DMP306" s="319">
        <f>DMP305+1</f>
        <v>2</v>
      </c>
      <c r="DMQ306" s="323" t="s">
        <v>217</v>
      </c>
      <c r="DMR306" s="319">
        <f>DMR305+1</f>
        <v>2</v>
      </c>
      <c r="DMS306" s="323" t="s">
        <v>217</v>
      </c>
      <c r="DMT306" s="319">
        <f>DMT305+1</f>
        <v>2</v>
      </c>
      <c r="DMU306" s="323" t="s">
        <v>217</v>
      </c>
      <c r="DMV306" s="319">
        <f>DMV305+1</f>
        <v>2</v>
      </c>
      <c r="DMW306" s="323" t="s">
        <v>217</v>
      </c>
      <c r="DMX306" s="319">
        <f>DMX305+1</f>
        <v>2</v>
      </c>
      <c r="DMY306" s="323" t="s">
        <v>217</v>
      </c>
      <c r="DMZ306" s="319">
        <f>DMZ305+1</f>
        <v>2</v>
      </c>
      <c r="DNA306" s="323" t="s">
        <v>217</v>
      </c>
      <c r="DNB306" s="319">
        <f>DNB305+1</f>
        <v>2</v>
      </c>
      <c r="DNC306" s="323" t="s">
        <v>217</v>
      </c>
      <c r="DND306" s="319">
        <f>DND305+1</f>
        <v>2</v>
      </c>
      <c r="DNE306" s="323" t="s">
        <v>217</v>
      </c>
      <c r="DNF306" s="319">
        <f>DNF305+1</f>
        <v>2</v>
      </c>
      <c r="DNG306" s="323" t="s">
        <v>217</v>
      </c>
      <c r="DNH306" s="319">
        <f>DNH305+1</f>
        <v>2</v>
      </c>
      <c r="DNI306" s="323" t="s">
        <v>217</v>
      </c>
      <c r="DNJ306" s="319">
        <f>DNJ305+1</f>
        <v>2</v>
      </c>
      <c r="DNK306" s="323" t="s">
        <v>217</v>
      </c>
      <c r="DNL306" s="319">
        <f>DNL305+1</f>
        <v>2</v>
      </c>
      <c r="DNM306" s="323" t="s">
        <v>217</v>
      </c>
      <c r="DNN306" s="319">
        <f>DNN305+1</f>
        <v>2</v>
      </c>
      <c r="DNO306" s="323" t="s">
        <v>217</v>
      </c>
      <c r="DNP306" s="319">
        <f>DNP305+1</f>
        <v>2</v>
      </c>
      <c r="DNQ306" s="323" t="s">
        <v>217</v>
      </c>
      <c r="DNR306" s="319">
        <f>DNR305+1</f>
        <v>2</v>
      </c>
      <c r="DNS306" s="323" t="s">
        <v>217</v>
      </c>
      <c r="DNT306" s="319">
        <f>DNT305+1</f>
        <v>2</v>
      </c>
      <c r="DNU306" s="323" t="s">
        <v>217</v>
      </c>
      <c r="DNV306" s="319">
        <f>DNV305+1</f>
        <v>2</v>
      </c>
      <c r="DNW306" s="323" t="s">
        <v>217</v>
      </c>
      <c r="DNX306" s="319">
        <f>DNX305+1</f>
        <v>2</v>
      </c>
      <c r="DNY306" s="323" t="s">
        <v>217</v>
      </c>
      <c r="DNZ306" s="319">
        <f>DNZ305+1</f>
        <v>2</v>
      </c>
      <c r="DOA306" s="323" t="s">
        <v>217</v>
      </c>
      <c r="DOB306" s="319">
        <f>DOB305+1</f>
        <v>2</v>
      </c>
      <c r="DOC306" s="323" t="s">
        <v>217</v>
      </c>
      <c r="DOD306" s="319">
        <f>DOD305+1</f>
        <v>2</v>
      </c>
      <c r="DOE306" s="323" t="s">
        <v>217</v>
      </c>
      <c r="DOF306" s="319">
        <f>DOF305+1</f>
        <v>2</v>
      </c>
      <c r="DOG306" s="323" t="s">
        <v>217</v>
      </c>
      <c r="DOH306" s="319">
        <f>DOH305+1</f>
        <v>2</v>
      </c>
      <c r="DOI306" s="323" t="s">
        <v>217</v>
      </c>
      <c r="DOJ306" s="319">
        <f>DOJ305+1</f>
        <v>2</v>
      </c>
      <c r="DOK306" s="323" t="s">
        <v>217</v>
      </c>
      <c r="DOL306" s="319">
        <f>DOL305+1</f>
        <v>2</v>
      </c>
      <c r="DOM306" s="323" t="s">
        <v>217</v>
      </c>
      <c r="DON306" s="319">
        <f>DON305+1</f>
        <v>2</v>
      </c>
      <c r="DOO306" s="323" t="s">
        <v>217</v>
      </c>
      <c r="DOP306" s="319">
        <f>DOP305+1</f>
        <v>2</v>
      </c>
      <c r="DOQ306" s="323" t="s">
        <v>217</v>
      </c>
      <c r="DOR306" s="319">
        <f>DOR305+1</f>
        <v>2</v>
      </c>
      <c r="DOS306" s="323" t="s">
        <v>217</v>
      </c>
      <c r="DOT306" s="319">
        <f>DOT305+1</f>
        <v>2</v>
      </c>
      <c r="DOU306" s="323" t="s">
        <v>217</v>
      </c>
      <c r="DOV306" s="319">
        <f>DOV305+1</f>
        <v>2</v>
      </c>
      <c r="DOW306" s="323" t="s">
        <v>217</v>
      </c>
      <c r="DOX306" s="319">
        <f>DOX305+1</f>
        <v>2</v>
      </c>
      <c r="DOY306" s="323" t="s">
        <v>217</v>
      </c>
      <c r="DOZ306" s="319">
        <f>DOZ305+1</f>
        <v>2</v>
      </c>
      <c r="DPA306" s="323" t="s">
        <v>217</v>
      </c>
      <c r="DPB306" s="319">
        <f>DPB305+1</f>
        <v>2</v>
      </c>
      <c r="DPC306" s="323" t="s">
        <v>217</v>
      </c>
      <c r="DPD306" s="319">
        <f>DPD305+1</f>
        <v>2</v>
      </c>
      <c r="DPE306" s="323" t="s">
        <v>217</v>
      </c>
      <c r="DPF306" s="319">
        <f>DPF305+1</f>
        <v>2</v>
      </c>
      <c r="DPG306" s="323" t="s">
        <v>217</v>
      </c>
      <c r="DPH306" s="319">
        <f>DPH305+1</f>
        <v>2</v>
      </c>
      <c r="DPI306" s="323" t="s">
        <v>217</v>
      </c>
      <c r="DPJ306" s="319">
        <f>DPJ305+1</f>
        <v>2</v>
      </c>
      <c r="DPK306" s="323" t="s">
        <v>217</v>
      </c>
      <c r="DPL306" s="319">
        <f>DPL305+1</f>
        <v>2</v>
      </c>
      <c r="DPM306" s="323" t="s">
        <v>217</v>
      </c>
      <c r="DPN306" s="319">
        <f>DPN305+1</f>
        <v>2</v>
      </c>
      <c r="DPO306" s="323" t="s">
        <v>217</v>
      </c>
      <c r="DPP306" s="319">
        <f>DPP305+1</f>
        <v>2</v>
      </c>
      <c r="DPQ306" s="323" t="s">
        <v>217</v>
      </c>
      <c r="DPR306" s="319">
        <f>DPR305+1</f>
        <v>2</v>
      </c>
      <c r="DPS306" s="323" t="s">
        <v>217</v>
      </c>
      <c r="DPT306" s="319">
        <f>DPT305+1</f>
        <v>2</v>
      </c>
      <c r="DPU306" s="323" t="s">
        <v>217</v>
      </c>
      <c r="DPV306" s="319">
        <f>DPV305+1</f>
        <v>2</v>
      </c>
      <c r="DPW306" s="323" t="s">
        <v>217</v>
      </c>
      <c r="DPX306" s="319">
        <f>DPX305+1</f>
        <v>2</v>
      </c>
      <c r="DPY306" s="323" t="s">
        <v>217</v>
      </c>
      <c r="DPZ306" s="319">
        <f>DPZ305+1</f>
        <v>2</v>
      </c>
      <c r="DQA306" s="323" t="s">
        <v>217</v>
      </c>
      <c r="DQB306" s="319">
        <f>DQB305+1</f>
        <v>2</v>
      </c>
      <c r="DQC306" s="323" t="s">
        <v>217</v>
      </c>
      <c r="DQD306" s="319">
        <f>DQD305+1</f>
        <v>2</v>
      </c>
      <c r="DQE306" s="323" t="s">
        <v>217</v>
      </c>
      <c r="DQF306" s="319">
        <f>DQF305+1</f>
        <v>2</v>
      </c>
      <c r="DQG306" s="323" t="s">
        <v>217</v>
      </c>
      <c r="DQH306" s="319">
        <f>DQH305+1</f>
        <v>2</v>
      </c>
      <c r="DQI306" s="323" t="s">
        <v>217</v>
      </c>
      <c r="DQJ306" s="319">
        <f>DQJ305+1</f>
        <v>2</v>
      </c>
      <c r="DQK306" s="323" t="s">
        <v>217</v>
      </c>
      <c r="DQL306" s="319">
        <f>DQL305+1</f>
        <v>2</v>
      </c>
      <c r="DQM306" s="323" t="s">
        <v>217</v>
      </c>
      <c r="DQN306" s="319">
        <f>DQN305+1</f>
        <v>2</v>
      </c>
      <c r="DQO306" s="323" t="s">
        <v>217</v>
      </c>
      <c r="DQP306" s="319">
        <f>DQP305+1</f>
        <v>2</v>
      </c>
      <c r="DQQ306" s="323" t="s">
        <v>217</v>
      </c>
      <c r="DQR306" s="319">
        <f>DQR305+1</f>
        <v>2</v>
      </c>
      <c r="DQS306" s="323" t="s">
        <v>217</v>
      </c>
      <c r="DQT306" s="319">
        <f>DQT305+1</f>
        <v>2</v>
      </c>
      <c r="DQU306" s="323" t="s">
        <v>217</v>
      </c>
      <c r="DQV306" s="319">
        <f>DQV305+1</f>
        <v>2</v>
      </c>
      <c r="DQW306" s="323" t="s">
        <v>217</v>
      </c>
      <c r="DQX306" s="319">
        <f>DQX305+1</f>
        <v>2</v>
      </c>
      <c r="DQY306" s="323" t="s">
        <v>217</v>
      </c>
      <c r="DQZ306" s="319">
        <f>DQZ305+1</f>
        <v>2</v>
      </c>
      <c r="DRA306" s="323" t="s">
        <v>217</v>
      </c>
      <c r="DRB306" s="319">
        <f>DRB305+1</f>
        <v>2</v>
      </c>
      <c r="DRC306" s="323" t="s">
        <v>217</v>
      </c>
      <c r="DRD306" s="319">
        <f>DRD305+1</f>
        <v>2</v>
      </c>
      <c r="DRE306" s="323" t="s">
        <v>217</v>
      </c>
      <c r="DRF306" s="319">
        <f>DRF305+1</f>
        <v>2</v>
      </c>
      <c r="DRG306" s="323" t="s">
        <v>217</v>
      </c>
      <c r="DRH306" s="319">
        <f>DRH305+1</f>
        <v>2</v>
      </c>
      <c r="DRI306" s="323" t="s">
        <v>217</v>
      </c>
      <c r="DRJ306" s="319">
        <f>DRJ305+1</f>
        <v>2</v>
      </c>
      <c r="DRK306" s="323" t="s">
        <v>217</v>
      </c>
      <c r="DRL306" s="319">
        <f>DRL305+1</f>
        <v>2</v>
      </c>
      <c r="DRM306" s="323" t="s">
        <v>217</v>
      </c>
      <c r="DRN306" s="319">
        <f>DRN305+1</f>
        <v>2</v>
      </c>
      <c r="DRO306" s="323" t="s">
        <v>217</v>
      </c>
      <c r="DRP306" s="319">
        <f>DRP305+1</f>
        <v>2</v>
      </c>
      <c r="DRQ306" s="323" t="s">
        <v>217</v>
      </c>
      <c r="DRR306" s="319">
        <f>DRR305+1</f>
        <v>2</v>
      </c>
      <c r="DRS306" s="323" t="s">
        <v>217</v>
      </c>
      <c r="DRT306" s="319">
        <f>DRT305+1</f>
        <v>2</v>
      </c>
      <c r="DRU306" s="323" t="s">
        <v>217</v>
      </c>
      <c r="DRV306" s="319">
        <f>DRV305+1</f>
        <v>2</v>
      </c>
      <c r="DRW306" s="323" t="s">
        <v>217</v>
      </c>
      <c r="DRX306" s="319">
        <f>DRX305+1</f>
        <v>2</v>
      </c>
      <c r="DRY306" s="323" t="s">
        <v>217</v>
      </c>
      <c r="DRZ306" s="319">
        <f>DRZ305+1</f>
        <v>2</v>
      </c>
      <c r="DSA306" s="323" t="s">
        <v>217</v>
      </c>
      <c r="DSB306" s="319">
        <f>DSB305+1</f>
        <v>2</v>
      </c>
      <c r="DSC306" s="323" t="s">
        <v>217</v>
      </c>
      <c r="DSD306" s="319">
        <f>DSD305+1</f>
        <v>2</v>
      </c>
      <c r="DSE306" s="323" t="s">
        <v>217</v>
      </c>
      <c r="DSF306" s="319">
        <f>DSF305+1</f>
        <v>2</v>
      </c>
      <c r="DSG306" s="323" t="s">
        <v>217</v>
      </c>
      <c r="DSH306" s="319">
        <f>DSH305+1</f>
        <v>2</v>
      </c>
      <c r="DSI306" s="323" t="s">
        <v>217</v>
      </c>
      <c r="DSJ306" s="319">
        <f>DSJ305+1</f>
        <v>2</v>
      </c>
      <c r="DSK306" s="323" t="s">
        <v>217</v>
      </c>
      <c r="DSL306" s="319">
        <f>DSL305+1</f>
        <v>2</v>
      </c>
      <c r="DSM306" s="323" t="s">
        <v>217</v>
      </c>
      <c r="DSN306" s="319">
        <f>DSN305+1</f>
        <v>2</v>
      </c>
      <c r="DSO306" s="323" t="s">
        <v>217</v>
      </c>
      <c r="DSP306" s="319">
        <f>DSP305+1</f>
        <v>2</v>
      </c>
      <c r="DSQ306" s="323" t="s">
        <v>217</v>
      </c>
      <c r="DSR306" s="319">
        <f>DSR305+1</f>
        <v>2</v>
      </c>
      <c r="DSS306" s="323" t="s">
        <v>217</v>
      </c>
      <c r="DST306" s="319">
        <f>DST305+1</f>
        <v>2</v>
      </c>
      <c r="DSU306" s="323" t="s">
        <v>217</v>
      </c>
      <c r="DSV306" s="319">
        <f>DSV305+1</f>
        <v>2</v>
      </c>
      <c r="DSW306" s="323" t="s">
        <v>217</v>
      </c>
      <c r="DSX306" s="319">
        <f>DSX305+1</f>
        <v>2</v>
      </c>
      <c r="DSY306" s="323" t="s">
        <v>217</v>
      </c>
      <c r="DSZ306" s="319">
        <f>DSZ305+1</f>
        <v>2</v>
      </c>
      <c r="DTA306" s="323" t="s">
        <v>217</v>
      </c>
      <c r="DTB306" s="319">
        <f>DTB305+1</f>
        <v>2</v>
      </c>
      <c r="DTC306" s="323" t="s">
        <v>217</v>
      </c>
      <c r="DTD306" s="319">
        <f>DTD305+1</f>
        <v>2</v>
      </c>
      <c r="DTE306" s="323" t="s">
        <v>217</v>
      </c>
      <c r="DTF306" s="319">
        <f>DTF305+1</f>
        <v>2</v>
      </c>
      <c r="DTG306" s="323" t="s">
        <v>217</v>
      </c>
      <c r="DTH306" s="319">
        <f>DTH305+1</f>
        <v>2</v>
      </c>
      <c r="DTI306" s="323" t="s">
        <v>217</v>
      </c>
      <c r="DTJ306" s="319">
        <f>DTJ305+1</f>
        <v>2</v>
      </c>
      <c r="DTK306" s="323" t="s">
        <v>217</v>
      </c>
      <c r="DTL306" s="319">
        <f>DTL305+1</f>
        <v>2</v>
      </c>
      <c r="DTM306" s="323" t="s">
        <v>217</v>
      </c>
      <c r="DTN306" s="319">
        <f>DTN305+1</f>
        <v>2</v>
      </c>
      <c r="DTO306" s="323" t="s">
        <v>217</v>
      </c>
      <c r="DTP306" s="319">
        <f>DTP305+1</f>
        <v>2</v>
      </c>
      <c r="DTQ306" s="323" t="s">
        <v>217</v>
      </c>
      <c r="DTR306" s="319">
        <f>DTR305+1</f>
        <v>2</v>
      </c>
      <c r="DTS306" s="323" t="s">
        <v>217</v>
      </c>
      <c r="DTT306" s="319">
        <f>DTT305+1</f>
        <v>2</v>
      </c>
      <c r="DTU306" s="323" t="s">
        <v>217</v>
      </c>
      <c r="DTV306" s="319">
        <f>DTV305+1</f>
        <v>2</v>
      </c>
      <c r="DTW306" s="323" t="s">
        <v>217</v>
      </c>
      <c r="DTX306" s="319">
        <f>DTX305+1</f>
        <v>2</v>
      </c>
      <c r="DTY306" s="323" t="s">
        <v>217</v>
      </c>
      <c r="DTZ306" s="319">
        <f>DTZ305+1</f>
        <v>2</v>
      </c>
      <c r="DUA306" s="323" t="s">
        <v>217</v>
      </c>
      <c r="DUB306" s="319">
        <f>DUB305+1</f>
        <v>2</v>
      </c>
      <c r="DUC306" s="323" t="s">
        <v>217</v>
      </c>
      <c r="DUD306" s="319">
        <f>DUD305+1</f>
        <v>2</v>
      </c>
      <c r="DUE306" s="323" t="s">
        <v>217</v>
      </c>
      <c r="DUF306" s="319">
        <f>DUF305+1</f>
        <v>2</v>
      </c>
      <c r="DUG306" s="323" t="s">
        <v>217</v>
      </c>
      <c r="DUH306" s="319">
        <f>DUH305+1</f>
        <v>2</v>
      </c>
      <c r="DUI306" s="323" t="s">
        <v>217</v>
      </c>
      <c r="DUJ306" s="319">
        <f>DUJ305+1</f>
        <v>2</v>
      </c>
      <c r="DUK306" s="323" t="s">
        <v>217</v>
      </c>
      <c r="DUL306" s="319">
        <f>DUL305+1</f>
        <v>2</v>
      </c>
      <c r="DUM306" s="323" t="s">
        <v>217</v>
      </c>
      <c r="DUN306" s="319">
        <f>DUN305+1</f>
        <v>2</v>
      </c>
      <c r="DUO306" s="323" t="s">
        <v>217</v>
      </c>
      <c r="DUP306" s="319">
        <f>DUP305+1</f>
        <v>2</v>
      </c>
      <c r="DUQ306" s="323" t="s">
        <v>217</v>
      </c>
      <c r="DUR306" s="319">
        <f>DUR305+1</f>
        <v>2</v>
      </c>
      <c r="DUS306" s="323" t="s">
        <v>217</v>
      </c>
      <c r="DUT306" s="319">
        <f>DUT305+1</f>
        <v>2</v>
      </c>
      <c r="DUU306" s="323" t="s">
        <v>217</v>
      </c>
      <c r="DUV306" s="319">
        <f>DUV305+1</f>
        <v>2</v>
      </c>
      <c r="DUW306" s="323" t="s">
        <v>217</v>
      </c>
      <c r="DUX306" s="319">
        <f>DUX305+1</f>
        <v>2</v>
      </c>
      <c r="DUY306" s="323" t="s">
        <v>217</v>
      </c>
      <c r="DUZ306" s="319">
        <f>DUZ305+1</f>
        <v>2</v>
      </c>
      <c r="DVA306" s="323" t="s">
        <v>217</v>
      </c>
      <c r="DVB306" s="319">
        <f>DVB305+1</f>
        <v>2</v>
      </c>
      <c r="DVC306" s="323" t="s">
        <v>217</v>
      </c>
      <c r="DVD306" s="319">
        <f>DVD305+1</f>
        <v>2</v>
      </c>
      <c r="DVE306" s="323" t="s">
        <v>217</v>
      </c>
      <c r="DVF306" s="319">
        <f>DVF305+1</f>
        <v>2</v>
      </c>
      <c r="DVG306" s="323" t="s">
        <v>217</v>
      </c>
      <c r="DVH306" s="319">
        <f>DVH305+1</f>
        <v>2</v>
      </c>
      <c r="DVI306" s="323" t="s">
        <v>217</v>
      </c>
      <c r="DVJ306" s="319">
        <f>DVJ305+1</f>
        <v>2</v>
      </c>
      <c r="DVK306" s="323" t="s">
        <v>217</v>
      </c>
      <c r="DVL306" s="319">
        <f>DVL305+1</f>
        <v>2</v>
      </c>
      <c r="DVM306" s="323" t="s">
        <v>217</v>
      </c>
      <c r="DVN306" s="319">
        <f>DVN305+1</f>
        <v>2</v>
      </c>
      <c r="DVO306" s="323" t="s">
        <v>217</v>
      </c>
      <c r="DVP306" s="319">
        <f>DVP305+1</f>
        <v>2</v>
      </c>
      <c r="DVQ306" s="323" t="s">
        <v>217</v>
      </c>
      <c r="DVR306" s="319">
        <f>DVR305+1</f>
        <v>2</v>
      </c>
      <c r="DVS306" s="323" t="s">
        <v>217</v>
      </c>
      <c r="DVT306" s="319">
        <f>DVT305+1</f>
        <v>2</v>
      </c>
      <c r="DVU306" s="323" t="s">
        <v>217</v>
      </c>
      <c r="DVV306" s="319">
        <f>DVV305+1</f>
        <v>2</v>
      </c>
      <c r="DVW306" s="323" t="s">
        <v>217</v>
      </c>
      <c r="DVX306" s="319">
        <f>DVX305+1</f>
        <v>2</v>
      </c>
      <c r="DVY306" s="323" t="s">
        <v>217</v>
      </c>
      <c r="DVZ306" s="319">
        <f>DVZ305+1</f>
        <v>2</v>
      </c>
      <c r="DWA306" s="323" t="s">
        <v>217</v>
      </c>
      <c r="DWB306" s="319">
        <f>DWB305+1</f>
        <v>2</v>
      </c>
      <c r="DWC306" s="323" t="s">
        <v>217</v>
      </c>
      <c r="DWD306" s="319">
        <f>DWD305+1</f>
        <v>2</v>
      </c>
      <c r="DWE306" s="323" t="s">
        <v>217</v>
      </c>
      <c r="DWF306" s="319">
        <f>DWF305+1</f>
        <v>2</v>
      </c>
      <c r="DWG306" s="323" t="s">
        <v>217</v>
      </c>
      <c r="DWH306" s="319">
        <f>DWH305+1</f>
        <v>2</v>
      </c>
      <c r="DWI306" s="323" t="s">
        <v>217</v>
      </c>
      <c r="DWJ306" s="319">
        <f>DWJ305+1</f>
        <v>2</v>
      </c>
      <c r="DWK306" s="323" t="s">
        <v>217</v>
      </c>
      <c r="DWL306" s="319">
        <f>DWL305+1</f>
        <v>2</v>
      </c>
      <c r="DWM306" s="323" t="s">
        <v>217</v>
      </c>
      <c r="DWN306" s="319">
        <f>DWN305+1</f>
        <v>2</v>
      </c>
      <c r="DWO306" s="323" t="s">
        <v>217</v>
      </c>
      <c r="DWP306" s="319">
        <f>DWP305+1</f>
        <v>2</v>
      </c>
      <c r="DWQ306" s="323" t="s">
        <v>217</v>
      </c>
      <c r="DWR306" s="319">
        <f>DWR305+1</f>
        <v>2</v>
      </c>
      <c r="DWS306" s="323" t="s">
        <v>217</v>
      </c>
      <c r="DWT306" s="319">
        <f>DWT305+1</f>
        <v>2</v>
      </c>
      <c r="DWU306" s="323" t="s">
        <v>217</v>
      </c>
      <c r="DWV306" s="319">
        <f>DWV305+1</f>
        <v>2</v>
      </c>
      <c r="DWW306" s="323" t="s">
        <v>217</v>
      </c>
      <c r="DWX306" s="319">
        <f>DWX305+1</f>
        <v>2</v>
      </c>
      <c r="DWY306" s="323" t="s">
        <v>217</v>
      </c>
      <c r="DWZ306" s="319">
        <f>DWZ305+1</f>
        <v>2</v>
      </c>
      <c r="DXA306" s="323" t="s">
        <v>217</v>
      </c>
      <c r="DXB306" s="319">
        <f>DXB305+1</f>
        <v>2</v>
      </c>
      <c r="DXC306" s="323" t="s">
        <v>217</v>
      </c>
      <c r="DXD306" s="319">
        <f>DXD305+1</f>
        <v>2</v>
      </c>
      <c r="DXE306" s="323" t="s">
        <v>217</v>
      </c>
      <c r="DXF306" s="319">
        <f>DXF305+1</f>
        <v>2</v>
      </c>
      <c r="DXG306" s="323" t="s">
        <v>217</v>
      </c>
      <c r="DXH306" s="319">
        <f>DXH305+1</f>
        <v>2</v>
      </c>
      <c r="DXI306" s="323" t="s">
        <v>217</v>
      </c>
      <c r="DXJ306" s="319">
        <f>DXJ305+1</f>
        <v>2</v>
      </c>
      <c r="DXK306" s="323" t="s">
        <v>217</v>
      </c>
      <c r="DXL306" s="319">
        <f>DXL305+1</f>
        <v>2</v>
      </c>
      <c r="DXM306" s="323" t="s">
        <v>217</v>
      </c>
      <c r="DXN306" s="319">
        <f>DXN305+1</f>
        <v>2</v>
      </c>
      <c r="DXO306" s="323" t="s">
        <v>217</v>
      </c>
      <c r="DXP306" s="319">
        <f>DXP305+1</f>
        <v>2</v>
      </c>
      <c r="DXQ306" s="323" t="s">
        <v>217</v>
      </c>
      <c r="DXR306" s="319">
        <f>DXR305+1</f>
        <v>2</v>
      </c>
      <c r="DXS306" s="323" t="s">
        <v>217</v>
      </c>
      <c r="DXT306" s="319">
        <f>DXT305+1</f>
        <v>2</v>
      </c>
      <c r="DXU306" s="323" t="s">
        <v>217</v>
      </c>
      <c r="DXV306" s="319">
        <f>DXV305+1</f>
        <v>2</v>
      </c>
      <c r="DXW306" s="323" t="s">
        <v>217</v>
      </c>
      <c r="DXX306" s="319">
        <f>DXX305+1</f>
        <v>2</v>
      </c>
      <c r="DXY306" s="323" t="s">
        <v>217</v>
      </c>
      <c r="DXZ306" s="319">
        <f>DXZ305+1</f>
        <v>2</v>
      </c>
      <c r="DYA306" s="323" t="s">
        <v>217</v>
      </c>
      <c r="DYB306" s="319">
        <f>DYB305+1</f>
        <v>2</v>
      </c>
      <c r="DYC306" s="323" t="s">
        <v>217</v>
      </c>
      <c r="DYD306" s="319">
        <f>DYD305+1</f>
        <v>2</v>
      </c>
      <c r="DYE306" s="323" t="s">
        <v>217</v>
      </c>
      <c r="DYF306" s="319">
        <f>DYF305+1</f>
        <v>2</v>
      </c>
      <c r="DYG306" s="323" t="s">
        <v>217</v>
      </c>
      <c r="DYH306" s="319">
        <f>DYH305+1</f>
        <v>2</v>
      </c>
      <c r="DYI306" s="323" t="s">
        <v>217</v>
      </c>
      <c r="DYJ306" s="319">
        <f>DYJ305+1</f>
        <v>2</v>
      </c>
      <c r="DYK306" s="323" t="s">
        <v>217</v>
      </c>
      <c r="DYL306" s="319">
        <f>DYL305+1</f>
        <v>2</v>
      </c>
      <c r="DYM306" s="323" t="s">
        <v>217</v>
      </c>
      <c r="DYN306" s="319">
        <f>DYN305+1</f>
        <v>2</v>
      </c>
      <c r="DYO306" s="323" t="s">
        <v>217</v>
      </c>
      <c r="DYP306" s="319">
        <f>DYP305+1</f>
        <v>2</v>
      </c>
      <c r="DYQ306" s="323" t="s">
        <v>217</v>
      </c>
      <c r="DYR306" s="319">
        <f>DYR305+1</f>
        <v>2</v>
      </c>
      <c r="DYS306" s="323" t="s">
        <v>217</v>
      </c>
      <c r="DYT306" s="319">
        <f>DYT305+1</f>
        <v>2</v>
      </c>
      <c r="DYU306" s="323" t="s">
        <v>217</v>
      </c>
      <c r="DYV306" s="319">
        <f>DYV305+1</f>
        <v>2</v>
      </c>
      <c r="DYW306" s="323" t="s">
        <v>217</v>
      </c>
      <c r="DYX306" s="319">
        <f>DYX305+1</f>
        <v>2</v>
      </c>
      <c r="DYY306" s="323" t="s">
        <v>217</v>
      </c>
      <c r="DYZ306" s="319">
        <f>DYZ305+1</f>
        <v>2</v>
      </c>
      <c r="DZA306" s="323" t="s">
        <v>217</v>
      </c>
      <c r="DZB306" s="319">
        <f>DZB305+1</f>
        <v>2</v>
      </c>
      <c r="DZC306" s="323" t="s">
        <v>217</v>
      </c>
      <c r="DZD306" s="319">
        <f>DZD305+1</f>
        <v>2</v>
      </c>
      <c r="DZE306" s="323" t="s">
        <v>217</v>
      </c>
      <c r="DZF306" s="319">
        <f>DZF305+1</f>
        <v>2</v>
      </c>
      <c r="DZG306" s="323" t="s">
        <v>217</v>
      </c>
      <c r="DZH306" s="319">
        <f>DZH305+1</f>
        <v>2</v>
      </c>
      <c r="DZI306" s="323" t="s">
        <v>217</v>
      </c>
      <c r="DZJ306" s="319">
        <f>DZJ305+1</f>
        <v>2</v>
      </c>
      <c r="DZK306" s="323" t="s">
        <v>217</v>
      </c>
      <c r="DZL306" s="319">
        <f>DZL305+1</f>
        <v>2</v>
      </c>
      <c r="DZM306" s="323" t="s">
        <v>217</v>
      </c>
      <c r="DZN306" s="319">
        <f>DZN305+1</f>
        <v>2</v>
      </c>
      <c r="DZO306" s="323" t="s">
        <v>217</v>
      </c>
      <c r="DZP306" s="319">
        <f>DZP305+1</f>
        <v>2</v>
      </c>
      <c r="DZQ306" s="323" t="s">
        <v>217</v>
      </c>
      <c r="DZR306" s="319">
        <f>DZR305+1</f>
        <v>2</v>
      </c>
      <c r="DZS306" s="323" t="s">
        <v>217</v>
      </c>
      <c r="DZT306" s="319">
        <f>DZT305+1</f>
        <v>2</v>
      </c>
      <c r="DZU306" s="323" t="s">
        <v>217</v>
      </c>
      <c r="DZV306" s="319">
        <f>DZV305+1</f>
        <v>2</v>
      </c>
      <c r="DZW306" s="323" t="s">
        <v>217</v>
      </c>
      <c r="DZX306" s="319">
        <f>DZX305+1</f>
        <v>2</v>
      </c>
      <c r="DZY306" s="323" t="s">
        <v>217</v>
      </c>
      <c r="DZZ306" s="319">
        <f>DZZ305+1</f>
        <v>2</v>
      </c>
      <c r="EAA306" s="323" t="s">
        <v>217</v>
      </c>
      <c r="EAB306" s="319">
        <f>EAB305+1</f>
        <v>2</v>
      </c>
      <c r="EAC306" s="323" t="s">
        <v>217</v>
      </c>
      <c r="EAD306" s="319">
        <f>EAD305+1</f>
        <v>2</v>
      </c>
      <c r="EAE306" s="323" t="s">
        <v>217</v>
      </c>
      <c r="EAF306" s="319">
        <f>EAF305+1</f>
        <v>2</v>
      </c>
      <c r="EAG306" s="323" t="s">
        <v>217</v>
      </c>
      <c r="EAH306" s="319">
        <f>EAH305+1</f>
        <v>2</v>
      </c>
      <c r="EAI306" s="323" t="s">
        <v>217</v>
      </c>
      <c r="EAJ306" s="319">
        <f>EAJ305+1</f>
        <v>2</v>
      </c>
      <c r="EAK306" s="323" t="s">
        <v>217</v>
      </c>
      <c r="EAL306" s="319">
        <f>EAL305+1</f>
        <v>2</v>
      </c>
      <c r="EAM306" s="323" t="s">
        <v>217</v>
      </c>
      <c r="EAN306" s="319">
        <f>EAN305+1</f>
        <v>2</v>
      </c>
      <c r="EAO306" s="323" t="s">
        <v>217</v>
      </c>
      <c r="EAP306" s="319">
        <f>EAP305+1</f>
        <v>2</v>
      </c>
      <c r="EAQ306" s="323" t="s">
        <v>217</v>
      </c>
      <c r="EAR306" s="319">
        <f>EAR305+1</f>
        <v>2</v>
      </c>
      <c r="EAS306" s="323" t="s">
        <v>217</v>
      </c>
      <c r="EAT306" s="319">
        <f>EAT305+1</f>
        <v>2</v>
      </c>
      <c r="EAU306" s="323" t="s">
        <v>217</v>
      </c>
      <c r="EAV306" s="319">
        <f>EAV305+1</f>
        <v>2</v>
      </c>
      <c r="EAW306" s="323" t="s">
        <v>217</v>
      </c>
      <c r="EAX306" s="319">
        <f>EAX305+1</f>
        <v>2</v>
      </c>
      <c r="EAY306" s="323" t="s">
        <v>217</v>
      </c>
      <c r="EAZ306" s="319">
        <f>EAZ305+1</f>
        <v>2</v>
      </c>
      <c r="EBA306" s="323" t="s">
        <v>217</v>
      </c>
      <c r="EBB306" s="319">
        <f>EBB305+1</f>
        <v>2</v>
      </c>
      <c r="EBC306" s="323" t="s">
        <v>217</v>
      </c>
      <c r="EBD306" s="319">
        <f>EBD305+1</f>
        <v>2</v>
      </c>
      <c r="EBE306" s="323" t="s">
        <v>217</v>
      </c>
      <c r="EBF306" s="319">
        <f>EBF305+1</f>
        <v>2</v>
      </c>
      <c r="EBG306" s="323" t="s">
        <v>217</v>
      </c>
      <c r="EBH306" s="319">
        <f>EBH305+1</f>
        <v>2</v>
      </c>
      <c r="EBI306" s="323" t="s">
        <v>217</v>
      </c>
      <c r="EBJ306" s="319">
        <f>EBJ305+1</f>
        <v>2</v>
      </c>
      <c r="EBK306" s="323" t="s">
        <v>217</v>
      </c>
      <c r="EBL306" s="319">
        <f>EBL305+1</f>
        <v>2</v>
      </c>
      <c r="EBM306" s="323" t="s">
        <v>217</v>
      </c>
      <c r="EBN306" s="319">
        <f>EBN305+1</f>
        <v>2</v>
      </c>
      <c r="EBO306" s="323" t="s">
        <v>217</v>
      </c>
      <c r="EBP306" s="319">
        <f>EBP305+1</f>
        <v>2</v>
      </c>
      <c r="EBQ306" s="323" t="s">
        <v>217</v>
      </c>
      <c r="EBR306" s="319">
        <f>EBR305+1</f>
        <v>2</v>
      </c>
      <c r="EBS306" s="323" t="s">
        <v>217</v>
      </c>
      <c r="EBT306" s="319">
        <f>EBT305+1</f>
        <v>2</v>
      </c>
      <c r="EBU306" s="323" t="s">
        <v>217</v>
      </c>
      <c r="EBV306" s="319">
        <f>EBV305+1</f>
        <v>2</v>
      </c>
      <c r="EBW306" s="323" t="s">
        <v>217</v>
      </c>
      <c r="EBX306" s="319">
        <f>EBX305+1</f>
        <v>2</v>
      </c>
      <c r="EBY306" s="323" t="s">
        <v>217</v>
      </c>
      <c r="EBZ306" s="319">
        <f>EBZ305+1</f>
        <v>2</v>
      </c>
      <c r="ECA306" s="323" t="s">
        <v>217</v>
      </c>
      <c r="ECB306" s="319">
        <f>ECB305+1</f>
        <v>2</v>
      </c>
      <c r="ECC306" s="323" t="s">
        <v>217</v>
      </c>
      <c r="ECD306" s="319">
        <f>ECD305+1</f>
        <v>2</v>
      </c>
      <c r="ECE306" s="323" t="s">
        <v>217</v>
      </c>
      <c r="ECF306" s="319">
        <f>ECF305+1</f>
        <v>2</v>
      </c>
      <c r="ECG306" s="323" t="s">
        <v>217</v>
      </c>
      <c r="ECH306" s="319">
        <f>ECH305+1</f>
        <v>2</v>
      </c>
      <c r="ECI306" s="323" t="s">
        <v>217</v>
      </c>
      <c r="ECJ306" s="319">
        <f>ECJ305+1</f>
        <v>2</v>
      </c>
      <c r="ECK306" s="323" t="s">
        <v>217</v>
      </c>
      <c r="ECL306" s="319">
        <f>ECL305+1</f>
        <v>2</v>
      </c>
      <c r="ECM306" s="323" t="s">
        <v>217</v>
      </c>
      <c r="ECN306" s="319">
        <f>ECN305+1</f>
        <v>2</v>
      </c>
      <c r="ECO306" s="323" t="s">
        <v>217</v>
      </c>
      <c r="ECP306" s="319">
        <f>ECP305+1</f>
        <v>2</v>
      </c>
      <c r="ECQ306" s="323" t="s">
        <v>217</v>
      </c>
      <c r="ECR306" s="319">
        <f>ECR305+1</f>
        <v>2</v>
      </c>
      <c r="ECS306" s="323" t="s">
        <v>217</v>
      </c>
      <c r="ECT306" s="319">
        <f>ECT305+1</f>
        <v>2</v>
      </c>
      <c r="ECU306" s="323" t="s">
        <v>217</v>
      </c>
      <c r="ECV306" s="319">
        <f>ECV305+1</f>
        <v>2</v>
      </c>
      <c r="ECW306" s="323" t="s">
        <v>217</v>
      </c>
      <c r="ECX306" s="319">
        <f>ECX305+1</f>
        <v>2</v>
      </c>
      <c r="ECY306" s="323" t="s">
        <v>217</v>
      </c>
      <c r="ECZ306" s="319">
        <f>ECZ305+1</f>
        <v>2</v>
      </c>
      <c r="EDA306" s="323" t="s">
        <v>217</v>
      </c>
      <c r="EDB306" s="319">
        <f>EDB305+1</f>
        <v>2</v>
      </c>
      <c r="EDC306" s="323" t="s">
        <v>217</v>
      </c>
      <c r="EDD306" s="319">
        <f>EDD305+1</f>
        <v>2</v>
      </c>
      <c r="EDE306" s="323" t="s">
        <v>217</v>
      </c>
      <c r="EDF306" s="319">
        <f>EDF305+1</f>
        <v>2</v>
      </c>
      <c r="EDG306" s="323" t="s">
        <v>217</v>
      </c>
      <c r="EDH306" s="319">
        <f>EDH305+1</f>
        <v>2</v>
      </c>
      <c r="EDI306" s="323" t="s">
        <v>217</v>
      </c>
      <c r="EDJ306" s="319">
        <f>EDJ305+1</f>
        <v>2</v>
      </c>
      <c r="EDK306" s="323" t="s">
        <v>217</v>
      </c>
      <c r="EDL306" s="319">
        <f>EDL305+1</f>
        <v>2</v>
      </c>
      <c r="EDM306" s="323" t="s">
        <v>217</v>
      </c>
      <c r="EDN306" s="319">
        <f>EDN305+1</f>
        <v>2</v>
      </c>
      <c r="EDO306" s="323" t="s">
        <v>217</v>
      </c>
      <c r="EDP306" s="319">
        <f>EDP305+1</f>
        <v>2</v>
      </c>
      <c r="EDQ306" s="323" t="s">
        <v>217</v>
      </c>
      <c r="EDR306" s="319">
        <f>EDR305+1</f>
        <v>2</v>
      </c>
      <c r="EDS306" s="323" t="s">
        <v>217</v>
      </c>
      <c r="EDT306" s="319">
        <f>EDT305+1</f>
        <v>2</v>
      </c>
      <c r="EDU306" s="323" t="s">
        <v>217</v>
      </c>
      <c r="EDV306" s="319">
        <f>EDV305+1</f>
        <v>2</v>
      </c>
      <c r="EDW306" s="323" t="s">
        <v>217</v>
      </c>
      <c r="EDX306" s="319">
        <f>EDX305+1</f>
        <v>2</v>
      </c>
      <c r="EDY306" s="323" t="s">
        <v>217</v>
      </c>
      <c r="EDZ306" s="319">
        <f>EDZ305+1</f>
        <v>2</v>
      </c>
      <c r="EEA306" s="323" t="s">
        <v>217</v>
      </c>
      <c r="EEB306" s="319">
        <f>EEB305+1</f>
        <v>2</v>
      </c>
      <c r="EEC306" s="323" t="s">
        <v>217</v>
      </c>
      <c r="EED306" s="319">
        <f>EED305+1</f>
        <v>2</v>
      </c>
      <c r="EEE306" s="323" t="s">
        <v>217</v>
      </c>
      <c r="EEF306" s="319">
        <f>EEF305+1</f>
        <v>2</v>
      </c>
      <c r="EEG306" s="323" t="s">
        <v>217</v>
      </c>
      <c r="EEH306" s="319">
        <f>EEH305+1</f>
        <v>2</v>
      </c>
      <c r="EEI306" s="323" t="s">
        <v>217</v>
      </c>
      <c r="EEJ306" s="319">
        <f>EEJ305+1</f>
        <v>2</v>
      </c>
      <c r="EEK306" s="323" t="s">
        <v>217</v>
      </c>
      <c r="EEL306" s="319">
        <f>EEL305+1</f>
        <v>2</v>
      </c>
      <c r="EEM306" s="323" t="s">
        <v>217</v>
      </c>
      <c r="EEN306" s="319">
        <f>EEN305+1</f>
        <v>2</v>
      </c>
      <c r="EEO306" s="323" t="s">
        <v>217</v>
      </c>
      <c r="EEP306" s="319">
        <f>EEP305+1</f>
        <v>2</v>
      </c>
      <c r="EEQ306" s="323" t="s">
        <v>217</v>
      </c>
      <c r="EER306" s="319">
        <f>EER305+1</f>
        <v>2</v>
      </c>
      <c r="EES306" s="323" t="s">
        <v>217</v>
      </c>
      <c r="EET306" s="319">
        <f>EET305+1</f>
        <v>2</v>
      </c>
      <c r="EEU306" s="323" t="s">
        <v>217</v>
      </c>
      <c r="EEV306" s="319">
        <f>EEV305+1</f>
        <v>2</v>
      </c>
      <c r="EEW306" s="323" t="s">
        <v>217</v>
      </c>
      <c r="EEX306" s="319">
        <f>EEX305+1</f>
        <v>2</v>
      </c>
      <c r="EEY306" s="323" t="s">
        <v>217</v>
      </c>
      <c r="EEZ306" s="319">
        <f>EEZ305+1</f>
        <v>2</v>
      </c>
      <c r="EFA306" s="323" t="s">
        <v>217</v>
      </c>
      <c r="EFB306" s="319">
        <f>EFB305+1</f>
        <v>2</v>
      </c>
      <c r="EFC306" s="323" t="s">
        <v>217</v>
      </c>
      <c r="EFD306" s="319">
        <f>EFD305+1</f>
        <v>2</v>
      </c>
      <c r="EFE306" s="323" t="s">
        <v>217</v>
      </c>
      <c r="EFF306" s="319">
        <f>EFF305+1</f>
        <v>2</v>
      </c>
      <c r="EFG306" s="323" t="s">
        <v>217</v>
      </c>
      <c r="EFH306" s="319">
        <f>EFH305+1</f>
        <v>2</v>
      </c>
      <c r="EFI306" s="323" t="s">
        <v>217</v>
      </c>
      <c r="EFJ306" s="319">
        <f>EFJ305+1</f>
        <v>2</v>
      </c>
      <c r="EFK306" s="323" t="s">
        <v>217</v>
      </c>
      <c r="EFL306" s="319">
        <f>EFL305+1</f>
        <v>2</v>
      </c>
      <c r="EFM306" s="323" t="s">
        <v>217</v>
      </c>
      <c r="EFN306" s="319">
        <f>EFN305+1</f>
        <v>2</v>
      </c>
      <c r="EFO306" s="323" t="s">
        <v>217</v>
      </c>
      <c r="EFP306" s="319">
        <f>EFP305+1</f>
        <v>2</v>
      </c>
      <c r="EFQ306" s="323" t="s">
        <v>217</v>
      </c>
      <c r="EFR306" s="319">
        <f>EFR305+1</f>
        <v>2</v>
      </c>
      <c r="EFS306" s="323" t="s">
        <v>217</v>
      </c>
      <c r="EFT306" s="319">
        <f>EFT305+1</f>
        <v>2</v>
      </c>
      <c r="EFU306" s="323" t="s">
        <v>217</v>
      </c>
      <c r="EFV306" s="319">
        <f>EFV305+1</f>
        <v>2</v>
      </c>
      <c r="EFW306" s="323" t="s">
        <v>217</v>
      </c>
      <c r="EFX306" s="319">
        <f>EFX305+1</f>
        <v>2</v>
      </c>
      <c r="EFY306" s="323" t="s">
        <v>217</v>
      </c>
      <c r="EFZ306" s="319">
        <f>EFZ305+1</f>
        <v>2</v>
      </c>
      <c r="EGA306" s="323" t="s">
        <v>217</v>
      </c>
      <c r="EGB306" s="319">
        <f>EGB305+1</f>
        <v>2</v>
      </c>
      <c r="EGC306" s="323" t="s">
        <v>217</v>
      </c>
      <c r="EGD306" s="319">
        <f>EGD305+1</f>
        <v>2</v>
      </c>
      <c r="EGE306" s="323" t="s">
        <v>217</v>
      </c>
      <c r="EGF306" s="319">
        <f>EGF305+1</f>
        <v>2</v>
      </c>
      <c r="EGG306" s="323" t="s">
        <v>217</v>
      </c>
      <c r="EGH306" s="319">
        <f>EGH305+1</f>
        <v>2</v>
      </c>
      <c r="EGI306" s="323" t="s">
        <v>217</v>
      </c>
      <c r="EGJ306" s="319">
        <f>EGJ305+1</f>
        <v>2</v>
      </c>
      <c r="EGK306" s="323" t="s">
        <v>217</v>
      </c>
      <c r="EGL306" s="319">
        <f>EGL305+1</f>
        <v>2</v>
      </c>
      <c r="EGM306" s="323" t="s">
        <v>217</v>
      </c>
      <c r="EGN306" s="319">
        <f>EGN305+1</f>
        <v>2</v>
      </c>
      <c r="EGO306" s="323" t="s">
        <v>217</v>
      </c>
      <c r="EGP306" s="319">
        <f>EGP305+1</f>
        <v>2</v>
      </c>
      <c r="EGQ306" s="323" t="s">
        <v>217</v>
      </c>
      <c r="EGR306" s="319">
        <f>EGR305+1</f>
        <v>2</v>
      </c>
      <c r="EGS306" s="323" t="s">
        <v>217</v>
      </c>
      <c r="EGT306" s="319">
        <f>EGT305+1</f>
        <v>2</v>
      </c>
      <c r="EGU306" s="323" t="s">
        <v>217</v>
      </c>
      <c r="EGV306" s="319">
        <f>EGV305+1</f>
        <v>2</v>
      </c>
      <c r="EGW306" s="323" t="s">
        <v>217</v>
      </c>
      <c r="EGX306" s="319">
        <f>EGX305+1</f>
        <v>2</v>
      </c>
      <c r="EGY306" s="323" t="s">
        <v>217</v>
      </c>
      <c r="EGZ306" s="319">
        <f>EGZ305+1</f>
        <v>2</v>
      </c>
      <c r="EHA306" s="323" t="s">
        <v>217</v>
      </c>
      <c r="EHB306" s="319">
        <f>EHB305+1</f>
        <v>2</v>
      </c>
      <c r="EHC306" s="323" t="s">
        <v>217</v>
      </c>
      <c r="EHD306" s="319">
        <f>EHD305+1</f>
        <v>2</v>
      </c>
      <c r="EHE306" s="323" t="s">
        <v>217</v>
      </c>
      <c r="EHF306" s="319">
        <f>EHF305+1</f>
        <v>2</v>
      </c>
      <c r="EHG306" s="323" t="s">
        <v>217</v>
      </c>
      <c r="EHH306" s="319">
        <f>EHH305+1</f>
        <v>2</v>
      </c>
      <c r="EHI306" s="323" t="s">
        <v>217</v>
      </c>
      <c r="EHJ306" s="319">
        <f>EHJ305+1</f>
        <v>2</v>
      </c>
      <c r="EHK306" s="323" t="s">
        <v>217</v>
      </c>
      <c r="EHL306" s="319">
        <f>EHL305+1</f>
        <v>2</v>
      </c>
      <c r="EHM306" s="323" t="s">
        <v>217</v>
      </c>
      <c r="EHN306" s="319">
        <f>EHN305+1</f>
        <v>2</v>
      </c>
      <c r="EHO306" s="323" t="s">
        <v>217</v>
      </c>
      <c r="EHP306" s="319">
        <f>EHP305+1</f>
        <v>2</v>
      </c>
      <c r="EHQ306" s="323" t="s">
        <v>217</v>
      </c>
      <c r="EHR306" s="319">
        <f>EHR305+1</f>
        <v>2</v>
      </c>
      <c r="EHS306" s="323" t="s">
        <v>217</v>
      </c>
      <c r="EHT306" s="319">
        <f>EHT305+1</f>
        <v>2</v>
      </c>
      <c r="EHU306" s="323" t="s">
        <v>217</v>
      </c>
      <c r="EHV306" s="319">
        <f>EHV305+1</f>
        <v>2</v>
      </c>
      <c r="EHW306" s="323" t="s">
        <v>217</v>
      </c>
      <c r="EHX306" s="319">
        <f>EHX305+1</f>
        <v>2</v>
      </c>
      <c r="EHY306" s="323" t="s">
        <v>217</v>
      </c>
      <c r="EHZ306" s="319">
        <f>EHZ305+1</f>
        <v>2</v>
      </c>
      <c r="EIA306" s="323" t="s">
        <v>217</v>
      </c>
      <c r="EIB306" s="319">
        <f>EIB305+1</f>
        <v>2</v>
      </c>
      <c r="EIC306" s="323" t="s">
        <v>217</v>
      </c>
      <c r="EID306" s="319">
        <f>EID305+1</f>
        <v>2</v>
      </c>
      <c r="EIE306" s="323" t="s">
        <v>217</v>
      </c>
      <c r="EIF306" s="319">
        <f>EIF305+1</f>
        <v>2</v>
      </c>
      <c r="EIG306" s="323" t="s">
        <v>217</v>
      </c>
      <c r="EIH306" s="319">
        <f>EIH305+1</f>
        <v>2</v>
      </c>
      <c r="EII306" s="323" t="s">
        <v>217</v>
      </c>
      <c r="EIJ306" s="319">
        <f>EIJ305+1</f>
        <v>2</v>
      </c>
      <c r="EIK306" s="323" t="s">
        <v>217</v>
      </c>
      <c r="EIL306" s="319">
        <f>EIL305+1</f>
        <v>2</v>
      </c>
      <c r="EIM306" s="323" t="s">
        <v>217</v>
      </c>
      <c r="EIN306" s="319">
        <f>EIN305+1</f>
        <v>2</v>
      </c>
      <c r="EIO306" s="323" t="s">
        <v>217</v>
      </c>
      <c r="EIP306" s="319">
        <f>EIP305+1</f>
        <v>2</v>
      </c>
      <c r="EIQ306" s="323" t="s">
        <v>217</v>
      </c>
      <c r="EIR306" s="319">
        <f>EIR305+1</f>
        <v>2</v>
      </c>
      <c r="EIS306" s="323" t="s">
        <v>217</v>
      </c>
      <c r="EIT306" s="319">
        <f>EIT305+1</f>
        <v>2</v>
      </c>
      <c r="EIU306" s="323" t="s">
        <v>217</v>
      </c>
      <c r="EIV306" s="319">
        <f>EIV305+1</f>
        <v>2</v>
      </c>
      <c r="EIW306" s="323" t="s">
        <v>217</v>
      </c>
      <c r="EIX306" s="319">
        <f>EIX305+1</f>
        <v>2</v>
      </c>
      <c r="EIY306" s="323" t="s">
        <v>217</v>
      </c>
      <c r="EIZ306" s="319">
        <f>EIZ305+1</f>
        <v>2</v>
      </c>
      <c r="EJA306" s="323" t="s">
        <v>217</v>
      </c>
      <c r="EJB306" s="319">
        <f>EJB305+1</f>
        <v>2</v>
      </c>
      <c r="EJC306" s="323" t="s">
        <v>217</v>
      </c>
      <c r="EJD306" s="319">
        <f>EJD305+1</f>
        <v>2</v>
      </c>
      <c r="EJE306" s="323" t="s">
        <v>217</v>
      </c>
      <c r="EJF306" s="319">
        <f>EJF305+1</f>
        <v>2</v>
      </c>
      <c r="EJG306" s="323" t="s">
        <v>217</v>
      </c>
      <c r="EJH306" s="319">
        <f>EJH305+1</f>
        <v>2</v>
      </c>
      <c r="EJI306" s="323" t="s">
        <v>217</v>
      </c>
      <c r="EJJ306" s="319">
        <f>EJJ305+1</f>
        <v>2</v>
      </c>
      <c r="EJK306" s="323" t="s">
        <v>217</v>
      </c>
      <c r="EJL306" s="319">
        <f>EJL305+1</f>
        <v>2</v>
      </c>
      <c r="EJM306" s="323" t="s">
        <v>217</v>
      </c>
      <c r="EJN306" s="319">
        <f>EJN305+1</f>
        <v>2</v>
      </c>
      <c r="EJO306" s="323" t="s">
        <v>217</v>
      </c>
      <c r="EJP306" s="319">
        <f>EJP305+1</f>
        <v>2</v>
      </c>
      <c r="EJQ306" s="323" t="s">
        <v>217</v>
      </c>
      <c r="EJR306" s="319">
        <f>EJR305+1</f>
        <v>2</v>
      </c>
      <c r="EJS306" s="323" t="s">
        <v>217</v>
      </c>
      <c r="EJT306" s="319">
        <f>EJT305+1</f>
        <v>2</v>
      </c>
      <c r="EJU306" s="323" t="s">
        <v>217</v>
      </c>
      <c r="EJV306" s="319">
        <f>EJV305+1</f>
        <v>2</v>
      </c>
      <c r="EJW306" s="323" t="s">
        <v>217</v>
      </c>
      <c r="EJX306" s="319">
        <f>EJX305+1</f>
        <v>2</v>
      </c>
      <c r="EJY306" s="323" t="s">
        <v>217</v>
      </c>
      <c r="EJZ306" s="319">
        <f>EJZ305+1</f>
        <v>2</v>
      </c>
      <c r="EKA306" s="323" t="s">
        <v>217</v>
      </c>
      <c r="EKB306" s="319">
        <f>EKB305+1</f>
        <v>2</v>
      </c>
      <c r="EKC306" s="323" t="s">
        <v>217</v>
      </c>
      <c r="EKD306" s="319">
        <f>EKD305+1</f>
        <v>2</v>
      </c>
      <c r="EKE306" s="323" t="s">
        <v>217</v>
      </c>
      <c r="EKF306" s="319">
        <f>EKF305+1</f>
        <v>2</v>
      </c>
      <c r="EKG306" s="323" t="s">
        <v>217</v>
      </c>
      <c r="EKH306" s="319">
        <f>EKH305+1</f>
        <v>2</v>
      </c>
      <c r="EKI306" s="323" t="s">
        <v>217</v>
      </c>
      <c r="EKJ306" s="319">
        <f>EKJ305+1</f>
        <v>2</v>
      </c>
      <c r="EKK306" s="323" t="s">
        <v>217</v>
      </c>
      <c r="EKL306" s="319">
        <f>EKL305+1</f>
        <v>2</v>
      </c>
      <c r="EKM306" s="323" t="s">
        <v>217</v>
      </c>
      <c r="EKN306" s="319">
        <f>EKN305+1</f>
        <v>2</v>
      </c>
      <c r="EKO306" s="323" t="s">
        <v>217</v>
      </c>
      <c r="EKP306" s="319">
        <f>EKP305+1</f>
        <v>2</v>
      </c>
      <c r="EKQ306" s="323" t="s">
        <v>217</v>
      </c>
      <c r="EKR306" s="319">
        <f>EKR305+1</f>
        <v>2</v>
      </c>
      <c r="EKS306" s="323" t="s">
        <v>217</v>
      </c>
      <c r="EKT306" s="319">
        <f>EKT305+1</f>
        <v>2</v>
      </c>
      <c r="EKU306" s="323" t="s">
        <v>217</v>
      </c>
      <c r="EKV306" s="319">
        <f>EKV305+1</f>
        <v>2</v>
      </c>
      <c r="EKW306" s="323" t="s">
        <v>217</v>
      </c>
      <c r="EKX306" s="319">
        <f>EKX305+1</f>
        <v>2</v>
      </c>
      <c r="EKY306" s="323" t="s">
        <v>217</v>
      </c>
      <c r="EKZ306" s="319">
        <f>EKZ305+1</f>
        <v>2</v>
      </c>
      <c r="ELA306" s="323" t="s">
        <v>217</v>
      </c>
      <c r="ELB306" s="319">
        <f>ELB305+1</f>
        <v>2</v>
      </c>
      <c r="ELC306" s="323" t="s">
        <v>217</v>
      </c>
      <c r="ELD306" s="319">
        <f>ELD305+1</f>
        <v>2</v>
      </c>
      <c r="ELE306" s="323" t="s">
        <v>217</v>
      </c>
      <c r="ELF306" s="319">
        <f>ELF305+1</f>
        <v>2</v>
      </c>
      <c r="ELG306" s="323" t="s">
        <v>217</v>
      </c>
      <c r="ELH306" s="319">
        <f>ELH305+1</f>
        <v>2</v>
      </c>
      <c r="ELI306" s="323" t="s">
        <v>217</v>
      </c>
      <c r="ELJ306" s="319">
        <f>ELJ305+1</f>
        <v>2</v>
      </c>
      <c r="ELK306" s="323" t="s">
        <v>217</v>
      </c>
      <c r="ELL306" s="319">
        <f>ELL305+1</f>
        <v>2</v>
      </c>
      <c r="ELM306" s="323" t="s">
        <v>217</v>
      </c>
      <c r="ELN306" s="319">
        <f>ELN305+1</f>
        <v>2</v>
      </c>
      <c r="ELO306" s="323" t="s">
        <v>217</v>
      </c>
      <c r="ELP306" s="319">
        <f>ELP305+1</f>
        <v>2</v>
      </c>
      <c r="ELQ306" s="323" t="s">
        <v>217</v>
      </c>
      <c r="ELR306" s="319">
        <f>ELR305+1</f>
        <v>2</v>
      </c>
      <c r="ELS306" s="323" t="s">
        <v>217</v>
      </c>
      <c r="ELT306" s="319">
        <f>ELT305+1</f>
        <v>2</v>
      </c>
      <c r="ELU306" s="323" t="s">
        <v>217</v>
      </c>
      <c r="ELV306" s="319">
        <f>ELV305+1</f>
        <v>2</v>
      </c>
      <c r="ELW306" s="323" t="s">
        <v>217</v>
      </c>
      <c r="ELX306" s="319">
        <f>ELX305+1</f>
        <v>2</v>
      </c>
      <c r="ELY306" s="323" t="s">
        <v>217</v>
      </c>
      <c r="ELZ306" s="319">
        <f>ELZ305+1</f>
        <v>2</v>
      </c>
      <c r="EMA306" s="323" t="s">
        <v>217</v>
      </c>
      <c r="EMB306" s="319">
        <f>EMB305+1</f>
        <v>2</v>
      </c>
      <c r="EMC306" s="323" t="s">
        <v>217</v>
      </c>
      <c r="EMD306" s="319">
        <f>EMD305+1</f>
        <v>2</v>
      </c>
      <c r="EME306" s="323" t="s">
        <v>217</v>
      </c>
      <c r="EMF306" s="319">
        <f>EMF305+1</f>
        <v>2</v>
      </c>
      <c r="EMG306" s="323" t="s">
        <v>217</v>
      </c>
      <c r="EMH306" s="319">
        <f>EMH305+1</f>
        <v>2</v>
      </c>
      <c r="EMI306" s="323" t="s">
        <v>217</v>
      </c>
      <c r="EMJ306" s="319">
        <f>EMJ305+1</f>
        <v>2</v>
      </c>
      <c r="EMK306" s="323" t="s">
        <v>217</v>
      </c>
      <c r="EML306" s="319">
        <f>EML305+1</f>
        <v>2</v>
      </c>
      <c r="EMM306" s="323" t="s">
        <v>217</v>
      </c>
      <c r="EMN306" s="319">
        <f>EMN305+1</f>
        <v>2</v>
      </c>
      <c r="EMO306" s="323" t="s">
        <v>217</v>
      </c>
      <c r="EMP306" s="319">
        <f>EMP305+1</f>
        <v>2</v>
      </c>
      <c r="EMQ306" s="323" t="s">
        <v>217</v>
      </c>
      <c r="EMR306" s="319">
        <f>EMR305+1</f>
        <v>2</v>
      </c>
      <c r="EMS306" s="323" t="s">
        <v>217</v>
      </c>
      <c r="EMT306" s="319">
        <f>EMT305+1</f>
        <v>2</v>
      </c>
      <c r="EMU306" s="323" t="s">
        <v>217</v>
      </c>
      <c r="EMV306" s="319">
        <f>EMV305+1</f>
        <v>2</v>
      </c>
      <c r="EMW306" s="323" t="s">
        <v>217</v>
      </c>
      <c r="EMX306" s="319">
        <f>EMX305+1</f>
        <v>2</v>
      </c>
      <c r="EMY306" s="323" t="s">
        <v>217</v>
      </c>
      <c r="EMZ306" s="319">
        <f>EMZ305+1</f>
        <v>2</v>
      </c>
      <c r="ENA306" s="323" t="s">
        <v>217</v>
      </c>
      <c r="ENB306" s="319">
        <f>ENB305+1</f>
        <v>2</v>
      </c>
      <c r="ENC306" s="323" t="s">
        <v>217</v>
      </c>
      <c r="END306" s="319">
        <f>END305+1</f>
        <v>2</v>
      </c>
      <c r="ENE306" s="323" t="s">
        <v>217</v>
      </c>
      <c r="ENF306" s="319">
        <f>ENF305+1</f>
        <v>2</v>
      </c>
      <c r="ENG306" s="323" t="s">
        <v>217</v>
      </c>
      <c r="ENH306" s="319">
        <f>ENH305+1</f>
        <v>2</v>
      </c>
      <c r="ENI306" s="323" t="s">
        <v>217</v>
      </c>
      <c r="ENJ306" s="319">
        <f>ENJ305+1</f>
        <v>2</v>
      </c>
      <c r="ENK306" s="323" t="s">
        <v>217</v>
      </c>
      <c r="ENL306" s="319">
        <f>ENL305+1</f>
        <v>2</v>
      </c>
      <c r="ENM306" s="323" t="s">
        <v>217</v>
      </c>
      <c r="ENN306" s="319">
        <f>ENN305+1</f>
        <v>2</v>
      </c>
      <c r="ENO306" s="323" t="s">
        <v>217</v>
      </c>
      <c r="ENP306" s="319">
        <f>ENP305+1</f>
        <v>2</v>
      </c>
      <c r="ENQ306" s="323" t="s">
        <v>217</v>
      </c>
      <c r="ENR306" s="319">
        <f>ENR305+1</f>
        <v>2</v>
      </c>
      <c r="ENS306" s="323" t="s">
        <v>217</v>
      </c>
      <c r="ENT306" s="319">
        <f>ENT305+1</f>
        <v>2</v>
      </c>
      <c r="ENU306" s="323" t="s">
        <v>217</v>
      </c>
      <c r="ENV306" s="319">
        <f>ENV305+1</f>
        <v>2</v>
      </c>
      <c r="ENW306" s="323" t="s">
        <v>217</v>
      </c>
      <c r="ENX306" s="319">
        <f>ENX305+1</f>
        <v>2</v>
      </c>
      <c r="ENY306" s="323" t="s">
        <v>217</v>
      </c>
      <c r="ENZ306" s="319">
        <f>ENZ305+1</f>
        <v>2</v>
      </c>
      <c r="EOA306" s="323" t="s">
        <v>217</v>
      </c>
      <c r="EOB306" s="319">
        <f>EOB305+1</f>
        <v>2</v>
      </c>
      <c r="EOC306" s="323" t="s">
        <v>217</v>
      </c>
      <c r="EOD306" s="319">
        <f>EOD305+1</f>
        <v>2</v>
      </c>
      <c r="EOE306" s="323" t="s">
        <v>217</v>
      </c>
      <c r="EOF306" s="319">
        <f>EOF305+1</f>
        <v>2</v>
      </c>
      <c r="EOG306" s="323" t="s">
        <v>217</v>
      </c>
      <c r="EOH306" s="319">
        <f>EOH305+1</f>
        <v>2</v>
      </c>
      <c r="EOI306" s="323" t="s">
        <v>217</v>
      </c>
      <c r="EOJ306" s="319">
        <f>EOJ305+1</f>
        <v>2</v>
      </c>
      <c r="EOK306" s="323" t="s">
        <v>217</v>
      </c>
      <c r="EOL306" s="319">
        <f>EOL305+1</f>
        <v>2</v>
      </c>
      <c r="EOM306" s="323" t="s">
        <v>217</v>
      </c>
      <c r="EON306" s="319">
        <f>EON305+1</f>
        <v>2</v>
      </c>
      <c r="EOO306" s="323" t="s">
        <v>217</v>
      </c>
      <c r="EOP306" s="319">
        <f>EOP305+1</f>
        <v>2</v>
      </c>
      <c r="EOQ306" s="323" t="s">
        <v>217</v>
      </c>
      <c r="EOR306" s="319">
        <f>EOR305+1</f>
        <v>2</v>
      </c>
      <c r="EOS306" s="323" t="s">
        <v>217</v>
      </c>
      <c r="EOT306" s="319">
        <f>EOT305+1</f>
        <v>2</v>
      </c>
      <c r="EOU306" s="323" t="s">
        <v>217</v>
      </c>
      <c r="EOV306" s="319">
        <f>EOV305+1</f>
        <v>2</v>
      </c>
      <c r="EOW306" s="323" t="s">
        <v>217</v>
      </c>
      <c r="EOX306" s="319">
        <f>EOX305+1</f>
        <v>2</v>
      </c>
      <c r="EOY306" s="323" t="s">
        <v>217</v>
      </c>
      <c r="EOZ306" s="319">
        <f>EOZ305+1</f>
        <v>2</v>
      </c>
      <c r="EPA306" s="323" t="s">
        <v>217</v>
      </c>
      <c r="EPB306" s="319">
        <f>EPB305+1</f>
        <v>2</v>
      </c>
      <c r="EPC306" s="323" t="s">
        <v>217</v>
      </c>
      <c r="EPD306" s="319">
        <f>EPD305+1</f>
        <v>2</v>
      </c>
      <c r="EPE306" s="323" t="s">
        <v>217</v>
      </c>
      <c r="EPF306" s="319">
        <f>EPF305+1</f>
        <v>2</v>
      </c>
      <c r="EPG306" s="323" t="s">
        <v>217</v>
      </c>
      <c r="EPH306" s="319">
        <f>EPH305+1</f>
        <v>2</v>
      </c>
      <c r="EPI306" s="323" t="s">
        <v>217</v>
      </c>
      <c r="EPJ306" s="319">
        <f>EPJ305+1</f>
        <v>2</v>
      </c>
      <c r="EPK306" s="323" t="s">
        <v>217</v>
      </c>
      <c r="EPL306" s="319">
        <f>EPL305+1</f>
        <v>2</v>
      </c>
      <c r="EPM306" s="323" t="s">
        <v>217</v>
      </c>
      <c r="EPN306" s="319">
        <f>EPN305+1</f>
        <v>2</v>
      </c>
      <c r="EPO306" s="323" t="s">
        <v>217</v>
      </c>
      <c r="EPP306" s="319">
        <f>EPP305+1</f>
        <v>2</v>
      </c>
      <c r="EPQ306" s="323" t="s">
        <v>217</v>
      </c>
      <c r="EPR306" s="319">
        <f>EPR305+1</f>
        <v>2</v>
      </c>
      <c r="EPS306" s="323" t="s">
        <v>217</v>
      </c>
      <c r="EPT306" s="319">
        <f>EPT305+1</f>
        <v>2</v>
      </c>
      <c r="EPU306" s="323" t="s">
        <v>217</v>
      </c>
      <c r="EPV306" s="319">
        <f>EPV305+1</f>
        <v>2</v>
      </c>
      <c r="EPW306" s="323" t="s">
        <v>217</v>
      </c>
      <c r="EPX306" s="319">
        <f>EPX305+1</f>
        <v>2</v>
      </c>
      <c r="EPY306" s="323" t="s">
        <v>217</v>
      </c>
      <c r="EPZ306" s="319">
        <f>EPZ305+1</f>
        <v>2</v>
      </c>
      <c r="EQA306" s="323" t="s">
        <v>217</v>
      </c>
      <c r="EQB306" s="319">
        <f>EQB305+1</f>
        <v>2</v>
      </c>
      <c r="EQC306" s="323" t="s">
        <v>217</v>
      </c>
      <c r="EQD306" s="319">
        <f>EQD305+1</f>
        <v>2</v>
      </c>
      <c r="EQE306" s="323" t="s">
        <v>217</v>
      </c>
      <c r="EQF306" s="319">
        <f>EQF305+1</f>
        <v>2</v>
      </c>
      <c r="EQG306" s="323" t="s">
        <v>217</v>
      </c>
      <c r="EQH306" s="319">
        <f>EQH305+1</f>
        <v>2</v>
      </c>
      <c r="EQI306" s="323" t="s">
        <v>217</v>
      </c>
      <c r="EQJ306" s="319">
        <f>EQJ305+1</f>
        <v>2</v>
      </c>
      <c r="EQK306" s="323" t="s">
        <v>217</v>
      </c>
      <c r="EQL306" s="319">
        <f>EQL305+1</f>
        <v>2</v>
      </c>
      <c r="EQM306" s="323" t="s">
        <v>217</v>
      </c>
      <c r="EQN306" s="319">
        <f>EQN305+1</f>
        <v>2</v>
      </c>
      <c r="EQO306" s="323" t="s">
        <v>217</v>
      </c>
      <c r="EQP306" s="319">
        <f>EQP305+1</f>
        <v>2</v>
      </c>
      <c r="EQQ306" s="323" t="s">
        <v>217</v>
      </c>
      <c r="EQR306" s="319">
        <f>EQR305+1</f>
        <v>2</v>
      </c>
      <c r="EQS306" s="323" t="s">
        <v>217</v>
      </c>
      <c r="EQT306" s="319">
        <f>EQT305+1</f>
        <v>2</v>
      </c>
      <c r="EQU306" s="323" t="s">
        <v>217</v>
      </c>
      <c r="EQV306" s="319">
        <f>EQV305+1</f>
        <v>2</v>
      </c>
      <c r="EQW306" s="323" t="s">
        <v>217</v>
      </c>
      <c r="EQX306" s="319">
        <f>EQX305+1</f>
        <v>2</v>
      </c>
      <c r="EQY306" s="323" t="s">
        <v>217</v>
      </c>
      <c r="EQZ306" s="319">
        <f>EQZ305+1</f>
        <v>2</v>
      </c>
      <c r="ERA306" s="323" t="s">
        <v>217</v>
      </c>
      <c r="ERB306" s="319">
        <f>ERB305+1</f>
        <v>2</v>
      </c>
      <c r="ERC306" s="323" t="s">
        <v>217</v>
      </c>
      <c r="ERD306" s="319">
        <f>ERD305+1</f>
        <v>2</v>
      </c>
      <c r="ERE306" s="323" t="s">
        <v>217</v>
      </c>
      <c r="ERF306" s="319">
        <f>ERF305+1</f>
        <v>2</v>
      </c>
      <c r="ERG306" s="323" t="s">
        <v>217</v>
      </c>
      <c r="ERH306" s="319">
        <f>ERH305+1</f>
        <v>2</v>
      </c>
      <c r="ERI306" s="323" t="s">
        <v>217</v>
      </c>
      <c r="ERJ306" s="319">
        <f>ERJ305+1</f>
        <v>2</v>
      </c>
      <c r="ERK306" s="323" t="s">
        <v>217</v>
      </c>
      <c r="ERL306" s="319">
        <f>ERL305+1</f>
        <v>2</v>
      </c>
      <c r="ERM306" s="323" t="s">
        <v>217</v>
      </c>
      <c r="ERN306" s="319">
        <f>ERN305+1</f>
        <v>2</v>
      </c>
      <c r="ERO306" s="323" t="s">
        <v>217</v>
      </c>
      <c r="ERP306" s="319">
        <f>ERP305+1</f>
        <v>2</v>
      </c>
      <c r="ERQ306" s="323" t="s">
        <v>217</v>
      </c>
      <c r="ERR306" s="319">
        <f>ERR305+1</f>
        <v>2</v>
      </c>
      <c r="ERS306" s="323" t="s">
        <v>217</v>
      </c>
      <c r="ERT306" s="319">
        <f>ERT305+1</f>
        <v>2</v>
      </c>
      <c r="ERU306" s="323" t="s">
        <v>217</v>
      </c>
      <c r="ERV306" s="319">
        <f>ERV305+1</f>
        <v>2</v>
      </c>
      <c r="ERW306" s="323" t="s">
        <v>217</v>
      </c>
      <c r="ERX306" s="319">
        <f>ERX305+1</f>
        <v>2</v>
      </c>
      <c r="ERY306" s="323" t="s">
        <v>217</v>
      </c>
      <c r="ERZ306" s="319">
        <f>ERZ305+1</f>
        <v>2</v>
      </c>
      <c r="ESA306" s="323" t="s">
        <v>217</v>
      </c>
      <c r="ESB306" s="319">
        <f>ESB305+1</f>
        <v>2</v>
      </c>
      <c r="ESC306" s="323" t="s">
        <v>217</v>
      </c>
      <c r="ESD306" s="319">
        <f>ESD305+1</f>
        <v>2</v>
      </c>
      <c r="ESE306" s="323" t="s">
        <v>217</v>
      </c>
      <c r="ESF306" s="319">
        <f>ESF305+1</f>
        <v>2</v>
      </c>
      <c r="ESG306" s="323" t="s">
        <v>217</v>
      </c>
      <c r="ESH306" s="319">
        <f>ESH305+1</f>
        <v>2</v>
      </c>
      <c r="ESI306" s="323" t="s">
        <v>217</v>
      </c>
      <c r="ESJ306" s="319">
        <f>ESJ305+1</f>
        <v>2</v>
      </c>
      <c r="ESK306" s="323" t="s">
        <v>217</v>
      </c>
      <c r="ESL306" s="319">
        <f>ESL305+1</f>
        <v>2</v>
      </c>
      <c r="ESM306" s="323" t="s">
        <v>217</v>
      </c>
      <c r="ESN306" s="319">
        <f>ESN305+1</f>
        <v>2</v>
      </c>
      <c r="ESO306" s="323" t="s">
        <v>217</v>
      </c>
      <c r="ESP306" s="319">
        <f>ESP305+1</f>
        <v>2</v>
      </c>
      <c r="ESQ306" s="323" t="s">
        <v>217</v>
      </c>
      <c r="ESR306" s="319">
        <f>ESR305+1</f>
        <v>2</v>
      </c>
      <c r="ESS306" s="323" t="s">
        <v>217</v>
      </c>
      <c r="EST306" s="319">
        <f>EST305+1</f>
        <v>2</v>
      </c>
      <c r="ESU306" s="323" t="s">
        <v>217</v>
      </c>
      <c r="ESV306" s="319">
        <f>ESV305+1</f>
        <v>2</v>
      </c>
      <c r="ESW306" s="323" t="s">
        <v>217</v>
      </c>
      <c r="ESX306" s="319">
        <f>ESX305+1</f>
        <v>2</v>
      </c>
      <c r="ESY306" s="323" t="s">
        <v>217</v>
      </c>
      <c r="ESZ306" s="319">
        <f>ESZ305+1</f>
        <v>2</v>
      </c>
      <c r="ETA306" s="323" t="s">
        <v>217</v>
      </c>
      <c r="ETB306" s="319">
        <f>ETB305+1</f>
        <v>2</v>
      </c>
      <c r="ETC306" s="323" t="s">
        <v>217</v>
      </c>
      <c r="ETD306" s="319">
        <f>ETD305+1</f>
        <v>2</v>
      </c>
      <c r="ETE306" s="323" t="s">
        <v>217</v>
      </c>
      <c r="ETF306" s="319">
        <f>ETF305+1</f>
        <v>2</v>
      </c>
      <c r="ETG306" s="323" t="s">
        <v>217</v>
      </c>
      <c r="ETH306" s="319">
        <f>ETH305+1</f>
        <v>2</v>
      </c>
      <c r="ETI306" s="323" t="s">
        <v>217</v>
      </c>
      <c r="ETJ306" s="319">
        <f>ETJ305+1</f>
        <v>2</v>
      </c>
      <c r="ETK306" s="323" t="s">
        <v>217</v>
      </c>
      <c r="ETL306" s="319">
        <f>ETL305+1</f>
        <v>2</v>
      </c>
      <c r="ETM306" s="323" t="s">
        <v>217</v>
      </c>
      <c r="ETN306" s="319">
        <f>ETN305+1</f>
        <v>2</v>
      </c>
      <c r="ETO306" s="323" t="s">
        <v>217</v>
      </c>
      <c r="ETP306" s="319">
        <f>ETP305+1</f>
        <v>2</v>
      </c>
      <c r="ETQ306" s="323" t="s">
        <v>217</v>
      </c>
      <c r="ETR306" s="319">
        <f>ETR305+1</f>
        <v>2</v>
      </c>
      <c r="ETS306" s="323" t="s">
        <v>217</v>
      </c>
      <c r="ETT306" s="319">
        <f>ETT305+1</f>
        <v>2</v>
      </c>
      <c r="ETU306" s="323" t="s">
        <v>217</v>
      </c>
      <c r="ETV306" s="319">
        <f>ETV305+1</f>
        <v>2</v>
      </c>
      <c r="ETW306" s="323" t="s">
        <v>217</v>
      </c>
      <c r="ETX306" s="319">
        <f>ETX305+1</f>
        <v>2</v>
      </c>
      <c r="ETY306" s="323" t="s">
        <v>217</v>
      </c>
      <c r="ETZ306" s="319">
        <f>ETZ305+1</f>
        <v>2</v>
      </c>
      <c r="EUA306" s="323" t="s">
        <v>217</v>
      </c>
      <c r="EUB306" s="319">
        <f>EUB305+1</f>
        <v>2</v>
      </c>
      <c r="EUC306" s="323" t="s">
        <v>217</v>
      </c>
      <c r="EUD306" s="319">
        <f>EUD305+1</f>
        <v>2</v>
      </c>
      <c r="EUE306" s="323" t="s">
        <v>217</v>
      </c>
      <c r="EUF306" s="319">
        <f>EUF305+1</f>
        <v>2</v>
      </c>
      <c r="EUG306" s="323" t="s">
        <v>217</v>
      </c>
      <c r="EUH306" s="319">
        <f>EUH305+1</f>
        <v>2</v>
      </c>
      <c r="EUI306" s="323" t="s">
        <v>217</v>
      </c>
      <c r="EUJ306" s="319">
        <f>EUJ305+1</f>
        <v>2</v>
      </c>
      <c r="EUK306" s="323" t="s">
        <v>217</v>
      </c>
      <c r="EUL306" s="319">
        <f>EUL305+1</f>
        <v>2</v>
      </c>
      <c r="EUM306" s="323" t="s">
        <v>217</v>
      </c>
      <c r="EUN306" s="319">
        <f>EUN305+1</f>
        <v>2</v>
      </c>
      <c r="EUO306" s="323" t="s">
        <v>217</v>
      </c>
      <c r="EUP306" s="319">
        <f>EUP305+1</f>
        <v>2</v>
      </c>
      <c r="EUQ306" s="323" t="s">
        <v>217</v>
      </c>
      <c r="EUR306" s="319">
        <f>EUR305+1</f>
        <v>2</v>
      </c>
      <c r="EUS306" s="323" t="s">
        <v>217</v>
      </c>
      <c r="EUT306" s="319">
        <f>EUT305+1</f>
        <v>2</v>
      </c>
      <c r="EUU306" s="323" t="s">
        <v>217</v>
      </c>
      <c r="EUV306" s="319">
        <f>EUV305+1</f>
        <v>2</v>
      </c>
      <c r="EUW306" s="323" t="s">
        <v>217</v>
      </c>
      <c r="EUX306" s="319">
        <f>EUX305+1</f>
        <v>2</v>
      </c>
      <c r="EUY306" s="323" t="s">
        <v>217</v>
      </c>
      <c r="EUZ306" s="319">
        <f>EUZ305+1</f>
        <v>2</v>
      </c>
      <c r="EVA306" s="323" t="s">
        <v>217</v>
      </c>
      <c r="EVB306" s="319">
        <f>EVB305+1</f>
        <v>2</v>
      </c>
      <c r="EVC306" s="323" t="s">
        <v>217</v>
      </c>
      <c r="EVD306" s="319">
        <f>EVD305+1</f>
        <v>2</v>
      </c>
      <c r="EVE306" s="323" t="s">
        <v>217</v>
      </c>
      <c r="EVF306" s="319">
        <f>EVF305+1</f>
        <v>2</v>
      </c>
      <c r="EVG306" s="323" t="s">
        <v>217</v>
      </c>
      <c r="EVH306" s="319">
        <f>EVH305+1</f>
        <v>2</v>
      </c>
      <c r="EVI306" s="323" t="s">
        <v>217</v>
      </c>
      <c r="EVJ306" s="319">
        <f>EVJ305+1</f>
        <v>2</v>
      </c>
      <c r="EVK306" s="323" t="s">
        <v>217</v>
      </c>
      <c r="EVL306" s="319">
        <f>EVL305+1</f>
        <v>2</v>
      </c>
      <c r="EVM306" s="323" t="s">
        <v>217</v>
      </c>
      <c r="EVN306" s="319">
        <f>EVN305+1</f>
        <v>2</v>
      </c>
      <c r="EVO306" s="323" t="s">
        <v>217</v>
      </c>
      <c r="EVP306" s="319">
        <f>EVP305+1</f>
        <v>2</v>
      </c>
      <c r="EVQ306" s="323" t="s">
        <v>217</v>
      </c>
      <c r="EVR306" s="319">
        <f>EVR305+1</f>
        <v>2</v>
      </c>
      <c r="EVS306" s="323" t="s">
        <v>217</v>
      </c>
      <c r="EVT306" s="319">
        <f>EVT305+1</f>
        <v>2</v>
      </c>
      <c r="EVU306" s="323" t="s">
        <v>217</v>
      </c>
      <c r="EVV306" s="319">
        <f>EVV305+1</f>
        <v>2</v>
      </c>
      <c r="EVW306" s="323" t="s">
        <v>217</v>
      </c>
      <c r="EVX306" s="319">
        <f>EVX305+1</f>
        <v>2</v>
      </c>
      <c r="EVY306" s="323" t="s">
        <v>217</v>
      </c>
      <c r="EVZ306" s="319">
        <f>EVZ305+1</f>
        <v>2</v>
      </c>
      <c r="EWA306" s="323" t="s">
        <v>217</v>
      </c>
      <c r="EWB306" s="319">
        <f>EWB305+1</f>
        <v>2</v>
      </c>
      <c r="EWC306" s="323" t="s">
        <v>217</v>
      </c>
      <c r="EWD306" s="319">
        <f>EWD305+1</f>
        <v>2</v>
      </c>
      <c r="EWE306" s="323" t="s">
        <v>217</v>
      </c>
      <c r="EWF306" s="319">
        <f>EWF305+1</f>
        <v>2</v>
      </c>
      <c r="EWG306" s="323" t="s">
        <v>217</v>
      </c>
      <c r="EWH306" s="319">
        <f>EWH305+1</f>
        <v>2</v>
      </c>
      <c r="EWI306" s="323" t="s">
        <v>217</v>
      </c>
      <c r="EWJ306" s="319">
        <f>EWJ305+1</f>
        <v>2</v>
      </c>
      <c r="EWK306" s="323" t="s">
        <v>217</v>
      </c>
      <c r="EWL306" s="319">
        <f>EWL305+1</f>
        <v>2</v>
      </c>
      <c r="EWM306" s="323" t="s">
        <v>217</v>
      </c>
      <c r="EWN306" s="319">
        <f>EWN305+1</f>
        <v>2</v>
      </c>
      <c r="EWO306" s="323" t="s">
        <v>217</v>
      </c>
      <c r="EWP306" s="319">
        <f>EWP305+1</f>
        <v>2</v>
      </c>
      <c r="EWQ306" s="323" t="s">
        <v>217</v>
      </c>
      <c r="EWR306" s="319">
        <f>EWR305+1</f>
        <v>2</v>
      </c>
      <c r="EWS306" s="323" t="s">
        <v>217</v>
      </c>
      <c r="EWT306" s="319">
        <f>EWT305+1</f>
        <v>2</v>
      </c>
      <c r="EWU306" s="323" t="s">
        <v>217</v>
      </c>
      <c r="EWV306" s="319">
        <f>EWV305+1</f>
        <v>2</v>
      </c>
      <c r="EWW306" s="323" t="s">
        <v>217</v>
      </c>
      <c r="EWX306" s="319">
        <f>EWX305+1</f>
        <v>2</v>
      </c>
      <c r="EWY306" s="323" t="s">
        <v>217</v>
      </c>
      <c r="EWZ306" s="319">
        <f>EWZ305+1</f>
        <v>2</v>
      </c>
      <c r="EXA306" s="323" t="s">
        <v>217</v>
      </c>
      <c r="EXB306" s="319">
        <f>EXB305+1</f>
        <v>2</v>
      </c>
      <c r="EXC306" s="323" t="s">
        <v>217</v>
      </c>
      <c r="EXD306" s="319">
        <f>EXD305+1</f>
        <v>2</v>
      </c>
      <c r="EXE306" s="323" t="s">
        <v>217</v>
      </c>
      <c r="EXF306" s="319">
        <f>EXF305+1</f>
        <v>2</v>
      </c>
      <c r="EXG306" s="323" t="s">
        <v>217</v>
      </c>
      <c r="EXH306" s="319">
        <f>EXH305+1</f>
        <v>2</v>
      </c>
      <c r="EXI306" s="323" t="s">
        <v>217</v>
      </c>
      <c r="EXJ306" s="319">
        <f>EXJ305+1</f>
        <v>2</v>
      </c>
      <c r="EXK306" s="323" t="s">
        <v>217</v>
      </c>
      <c r="EXL306" s="319">
        <f>EXL305+1</f>
        <v>2</v>
      </c>
      <c r="EXM306" s="323" t="s">
        <v>217</v>
      </c>
      <c r="EXN306" s="319">
        <f>EXN305+1</f>
        <v>2</v>
      </c>
      <c r="EXO306" s="323" t="s">
        <v>217</v>
      </c>
      <c r="EXP306" s="319">
        <f>EXP305+1</f>
        <v>2</v>
      </c>
      <c r="EXQ306" s="323" t="s">
        <v>217</v>
      </c>
      <c r="EXR306" s="319">
        <f>EXR305+1</f>
        <v>2</v>
      </c>
      <c r="EXS306" s="323" t="s">
        <v>217</v>
      </c>
      <c r="EXT306" s="319">
        <f>EXT305+1</f>
        <v>2</v>
      </c>
      <c r="EXU306" s="323" t="s">
        <v>217</v>
      </c>
      <c r="EXV306" s="319">
        <f>EXV305+1</f>
        <v>2</v>
      </c>
      <c r="EXW306" s="323" t="s">
        <v>217</v>
      </c>
      <c r="EXX306" s="319">
        <f>EXX305+1</f>
        <v>2</v>
      </c>
      <c r="EXY306" s="323" t="s">
        <v>217</v>
      </c>
      <c r="EXZ306" s="319">
        <f>EXZ305+1</f>
        <v>2</v>
      </c>
      <c r="EYA306" s="323" t="s">
        <v>217</v>
      </c>
      <c r="EYB306" s="319">
        <f>EYB305+1</f>
        <v>2</v>
      </c>
      <c r="EYC306" s="323" t="s">
        <v>217</v>
      </c>
      <c r="EYD306" s="319">
        <f>EYD305+1</f>
        <v>2</v>
      </c>
      <c r="EYE306" s="323" t="s">
        <v>217</v>
      </c>
      <c r="EYF306" s="319">
        <f>EYF305+1</f>
        <v>2</v>
      </c>
      <c r="EYG306" s="323" t="s">
        <v>217</v>
      </c>
      <c r="EYH306" s="319">
        <f>EYH305+1</f>
        <v>2</v>
      </c>
      <c r="EYI306" s="323" t="s">
        <v>217</v>
      </c>
      <c r="EYJ306" s="319">
        <f>EYJ305+1</f>
        <v>2</v>
      </c>
      <c r="EYK306" s="323" t="s">
        <v>217</v>
      </c>
      <c r="EYL306" s="319">
        <f>EYL305+1</f>
        <v>2</v>
      </c>
      <c r="EYM306" s="323" t="s">
        <v>217</v>
      </c>
      <c r="EYN306" s="319">
        <f>EYN305+1</f>
        <v>2</v>
      </c>
      <c r="EYO306" s="323" t="s">
        <v>217</v>
      </c>
      <c r="EYP306" s="319">
        <f>EYP305+1</f>
        <v>2</v>
      </c>
      <c r="EYQ306" s="323" t="s">
        <v>217</v>
      </c>
      <c r="EYR306" s="319">
        <f>EYR305+1</f>
        <v>2</v>
      </c>
      <c r="EYS306" s="323" t="s">
        <v>217</v>
      </c>
      <c r="EYT306" s="319">
        <f>EYT305+1</f>
        <v>2</v>
      </c>
      <c r="EYU306" s="323" t="s">
        <v>217</v>
      </c>
      <c r="EYV306" s="319">
        <f>EYV305+1</f>
        <v>2</v>
      </c>
      <c r="EYW306" s="323" t="s">
        <v>217</v>
      </c>
      <c r="EYX306" s="319">
        <f>EYX305+1</f>
        <v>2</v>
      </c>
      <c r="EYY306" s="323" t="s">
        <v>217</v>
      </c>
      <c r="EYZ306" s="319">
        <f>EYZ305+1</f>
        <v>2</v>
      </c>
      <c r="EZA306" s="323" t="s">
        <v>217</v>
      </c>
      <c r="EZB306" s="319">
        <f>EZB305+1</f>
        <v>2</v>
      </c>
      <c r="EZC306" s="323" t="s">
        <v>217</v>
      </c>
      <c r="EZD306" s="319">
        <f>EZD305+1</f>
        <v>2</v>
      </c>
      <c r="EZE306" s="323" t="s">
        <v>217</v>
      </c>
      <c r="EZF306" s="319">
        <f>EZF305+1</f>
        <v>2</v>
      </c>
      <c r="EZG306" s="323" t="s">
        <v>217</v>
      </c>
      <c r="EZH306" s="319">
        <f>EZH305+1</f>
        <v>2</v>
      </c>
      <c r="EZI306" s="323" t="s">
        <v>217</v>
      </c>
      <c r="EZJ306" s="319">
        <f>EZJ305+1</f>
        <v>2</v>
      </c>
      <c r="EZK306" s="323" t="s">
        <v>217</v>
      </c>
      <c r="EZL306" s="319">
        <f>EZL305+1</f>
        <v>2</v>
      </c>
      <c r="EZM306" s="323" t="s">
        <v>217</v>
      </c>
      <c r="EZN306" s="319">
        <f>EZN305+1</f>
        <v>2</v>
      </c>
      <c r="EZO306" s="323" t="s">
        <v>217</v>
      </c>
      <c r="EZP306" s="319">
        <f>EZP305+1</f>
        <v>2</v>
      </c>
      <c r="EZQ306" s="323" t="s">
        <v>217</v>
      </c>
      <c r="EZR306" s="319">
        <f>EZR305+1</f>
        <v>2</v>
      </c>
      <c r="EZS306" s="323" t="s">
        <v>217</v>
      </c>
      <c r="EZT306" s="319">
        <f>EZT305+1</f>
        <v>2</v>
      </c>
      <c r="EZU306" s="323" t="s">
        <v>217</v>
      </c>
      <c r="EZV306" s="319">
        <f>EZV305+1</f>
        <v>2</v>
      </c>
      <c r="EZW306" s="323" t="s">
        <v>217</v>
      </c>
      <c r="EZX306" s="319">
        <f>EZX305+1</f>
        <v>2</v>
      </c>
      <c r="EZY306" s="323" t="s">
        <v>217</v>
      </c>
      <c r="EZZ306" s="319">
        <f>EZZ305+1</f>
        <v>2</v>
      </c>
      <c r="FAA306" s="323" t="s">
        <v>217</v>
      </c>
      <c r="FAB306" s="319">
        <f>FAB305+1</f>
        <v>2</v>
      </c>
      <c r="FAC306" s="323" t="s">
        <v>217</v>
      </c>
      <c r="FAD306" s="319">
        <f>FAD305+1</f>
        <v>2</v>
      </c>
      <c r="FAE306" s="323" t="s">
        <v>217</v>
      </c>
      <c r="FAF306" s="319">
        <f>FAF305+1</f>
        <v>2</v>
      </c>
      <c r="FAG306" s="323" t="s">
        <v>217</v>
      </c>
      <c r="FAH306" s="319">
        <f>FAH305+1</f>
        <v>2</v>
      </c>
      <c r="FAI306" s="323" t="s">
        <v>217</v>
      </c>
      <c r="FAJ306" s="319">
        <f>FAJ305+1</f>
        <v>2</v>
      </c>
      <c r="FAK306" s="323" t="s">
        <v>217</v>
      </c>
      <c r="FAL306" s="319">
        <f>FAL305+1</f>
        <v>2</v>
      </c>
      <c r="FAM306" s="323" t="s">
        <v>217</v>
      </c>
      <c r="FAN306" s="319">
        <f>FAN305+1</f>
        <v>2</v>
      </c>
      <c r="FAO306" s="323" t="s">
        <v>217</v>
      </c>
      <c r="FAP306" s="319">
        <f>FAP305+1</f>
        <v>2</v>
      </c>
      <c r="FAQ306" s="323" t="s">
        <v>217</v>
      </c>
      <c r="FAR306" s="319">
        <f>FAR305+1</f>
        <v>2</v>
      </c>
      <c r="FAS306" s="323" t="s">
        <v>217</v>
      </c>
      <c r="FAT306" s="319">
        <f>FAT305+1</f>
        <v>2</v>
      </c>
      <c r="FAU306" s="323" t="s">
        <v>217</v>
      </c>
      <c r="FAV306" s="319">
        <f>FAV305+1</f>
        <v>2</v>
      </c>
      <c r="FAW306" s="323" t="s">
        <v>217</v>
      </c>
      <c r="FAX306" s="319">
        <f>FAX305+1</f>
        <v>2</v>
      </c>
      <c r="FAY306" s="323" t="s">
        <v>217</v>
      </c>
      <c r="FAZ306" s="319">
        <f>FAZ305+1</f>
        <v>2</v>
      </c>
      <c r="FBA306" s="323" t="s">
        <v>217</v>
      </c>
      <c r="FBB306" s="319">
        <f>FBB305+1</f>
        <v>2</v>
      </c>
      <c r="FBC306" s="323" t="s">
        <v>217</v>
      </c>
      <c r="FBD306" s="319">
        <f>FBD305+1</f>
        <v>2</v>
      </c>
      <c r="FBE306" s="323" t="s">
        <v>217</v>
      </c>
      <c r="FBF306" s="319">
        <f>FBF305+1</f>
        <v>2</v>
      </c>
      <c r="FBG306" s="323" t="s">
        <v>217</v>
      </c>
      <c r="FBH306" s="319">
        <f>FBH305+1</f>
        <v>2</v>
      </c>
      <c r="FBI306" s="323" t="s">
        <v>217</v>
      </c>
      <c r="FBJ306" s="319">
        <f>FBJ305+1</f>
        <v>2</v>
      </c>
      <c r="FBK306" s="323" t="s">
        <v>217</v>
      </c>
      <c r="FBL306" s="319">
        <f>FBL305+1</f>
        <v>2</v>
      </c>
      <c r="FBM306" s="323" t="s">
        <v>217</v>
      </c>
      <c r="FBN306" s="319">
        <f>FBN305+1</f>
        <v>2</v>
      </c>
      <c r="FBO306" s="323" t="s">
        <v>217</v>
      </c>
      <c r="FBP306" s="319">
        <f>FBP305+1</f>
        <v>2</v>
      </c>
      <c r="FBQ306" s="323" t="s">
        <v>217</v>
      </c>
      <c r="FBR306" s="319">
        <f>FBR305+1</f>
        <v>2</v>
      </c>
      <c r="FBS306" s="323" t="s">
        <v>217</v>
      </c>
      <c r="FBT306" s="319">
        <f>FBT305+1</f>
        <v>2</v>
      </c>
      <c r="FBU306" s="323" t="s">
        <v>217</v>
      </c>
      <c r="FBV306" s="319">
        <f>FBV305+1</f>
        <v>2</v>
      </c>
      <c r="FBW306" s="323" t="s">
        <v>217</v>
      </c>
      <c r="FBX306" s="319">
        <f>FBX305+1</f>
        <v>2</v>
      </c>
      <c r="FBY306" s="323" t="s">
        <v>217</v>
      </c>
      <c r="FBZ306" s="319">
        <f>FBZ305+1</f>
        <v>2</v>
      </c>
      <c r="FCA306" s="323" t="s">
        <v>217</v>
      </c>
      <c r="FCB306" s="319">
        <f>FCB305+1</f>
        <v>2</v>
      </c>
      <c r="FCC306" s="323" t="s">
        <v>217</v>
      </c>
      <c r="FCD306" s="319">
        <f>FCD305+1</f>
        <v>2</v>
      </c>
      <c r="FCE306" s="323" t="s">
        <v>217</v>
      </c>
      <c r="FCF306" s="319">
        <f>FCF305+1</f>
        <v>2</v>
      </c>
      <c r="FCG306" s="323" t="s">
        <v>217</v>
      </c>
      <c r="FCH306" s="319">
        <f>FCH305+1</f>
        <v>2</v>
      </c>
      <c r="FCI306" s="323" t="s">
        <v>217</v>
      </c>
      <c r="FCJ306" s="319">
        <f>FCJ305+1</f>
        <v>2</v>
      </c>
      <c r="FCK306" s="323" t="s">
        <v>217</v>
      </c>
      <c r="FCL306" s="319">
        <f>FCL305+1</f>
        <v>2</v>
      </c>
      <c r="FCM306" s="323" t="s">
        <v>217</v>
      </c>
      <c r="FCN306" s="319">
        <f>FCN305+1</f>
        <v>2</v>
      </c>
      <c r="FCO306" s="323" t="s">
        <v>217</v>
      </c>
      <c r="FCP306" s="319">
        <f>FCP305+1</f>
        <v>2</v>
      </c>
      <c r="FCQ306" s="323" t="s">
        <v>217</v>
      </c>
      <c r="FCR306" s="319">
        <f>FCR305+1</f>
        <v>2</v>
      </c>
      <c r="FCS306" s="323" t="s">
        <v>217</v>
      </c>
      <c r="FCT306" s="319">
        <f>FCT305+1</f>
        <v>2</v>
      </c>
      <c r="FCU306" s="323" t="s">
        <v>217</v>
      </c>
      <c r="FCV306" s="319">
        <f>FCV305+1</f>
        <v>2</v>
      </c>
      <c r="FCW306" s="323" t="s">
        <v>217</v>
      </c>
      <c r="FCX306" s="319">
        <f>FCX305+1</f>
        <v>2</v>
      </c>
      <c r="FCY306" s="323" t="s">
        <v>217</v>
      </c>
      <c r="FCZ306" s="319">
        <f>FCZ305+1</f>
        <v>2</v>
      </c>
      <c r="FDA306" s="323" t="s">
        <v>217</v>
      </c>
      <c r="FDB306" s="319">
        <f>FDB305+1</f>
        <v>2</v>
      </c>
      <c r="FDC306" s="323" t="s">
        <v>217</v>
      </c>
      <c r="FDD306" s="319">
        <f>FDD305+1</f>
        <v>2</v>
      </c>
      <c r="FDE306" s="323" t="s">
        <v>217</v>
      </c>
      <c r="FDF306" s="319">
        <f>FDF305+1</f>
        <v>2</v>
      </c>
      <c r="FDG306" s="323" t="s">
        <v>217</v>
      </c>
      <c r="FDH306" s="319">
        <f>FDH305+1</f>
        <v>2</v>
      </c>
      <c r="FDI306" s="323" t="s">
        <v>217</v>
      </c>
      <c r="FDJ306" s="319">
        <f>FDJ305+1</f>
        <v>2</v>
      </c>
      <c r="FDK306" s="323" t="s">
        <v>217</v>
      </c>
      <c r="FDL306" s="319">
        <f>FDL305+1</f>
        <v>2</v>
      </c>
      <c r="FDM306" s="323" t="s">
        <v>217</v>
      </c>
      <c r="FDN306" s="319">
        <f>FDN305+1</f>
        <v>2</v>
      </c>
      <c r="FDO306" s="323" t="s">
        <v>217</v>
      </c>
      <c r="FDP306" s="319">
        <f>FDP305+1</f>
        <v>2</v>
      </c>
      <c r="FDQ306" s="323" t="s">
        <v>217</v>
      </c>
      <c r="FDR306" s="319">
        <f>FDR305+1</f>
        <v>2</v>
      </c>
      <c r="FDS306" s="323" t="s">
        <v>217</v>
      </c>
      <c r="FDT306" s="319">
        <f>FDT305+1</f>
        <v>2</v>
      </c>
      <c r="FDU306" s="323" t="s">
        <v>217</v>
      </c>
      <c r="FDV306" s="319">
        <f>FDV305+1</f>
        <v>2</v>
      </c>
      <c r="FDW306" s="323" t="s">
        <v>217</v>
      </c>
      <c r="FDX306" s="319">
        <f>FDX305+1</f>
        <v>2</v>
      </c>
      <c r="FDY306" s="323" t="s">
        <v>217</v>
      </c>
      <c r="FDZ306" s="319">
        <f>FDZ305+1</f>
        <v>2</v>
      </c>
      <c r="FEA306" s="323" t="s">
        <v>217</v>
      </c>
      <c r="FEB306" s="319">
        <f>FEB305+1</f>
        <v>2</v>
      </c>
      <c r="FEC306" s="323" t="s">
        <v>217</v>
      </c>
      <c r="FED306" s="319">
        <f>FED305+1</f>
        <v>2</v>
      </c>
      <c r="FEE306" s="323" t="s">
        <v>217</v>
      </c>
      <c r="FEF306" s="319">
        <f>FEF305+1</f>
        <v>2</v>
      </c>
      <c r="FEG306" s="323" t="s">
        <v>217</v>
      </c>
      <c r="FEH306" s="319">
        <f>FEH305+1</f>
        <v>2</v>
      </c>
      <c r="FEI306" s="323" t="s">
        <v>217</v>
      </c>
      <c r="FEJ306" s="319">
        <f>FEJ305+1</f>
        <v>2</v>
      </c>
      <c r="FEK306" s="323" t="s">
        <v>217</v>
      </c>
      <c r="FEL306" s="319">
        <f>FEL305+1</f>
        <v>2</v>
      </c>
      <c r="FEM306" s="323" t="s">
        <v>217</v>
      </c>
      <c r="FEN306" s="319">
        <f>FEN305+1</f>
        <v>2</v>
      </c>
      <c r="FEO306" s="323" t="s">
        <v>217</v>
      </c>
      <c r="FEP306" s="319">
        <f>FEP305+1</f>
        <v>2</v>
      </c>
      <c r="FEQ306" s="323" t="s">
        <v>217</v>
      </c>
      <c r="FER306" s="319">
        <f>FER305+1</f>
        <v>2</v>
      </c>
      <c r="FES306" s="323" t="s">
        <v>217</v>
      </c>
      <c r="FET306" s="319">
        <f>FET305+1</f>
        <v>2</v>
      </c>
      <c r="FEU306" s="323" t="s">
        <v>217</v>
      </c>
      <c r="FEV306" s="319">
        <f>FEV305+1</f>
        <v>2</v>
      </c>
      <c r="FEW306" s="323" t="s">
        <v>217</v>
      </c>
      <c r="FEX306" s="319">
        <f>FEX305+1</f>
        <v>2</v>
      </c>
      <c r="FEY306" s="323" t="s">
        <v>217</v>
      </c>
      <c r="FEZ306" s="319">
        <f>FEZ305+1</f>
        <v>2</v>
      </c>
      <c r="FFA306" s="323" t="s">
        <v>217</v>
      </c>
      <c r="FFB306" s="319">
        <f>FFB305+1</f>
        <v>2</v>
      </c>
      <c r="FFC306" s="323" t="s">
        <v>217</v>
      </c>
      <c r="FFD306" s="319">
        <f>FFD305+1</f>
        <v>2</v>
      </c>
      <c r="FFE306" s="323" t="s">
        <v>217</v>
      </c>
      <c r="FFF306" s="319">
        <f>FFF305+1</f>
        <v>2</v>
      </c>
      <c r="FFG306" s="323" t="s">
        <v>217</v>
      </c>
      <c r="FFH306" s="319">
        <f>FFH305+1</f>
        <v>2</v>
      </c>
      <c r="FFI306" s="323" t="s">
        <v>217</v>
      </c>
      <c r="FFJ306" s="319">
        <f>FFJ305+1</f>
        <v>2</v>
      </c>
      <c r="FFK306" s="323" t="s">
        <v>217</v>
      </c>
      <c r="FFL306" s="319">
        <f>FFL305+1</f>
        <v>2</v>
      </c>
      <c r="FFM306" s="323" t="s">
        <v>217</v>
      </c>
      <c r="FFN306" s="319">
        <f>FFN305+1</f>
        <v>2</v>
      </c>
      <c r="FFO306" s="323" t="s">
        <v>217</v>
      </c>
      <c r="FFP306" s="319">
        <f>FFP305+1</f>
        <v>2</v>
      </c>
      <c r="FFQ306" s="323" t="s">
        <v>217</v>
      </c>
      <c r="FFR306" s="319">
        <f>FFR305+1</f>
        <v>2</v>
      </c>
      <c r="FFS306" s="323" t="s">
        <v>217</v>
      </c>
      <c r="FFT306" s="319">
        <f>FFT305+1</f>
        <v>2</v>
      </c>
      <c r="FFU306" s="323" t="s">
        <v>217</v>
      </c>
      <c r="FFV306" s="319">
        <f>FFV305+1</f>
        <v>2</v>
      </c>
      <c r="FFW306" s="323" t="s">
        <v>217</v>
      </c>
      <c r="FFX306" s="319">
        <f>FFX305+1</f>
        <v>2</v>
      </c>
      <c r="FFY306" s="323" t="s">
        <v>217</v>
      </c>
      <c r="FFZ306" s="319">
        <f>FFZ305+1</f>
        <v>2</v>
      </c>
      <c r="FGA306" s="323" t="s">
        <v>217</v>
      </c>
      <c r="FGB306" s="319">
        <f>FGB305+1</f>
        <v>2</v>
      </c>
      <c r="FGC306" s="323" t="s">
        <v>217</v>
      </c>
      <c r="FGD306" s="319">
        <f>FGD305+1</f>
        <v>2</v>
      </c>
      <c r="FGE306" s="323" t="s">
        <v>217</v>
      </c>
      <c r="FGF306" s="319">
        <f>FGF305+1</f>
        <v>2</v>
      </c>
      <c r="FGG306" s="323" t="s">
        <v>217</v>
      </c>
      <c r="FGH306" s="319">
        <f>FGH305+1</f>
        <v>2</v>
      </c>
      <c r="FGI306" s="323" t="s">
        <v>217</v>
      </c>
      <c r="FGJ306" s="319">
        <f>FGJ305+1</f>
        <v>2</v>
      </c>
      <c r="FGK306" s="323" t="s">
        <v>217</v>
      </c>
      <c r="FGL306" s="319">
        <f>FGL305+1</f>
        <v>2</v>
      </c>
      <c r="FGM306" s="323" t="s">
        <v>217</v>
      </c>
      <c r="FGN306" s="319">
        <f>FGN305+1</f>
        <v>2</v>
      </c>
      <c r="FGO306" s="323" t="s">
        <v>217</v>
      </c>
      <c r="FGP306" s="319">
        <f>FGP305+1</f>
        <v>2</v>
      </c>
      <c r="FGQ306" s="323" t="s">
        <v>217</v>
      </c>
      <c r="FGR306" s="319">
        <f>FGR305+1</f>
        <v>2</v>
      </c>
      <c r="FGS306" s="323" t="s">
        <v>217</v>
      </c>
      <c r="FGT306" s="319">
        <f>FGT305+1</f>
        <v>2</v>
      </c>
      <c r="FGU306" s="323" t="s">
        <v>217</v>
      </c>
      <c r="FGV306" s="319">
        <f>FGV305+1</f>
        <v>2</v>
      </c>
      <c r="FGW306" s="323" t="s">
        <v>217</v>
      </c>
      <c r="FGX306" s="319">
        <f>FGX305+1</f>
        <v>2</v>
      </c>
      <c r="FGY306" s="323" t="s">
        <v>217</v>
      </c>
      <c r="FGZ306" s="319">
        <f>FGZ305+1</f>
        <v>2</v>
      </c>
      <c r="FHA306" s="323" t="s">
        <v>217</v>
      </c>
      <c r="FHB306" s="319">
        <f>FHB305+1</f>
        <v>2</v>
      </c>
      <c r="FHC306" s="323" t="s">
        <v>217</v>
      </c>
      <c r="FHD306" s="319">
        <f>FHD305+1</f>
        <v>2</v>
      </c>
      <c r="FHE306" s="323" t="s">
        <v>217</v>
      </c>
      <c r="FHF306" s="319">
        <f>FHF305+1</f>
        <v>2</v>
      </c>
      <c r="FHG306" s="323" t="s">
        <v>217</v>
      </c>
      <c r="FHH306" s="319">
        <f>FHH305+1</f>
        <v>2</v>
      </c>
      <c r="FHI306" s="323" t="s">
        <v>217</v>
      </c>
      <c r="FHJ306" s="319">
        <f>FHJ305+1</f>
        <v>2</v>
      </c>
      <c r="FHK306" s="323" t="s">
        <v>217</v>
      </c>
      <c r="FHL306" s="319">
        <f>FHL305+1</f>
        <v>2</v>
      </c>
      <c r="FHM306" s="323" t="s">
        <v>217</v>
      </c>
      <c r="FHN306" s="319">
        <f>FHN305+1</f>
        <v>2</v>
      </c>
      <c r="FHO306" s="323" t="s">
        <v>217</v>
      </c>
      <c r="FHP306" s="319">
        <f>FHP305+1</f>
        <v>2</v>
      </c>
      <c r="FHQ306" s="323" t="s">
        <v>217</v>
      </c>
      <c r="FHR306" s="319">
        <f>FHR305+1</f>
        <v>2</v>
      </c>
      <c r="FHS306" s="323" t="s">
        <v>217</v>
      </c>
      <c r="FHT306" s="319">
        <f>FHT305+1</f>
        <v>2</v>
      </c>
      <c r="FHU306" s="323" t="s">
        <v>217</v>
      </c>
      <c r="FHV306" s="319">
        <f>FHV305+1</f>
        <v>2</v>
      </c>
      <c r="FHW306" s="323" t="s">
        <v>217</v>
      </c>
      <c r="FHX306" s="319">
        <f>FHX305+1</f>
        <v>2</v>
      </c>
      <c r="FHY306" s="323" t="s">
        <v>217</v>
      </c>
      <c r="FHZ306" s="319">
        <f>FHZ305+1</f>
        <v>2</v>
      </c>
      <c r="FIA306" s="323" t="s">
        <v>217</v>
      </c>
      <c r="FIB306" s="319">
        <f>FIB305+1</f>
        <v>2</v>
      </c>
      <c r="FIC306" s="323" t="s">
        <v>217</v>
      </c>
      <c r="FID306" s="319">
        <f>FID305+1</f>
        <v>2</v>
      </c>
      <c r="FIE306" s="323" t="s">
        <v>217</v>
      </c>
      <c r="FIF306" s="319">
        <f>FIF305+1</f>
        <v>2</v>
      </c>
      <c r="FIG306" s="323" t="s">
        <v>217</v>
      </c>
      <c r="FIH306" s="319">
        <f>FIH305+1</f>
        <v>2</v>
      </c>
      <c r="FII306" s="323" t="s">
        <v>217</v>
      </c>
      <c r="FIJ306" s="319">
        <f>FIJ305+1</f>
        <v>2</v>
      </c>
      <c r="FIK306" s="323" t="s">
        <v>217</v>
      </c>
      <c r="FIL306" s="319">
        <f>FIL305+1</f>
        <v>2</v>
      </c>
      <c r="FIM306" s="323" t="s">
        <v>217</v>
      </c>
      <c r="FIN306" s="319">
        <f>FIN305+1</f>
        <v>2</v>
      </c>
      <c r="FIO306" s="323" t="s">
        <v>217</v>
      </c>
      <c r="FIP306" s="319">
        <f>FIP305+1</f>
        <v>2</v>
      </c>
      <c r="FIQ306" s="323" t="s">
        <v>217</v>
      </c>
      <c r="FIR306" s="319">
        <f>FIR305+1</f>
        <v>2</v>
      </c>
      <c r="FIS306" s="323" t="s">
        <v>217</v>
      </c>
      <c r="FIT306" s="319">
        <f>FIT305+1</f>
        <v>2</v>
      </c>
      <c r="FIU306" s="323" t="s">
        <v>217</v>
      </c>
      <c r="FIV306" s="319">
        <f>FIV305+1</f>
        <v>2</v>
      </c>
      <c r="FIW306" s="323" t="s">
        <v>217</v>
      </c>
      <c r="FIX306" s="319">
        <f>FIX305+1</f>
        <v>2</v>
      </c>
      <c r="FIY306" s="323" t="s">
        <v>217</v>
      </c>
      <c r="FIZ306" s="319">
        <f>FIZ305+1</f>
        <v>2</v>
      </c>
      <c r="FJA306" s="323" t="s">
        <v>217</v>
      </c>
      <c r="FJB306" s="319">
        <f>FJB305+1</f>
        <v>2</v>
      </c>
      <c r="FJC306" s="323" t="s">
        <v>217</v>
      </c>
      <c r="FJD306" s="319">
        <f>FJD305+1</f>
        <v>2</v>
      </c>
      <c r="FJE306" s="323" t="s">
        <v>217</v>
      </c>
      <c r="FJF306" s="319">
        <f>FJF305+1</f>
        <v>2</v>
      </c>
      <c r="FJG306" s="323" t="s">
        <v>217</v>
      </c>
      <c r="FJH306" s="319">
        <f>FJH305+1</f>
        <v>2</v>
      </c>
      <c r="FJI306" s="323" t="s">
        <v>217</v>
      </c>
      <c r="FJJ306" s="319">
        <f>FJJ305+1</f>
        <v>2</v>
      </c>
      <c r="FJK306" s="323" t="s">
        <v>217</v>
      </c>
      <c r="FJL306" s="319">
        <f>FJL305+1</f>
        <v>2</v>
      </c>
      <c r="FJM306" s="323" t="s">
        <v>217</v>
      </c>
      <c r="FJN306" s="319">
        <f>FJN305+1</f>
        <v>2</v>
      </c>
      <c r="FJO306" s="323" t="s">
        <v>217</v>
      </c>
      <c r="FJP306" s="319">
        <f>FJP305+1</f>
        <v>2</v>
      </c>
      <c r="FJQ306" s="323" t="s">
        <v>217</v>
      </c>
      <c r="FJR306" s="319">
        <f>FJR305+1</f>
        <v>2</v>
      </c>
      <c r="FJS306" s="323" t="s">
        <v>217</v>
      </c>
      <c r="FJT306" s="319">
        <f>FJT305+1</f>
        <v>2</v>
      </c>
      <c r="FJU306" s="323" t="s">
        <v>217</v>
      </c>
      <c r="FJV306" s="319">
        <f>FJV305+1</f>
        <v>2</v>
      </c>
      <c r="FJW306" s="323" t="s">
        <v>217</v>
      </c>
      <c r="FJX306" s="319">
        <f>FJX305+1</f>
        <v>2</v>
      </c>
      <c r="FJY306" s="323" t="s">
        <v>217</v>
      </c>
      <c r="FJZ306" s="319">
        <f>FJZ305+1</f>
        <v>2</v>
      </c>
      <c r="FKA306" s="323" t="s">
        <v>217</v>
      </c>
      <c r="FKB306" s="319">
        <f>FKB305+1</f>
        <v>2</v>
      </c>
      <c r="FKC306" s="323" t="s">
        <v>217</v>
      </c>
      <c r="FKD306" s="319">
        <f>FKD305+1</f>
        <v>2</v>
      </c>
      <c r="FKE306" s="323" t="s">
        <v>217</v>
      </c>
      <c r="FKF306" s="319">
        <f>FKF305+1</f>
        <v>2</v>
      </c>
      <c r="FKG306" s="323" t="s">
        <v>217</v>
      </c>
      <c r="FKH306" s="319">
        <f>FKH305+1</f>
        <v>2</v>
      </c>
      <c r="FKI306" s="323" t="s">
        <v>217</v>
      </c>
      <c r="FKJ306" s="319">
        <f>FKJ305+1</f>
        <v>2</v>
      </c>
      <c r="FKK306" s="323" t="s">
        <v>217</v>
      </c>
      <c r="FKL306" s="319">
        <f>FKL305+1</f>
        <v>2</v>
      </c>
      <c r="FKM306" s="323" t="s">
        <v>217</v>
      </c>
      <c r="FKN306" s="319">
        <f>FKN305+1</f>
        <v>2</v>
      </c>
      <c r="FKO306" s="323" t="s">
        <v>217</v>
      </c>
      <c r="FKP306" s="319">
        <f>FKP305+1</f>
        <v>2</v>
      </c>
      <c r="FKQ306" s="323" t="s">
        <v>217</v>
      </c>
      <c r="FKR306" s="319">
        <f>FKR305+1</f>
        <v>2</v>
      </c>
      <c r="FKS306" s="323" t="s">
        <v>217</v>
      </c>
      <c r="FKT306" s="319">
        <f>FKT305+1</f>
        <v>2</v>
      </c>
      <c r="FKU306" s="323" t="s">
        <v>217</v>
      </c>
      <c r="FKV306" s="319">
        <f>FKV305+1</f>
        <v>2</v>
      </c>
      <c r="FKW306" s="323" t="s">
        <v>217</v>
      </c>
      <c r="FKX306" s="319">
        <f>FKX305+1</f>
        <v>2</v>
      </c>
      <c r="FKY306" s="323" t="s">
        <v>217</v>
      </c>
      <c r="FKZ306" s="319">
        <f>FKZ305+1</f>
        <v>2</v>
      </c>
      <c r="FLA306" s="323" t="s">
        <v>217</v>
      </c>
      <c r="FLB306" s="319">
        <f>FLB305+1</f>
        <v>2</v>
      </c>
      <c r="FLC306" s="323" t="s">
        <v>217</v>
      </c>
      <c r="FLD306" s="319">
        <f>FLD305+1</f>
        <v>2</v>
      </c>
      <c r="FLE306" s="323" t="s">
        <v>217</v>
      </c>
      <c r="FLF306" s="319">
        <f>FLF305+1</f>
        <v>2</v>
      </c>
      <c r="FLG306" s="323" t="s">
        <v>217</v>
      </c>
      <c r="FLH306" s="319">
        <f>FLH305+1</f>
        <v>2</v>
      </c>
      <c r="FLI306" s="323" t="s">
        <v>217</v>
      </c>
      <c r="FLJ306" s="319">
        <f>FLJ305+1</f>
        <v>2</v>
      </c>
      <c r="FLK306" s="323" t="s">
        <v>217</v>
      </c>
      <c r="FLL306" s="319">
        <f>FLL305+1</f>
        <v>2</v>
      </c>
      <c r="FLM306" s="323" t="s">
        <v>217</v>
      </c>
      <c r="FLN306" s="319">
        <f>FLN305+1</f>
        <v>2</v>
      </c>
      <c r="FLO306" s="323" t="s">
        <v>217</v>
      </c>
      <c r="FLP306" s="319">
        <f>FLP305+1</f>
        <v>2</v>
      </c>
      <c r="FLQ306" s="323" t="s">
        <v>217</v>
      </c>
      <c r="FLR306" s="319">
        <f>FLR305+1</f>
        <v>2</v>
      </c>
      <c r="FLS306" s="323" t="s">
        <v>217</v>
      </c>
      <c r="FLT306" s="319">
        <f>FLT305+1</f>
        <v>2</v>
      </c>
      <c r="FLU306" s="323" t="s">
        <v>217</v>
      </c>
      <c r="FLV306" s="319">
        <f>FLV305+1</f>
        <v>2</v>
      </c>
      <c r="FLW306" s="323" t="s">
        <v>217</v>
      </c>
      <c r="FLX306" s="319">
        <f>FLX305+1</f>
        <v>2</v>
      </c>
      <c r="FLY306" s="323" t="s">
        <v>217</v>
      </c>
      <c r="FLZ306" s="319">
        <f>FLZ305+1</f>
        <v>2</v>
      </c>
      <c r="FMA306" s="323" t="s">
        <v>217</v>
      </c>
      <c r="FMB306" s="319">
        <f>FMB305+1</f>
        <v>2</v>
      </c>
      <c r="FMC306" s="323" t="s">
        <v>217</v>
      </c>
      <c r="FMD306" s="319">
        <f>FMD305+1</f>
        <v>2</v>
      </c>
      <c r="FME306" s="323" t="s">
        <v>217</v>
      </c>
      <c r="FMF306" s="319">
        <f>FMF305+1</f>
        <v>2</v>
      </c>
      <c r="FMG306" s="323" t="s">
        <v>217</v>
      </c>
      <c r="FMH306" s="319">
        <f>FMH305+1</f>
        <v>2</v>
      </c>
      <c r="FMI306" s="323" t="s">
        <v>217</v>
      </c>
      <c r="FMJ306" s="319">
        <f>FMJ305+1</f>
        <v>2</v>
      </c>
      <c r="FMK306" s="323" t="s">
        <v>217</v>
      </c>
      <c r="FML306" s="319">
        <f>FML305+1</f>
        <v>2</v>
      </c>
      <c r="FMM306" s="323" t="s">
        <v>217</v>
      </c>
      <c r="FMN306" s="319">
        <f>FMN305+1</f>
        <v>2</v>
      </c>
      <c r="FMO306" s="323" t="s">
        <v>217</v>
      </c>
      <c r="FMP306" s="319">
        <f>FMP305+1</f>
        <v>2</v>
      </c>
      <c r="FMQ306" s="323" t="s">
        <v>217</v>
      </c>
      <c r="FMR306" s="319">
        <f>FMR305+1</f>
        <v>2</v>
      </c>
      <c r="FMS306" s="323" t="s">
        <v>217</v>
      </c>
      <c r="FMT306" s="319">
        <f>FMT305+1</f>
        <v>2</v>
      </c>
      <c r="FMU306" s="323" t="s">
        <v>217</v>
      </c>
      <c r="FMV306" s="319">
        <f>FMV305+1</f>
        <v>2</v>
      </c>
      <c r="FMW306" s="323" t="s">
        <v>217</v>
      </c>
      <c r="FMX306" s="319">
        <f>FMX305+1</f>
        <v>2</v>
      </c>
      <c r="FMY306" s="323" t="s">
        <v>217</v>
      </c>
      <c r="FMZ306" s="319">
        <f>FMZ305+1</f>
        <v>2</v>
      </c>
      <c r="FNA306" s="323" t="s">
        <v>217</v>
      </c>
      <c r="FNB306" s="319">
        <f>FNB305+1</f>
        <v>2</v>
      </c>
      <c r="FNC306" s="323" t="s">
        <v>217</v>
      </c>
      <c r="FND306" s="319">
        <f>FND305+1</f>
        <v>2</v>
      </c>
      <c r="FNE306" s="323" t="s">
        <v>217</v>
      </c>
      <c r="FNF306" s="319">
        <f>FNF305+1</f>
        <v>2</v>
      </c>
      <c r="FNG306" s="323" t="s">
        <v>217</v>
      </c>
      <c r="FNH306" s="319">
        <f>FNH305+1</f>
        <v>2</v>
      </c>
      <c r="FNI306" s="323" t="s">
        <v>217</v>
      </c>
      <c r="FNJ306" s="319">
        <f>FNJ305+1</f>
        <v>2</v>
      </c>
      <c r="FNK306" s="323" t="s">
        <v>217</v>
      </c>
      <c r="FNL306" s="319">
        <f>FNL305+1</f>
        <v>2</v>
      </c>
      <c r="FNM306" s="323" t="s">
        <v>217</v>
      </c>
      <c r="FNN306" s="319">
        <f>FNN305+1</f>
        <v>2</v>
      </c>
      <c r="FNO306" s="323" t="s">
        <v>217</v>
      </c>
      <c r="FNP306" s="319">
        <f>FNP305+1</f>
        <v>2</v>
      </c>
      <c r="FNQ306" s="323" t="s">
        <v>217</v>
      </c>
      <c r="FNR306" s="319">
        <f>FNR305+1</f>
        <v>2</v>
      </c>
      <c r="FNS306" s="323" t="s">
        <v>217</v>
      </c>
      <c r="FNT306" s="319">
        <f>FNT305+1</f>
        <v>2</v>
      </c>
      <c r="FNU306" s="323" t="s">
        <v>217</v>
      </c>
      <c r="FNV306" s="319">
        <f>FNV305+1</f>
        <v>2</v>
      </c>
      <c r="FNW306" s="323" t="s">
        <v>217</v>
      </c>
      <c r="FNX306" s="319">
        <f>FNX305+1</f>
        <v>2</v>
      </c>
      <c r="FNY306" s="323" t="s">
        <v>217</v>
      </c>
      <c r="FNZ306" s="319">
        <f>FNZ305+1</f>
        <v>2</v>
      </c>
      <c r="FOA306" s="323" t="s">
        <v>217</v>
      </c>
      <c r="FOB306" s="319">
        <f>FOB305+1</f>
        <v>2</v>
      </c>
      <c r="FOC306" s="323" t="s">
        <v>217</v>
      </c>
      <c r="FOD306" s="319">
        <f>FOD305+1</f>
        <v>2</v>
      </c>
      <c r="FOE306" s="323" t="s">
        <v>217</v>
      </c>
      <c r="FOF306" s="319">
        <f>FOF305+1</f>
        <v>2</v>
      </c>
      <c r="FOG306" s="323" t="s">
        <v>217</v>
      </c>
      <c r="FOH306" s="319">
        <f>FOH305+1</f>
        <v>2</v>
      </c>
      <c r="FOI306" s="323" t="s">
        <v>217</v>
      </c>
      <c r="FOJ306" s="319">
        <f>FOJ305+1</f>
        <v>2</v>
      </c>
      <c r="FOK306" s="323" t="s">
        <v>217</v>
      </c>
      <c r="FOL306" s="319">
        <f>FOL305+1</f>
        <v>2</v>
      </c>
      <c r="FOM306" s="323" t="s">
        <v>217</v>
      </c>
      <c r="FON306" s="319">
        <f>FON305+1</f>
        <v>2</v>
      </c>
      <c r="FOO306" s="323" t="s">
        <v>217</v>
      </c>
      <c r="FOP306" s="319">
        <f>FOP305+1</f>
        <v>2</v>
      </c>
      <c r="FOQ306" s="323" t="s">
        <v>217</v>
      </c>
      <c r="FOR306" s="319">
        <f>FOR305+1</f>
        <v>2</v>
      </c>
      <c r="FOS306" s="323" t="s">
        <v>217</v>
      </c>
      <c r="FOT306" s="319">
        <f>FOT305+1</f>
        <v>2</v>
      </c>
      <c r="FOU306" s="323" t="s">
        <v>217</v>
      </c>
      <c r="FOV306" s="319">
        <f>FOV305+1</f>
        <v>2</v>
      </c>
      <c r="FOW306" s="323" t="s">
        <v>217</v>
      </c>
      <c r="FOX306" s="319">
        <f>FOX305+1</f>
        <v>2</v>
      </c>
      <c r="FOY306" s="323" t="s">
        <v>217</v>
      </c>
      <c r="FOZ306" s="319">
        <f>FOZ305+1</f>
        <v>2</v>
      </c>
      <c r="FPA306" s="323" t="s">
        <v>217</v>
      </c>
      <c r="FPB306" s="319">
        <f>FPB305+1</f>
        <v>2</v>
      </c>
      <c r="FPC306" s="323" t="s">
        <v>217</v>
      </c>
      <c r="FPD306" s="319">
        <f>FPD305+1</f>
        <v>2</v>
      </c>
      <c r="FPE306" s="323" t="s">
        <v>217</v>
      </c>
      <c r="FPF306" s="319">
        <f>FPF305+1</f>
        <v>2</v>
      </c>
      <c r="FPG306" s="323" t="s">
        <v>217</v>
      </c>
      <c r="FPH306" s="319">
        <f>FPH305+1</f>
        <v>2</v>
      </c>
      <c r="FPI306" s="323" t="s">
        <v>217</v>
      </c>
      <c r="FPJ306" s="319">
        <f>FPJ305+1</f>
        <v>2</v>
      </c>
      <c r="FPK306" s="323" t="s">
        <v>217</v>
      </c>
      <c r="FPL306" s="319">
        <f>FPL305+1</f>
        <v>2</v>
      </c>
      <c r="FPM306" s="323" t="s">
        <v>217</v>
      </c>
      <c r="FPN306" s="319">
        <f>FPN305+1</f>
        <v>2</v>
      </c>
      <c r="FPO306" s="323" t="s">
        <v>217</v>
      </c>
      <c r="FPP306" s="319">
        <f>FPP305+1</f>
        <v>2</v>
      </c>
      <c r="FPQ306" s="323" t="s">
        <v>217</v>
      </c>
      <c r="FPR306" s="319">
        <f>FPR305+1</f>
        <v>2</v>
      </c>
      <c r="FPS306" s="323" t="s">
        <v>217</v>
      </c>
      <c r="FPT306" s="319">
        <f>FPT305+1</f>
        <v>2</v>
      </c>
      <c r="FPU306" s="323" t="s">
        <v>217</v>
      </c>
      <c r="FPV306" s="319">
        <f>FPV305+1</f>
        <v>2</v>
      </c>
      <c r="FPW306" s="323" t="s">
        <v>217</v>
      </c>
      <c r="FPX306" s="319">
        <f>FPX305+1</f>
        <v>2</v>
      </c>
      <c r="FPY306" s="323" t="s">
        <v>217</v>
      </c>
      <c r="FPZ306" s="319">
        <f>FPZ305+1</f>
        <v>2</v>
      </c>
      <c r="FQA306" s="323" t="s">
        <v>217</v>
      </c>
      <c r="FQB306" s="319">
        <f>FQB305+1</f>
        <v>2</v>
      </c>
      <c r="FQC306" s="323" t="s">
        <v>217</v>
      </c>
      <c r="FQD306" s="319">
        <f>FQD305+1</f>
        <v>2</v>
      </c>
      <c r="FQE306" s="323" t="s">
        <v>217</v>
      </c>
      <c r="FQF306" s="319">
        <f>FQF305+1</f>
        <v>2</v>
      </c>
      <c r="FQG306" s="323" t="s">
        <v>217</v>
      </c>
      <c r="FQH306" s="319">
        <f>FQH305+1</f>
        <v>2</v>
      </c>
      <c r="FQI306" s="323" t="s">
        <v>217</v>
      </c>
      <c r="FQJ306" s="319">
        <f>FQJ305+1</f>
        <v>2</v>
      </c>
      <c r="FQK306" s="323" t="s">
        <v>217</v>
      </c>
      <c r="FQL306" s="319">
        <f>FQL305+1</f>
        <v>2</v>
      </c>
      <c r="FQM306" s="323" t="s">
        <v>217</v>
      </c>
      <c r="FQN306" s="319">
        <f>FQN305+1</f>
        <v>2</v>
      </c>
      <c r="FQO306" s="323" t="s">
        <v>217</v>
      </c>
      <c r="FQP306" s="319">
        <f>FQP305+1</f>
        <v>2</v>
      </c>
      <c r="FQQ306" s="323" t="s">
        <v>217</v>
      </c>
      <c r="FQR306" s="319">
        <f>FQR305+1</f>
        <v>2</v>
      </c>
      <c r="FQS306" s="323" t="s">
        <v>217</v>
      </c>
      <c r="FQT306" s="319">
        <f>FQT305+1</f>
        <v>2</v>
      </c>
      <c r="FQU306" s="323" t="s">
        <v>217</v>
      </c>
      <c r="FQV306" s="319">
        <f>FQV305+1</f>
        <v>2</v>
      </c>
      <c r="FQW306" s="323" t="s">
        <v>217</v>
      </c>
      <c r="FQX306" s="319"/>
      <c r="FQY306" s="323"/>
      <c r="FQZ306" s="319"/>
      <c r="FRA306" s="323"/>
      <c r="FRB306" s="319"/>
      <c r="FRC306" s="323"/>
      <c r="FRD306" s="319"/>
      <c r="FRE306" s="323"/>
      <c r="FRF306" s="319"/>
      <c r="FRG306" s="323"/>
      <c r="FRH306" s="319"/>
      <c r="FRI306" s="323"/>
      <c r="FRJ306" s="319"/>
      <c r="FRK306" s="323"/>
      <c r="FRL306" s="319"/>
      <c r="FRM306" s="323"/>
      <c r="FRN306" s="319"/>
      <c r="FRO306" s="323"/>
      <c r="FRP306" s="319"/>
      <c r="FRQ306" s="323"/>
      <c r="FRR306" s="319"/>
      <c r="FRS306" s="323"/>
      <c r="FRT306" s="319"/>
      <c r="FRU306" s="323"/>
      <c r="FRV306" s="319"/>
      <c r="FRW306" s="323"/>
      <c r="FRX306" s="319"/>
      <c r="FRY306" s="323"/>
      <c r="FRZ306" s="319"/>
      <c r="FSA306" s="323"/>
      <c r="FSB306" s="319"/>
      <c r="FSC306" s="323"/>
      <c r="FSD306" s="319"/>
      <c r="FSE306" s="323"/>
      <c r="FSF306" s="319"/>
      <c r="FSG306" s="323"/>
      <c r="FSH306" s="319"/>
      <c r="FSI306" s="323"/>
      <c r="FSJ306" s="319"/>
      <c r="FSK306" s="323"/>
      <c r="FSL306" s="319"/>
      <c r="FSM306" s="323"/>
      <c r="FSN306" s="319"/>
      <c r="FSO306" s="323"/>
      <c r="FSP306" s="319"/>
      <c r="FSQ306" s="323"/>
      <c r="FSR306" s="319"/>
      <c r="FSS306" s="323"/>
      <c r="FST306" s="319"/>
      <c r="FSU306" s="323"/>
      <c r="FSV306" s="319"/>
      <c r="FSW306" s="323"/>
      <c r="FSX306" s="319"/>
      <c r="FSY306" s="323"/>
      <c r="FSZ306" s="319"/>
      <c r="FTA306" s="323"/>
      <c r="FTB306" s="319"/>
      <c r="FTC306" s="323"/>
      <c r="FTD306" s="319"/>
      <c r="FTE306" s="323"/>
      <c r="FTF306" s="319"/>
      <c r="FTG306" s="323"/>
      <c r="FTH306" s="319"/>
      <c r="FTI306" s="323"/>
      <c r="FTJ306" s="319"/>
      <c r="FTK306" s="323"/>
      <c r="FTL306" s="319"/>
      <c r="FTM306" s="323"/>
      <c r="FTN306" s="319"/>
      <c r="FTO306" s="323"/>
      <c r="FTP306" s="319"/>
      <c r="FTQ306" s="323"/>
      <c r="FTR306" s="319"/>
      <c r="FTS306" s="323"/>
      <c r="FTT306" s="319"/>
      <c r="FTU306" s="323"/>
      <c r="FTV306" s="319"/>
      <c r="FTW306" s="323"/>
      <c r="FTX306" s="319"/>
      <c r="FTY306" s="323"/>
      <c r="FTZ306" s="319"/>
      <c r="FUA306" s="323"/>
      <c r="FUB306" s="319"/>
      <c r="FUC306" s="323"/>
      <c r="FUD306" s="319"/>
      <c r="FUE306" s="323"/>
      <c r="FUF306" s="319"/>
      <c r="FUG306" s="323"/>
      <c r="FUH306" s="319"/>
      <c r="FUI306" s="323"/>
      <c r="FUJ306" s="319"/>
      <c r="FUK306" s="323"/>
      <c r="FUL306" s="319"/>
      <c r="FUM306" s="323"/>
      <c r="FUN306" s="319"/>
      <c r="FUO306" s="323"/>
      <c r="FUP306" s="319"/>
      <c r="FUQ306" s="323"/>
      <c r="FUR306" s="319"/>
      <c r="FUS306" s="323"/>
      <c r="FUT306" s="319"/>
      <c r="FUU306" s="323"/>
      <c r="FUV306" s="319"/>
      <c r="FUW306" s="323"/>
      <c r="FUX306" s="319"/>
      <c r="FUY306" s="323"/>
      <c r="FUZ306" s="319"/>
      <c r="FVA306" s="323"/>
      <c r="FVB306" s="319"/>
      <c r="FVC306" s="323"/>
      <c r="FVD306" s="319"/>
      <c r="FVE306" s="323"/>
      <c r="FVF306" s="319"/>
      <c r="FVG306" s="323"/>
      <c r="FVH306" s="319"/>
      <c r="FVI306" s="323"/>
      <c r="FVJ306" s="319"/>
      <c r="FVK306" s="323"/>
      <c r="FVL306" s="319"/>
      <c r="FVM306" s="323"/>
      <c r="FVN306" s="319"/>
      <c r="FVO306" s="323"/>
      <c r="FVP306" s="319"/>
      <c r="FVQ306" s="323"/>
      <c r="FVR306" s="319"/>
      <c r="FVS306" s="323"/>
      <c r="FVT306" s="319"/>
      <c r="FVU306" s="323"/>
      <c r="FVV306" s="319"/>
      <c r="FVW306" s="323"/>
      <c r="FVX306" s="319"/>
      <c r="FVY306" s="323"/>
      <c r="FVZ306" s="319"/>
      <c r="FWA306" s="323"/>
      <c r="FWB306" s="319"/>
      <c r="FWC306" s="323"/>
      <c r="FWD306" s="319"/>
      <c r="FWE306" s="323"/>
      <c r="FWF306" s="319"/>
      <c r="FWG306" s="323"/>
      <c r="FWH306" s="319"/>
      <c r="FWI306" s="323"/>
      <c r="FWJ306" s="319"/>
      <c r="FWK306" s="323"/>
      <c r="FWL306" s="319"/>
      <c r="FWM306" s="323"/>
      <c r="FWN306" s="319"/>
      <c r="FWO306" s="323"/>
      <c r="FWP306" s="319"/>
      <c r="FWQ306" s="323"/>
      <c r="FWR306" s="319"/>
      <c r="FWS306" s="323"/>
      <c r="FWT306" s="319"/>
      <c r="FWU306" s="323"/>
      <c r="FWV306" s="319"/>
      <c r="FWW306" s="323"/>
      <c r="FWX306" s="319"/>
      <c r="FWY306" s="323"/>
      <c r="FWZ306" s="319"/>
      <c r="FXA306" s="323"/>
      <c r="FXB306" s="319"/>
      <c r="FXC306" s="323"/>
      <c r="FXD306" s="319"/>
      <c r="FXE306" s="323"/>
      <c r="FXF306" s="319"/>
      <c r="FXG306" s="323"/>
      <c r="FXH306" s="319"/>
      <c r="FXI306" s="323"/>
      <c r="FXJ306" s="319"/>
      <c r="FXK306" s="323"/>
      <c r="FXL306" s="319"/>
      <c r="FXM306" s="323"/>
      <c r="FXN306" s="319"/>
      <c r="FXO306" s="323"/>
      <c r="FXP306" s="319"/>
      <c r="FXQ306" s="323"/>
      <c r="FXR306" s="319"/>
      <c r="FXS306" s="323"/>
      <c r="FXT306" s="319"/>
      <c r="FXU306" s="323"/>
      <c r="FXV306" s="319"/>
      <c r="FXW306" s="323"/>
      <c r="FXX306" s="319"/>
      <c r="FXY306" s="323"/>
      <c r="FXZ306" s="319"/>
      <c r="FYA306" s="323"/>
      <c r="FYB306" s="319"/>
      <c r="FYC306" s="323"/>
      <c r="FYD306" s="319"/>
      <c r="FYE306" s="323"/>
      <c r="FYF306" s="319"/>
      <c r="FYG306" s="323"/>
      <c r="FYH306" s="319"/>
      <c r="FYI306" s="323"/>
      <c r="FYJ306" s="319"/>
      <c r="FYK306" s="323"/>
      <c r="FYL306" s="319"/>
      <c r="FYM306" s="323"/>
      <c r="FYN306" s="319"/>
      <c r="FYO306" s="323"/>
      <c r="FYP306" s="319"/>
      <c r="FYQ306" s="323"/>
      <c r="FYR306" s="319"/>
      <c r="FYS306" s="323"/>
      <c r="FYT306" s="319"/>
      <c r="FYU306" s="323"/>
      <c r="FYV306" s="319"/>
      <c r="FYW306" s="323"/>
      <c r="FYX306" s="319"/>
      <c r="FYY306" s="323"/>
      <c r="FYZ306" s="319"/>
      <c r="FZA306" s="323"/>
      <c r="FZB306" s="319"/>
      <c r="FZC306" s="323"/>
      <c r="FZD306" s="319"/>
      <c r="FZE306" s="323"/>
      <c r="FZF306" s="319"/>
      <c r="FZG306" s="323"/>
      <c r="FZH306" s="319"/>
      <c r="FZI306" s="323"/>
      <c r="FZJ306" s="319"/>
      <c r="FZK306" s="323"/>
      <c r="FZL306" s="319"/>
      <c r="FZM306" s="323"/>
      <c r="FZN306" s="319"/>
      <c r="FZO306" s="323"/>
      <c r="FZP306" s="319"/>
      <c r="FZQ306" s="323"/>
      <c r="FZR306" s="319"/>
      <c r="FZS306" s="323"/>
      <c r="FZT306" s="319"/>
      <c r="FZU306" s="323"/>
      <c r="FZV306" s="319"/>
      <c r="FZW306" s="323"/>
      <c r="FZX306" s="319"/>
      <c r="FZY306" s="323"/>
      <c r="FZZ306" s="319"/>
      <c r="GAA306" s="323"/>
      <c r="GAB306" s="319"/>
      <c r="GAC306" s="323"/>
      <c r="GAD306" s="319"/>
      <c r="GAE306" s="323"/>
      <c r="GAF306" s="319"/>
      <c r="GAG306" s="323"/>
      <c r="GAH306" s="319"/>
      <c r="GAI306" s="323"/>
      <c r="GAJ306" s="319"/>
      <c r="GAK306" s="323"/>
      <c r="GAL306" s="319"/>
      <c r="GAM306" s="323"/>
      <c r="GAN306" s="319"/>
      <c r="GAO306" s="323"/>
      <c r="GAP306" s="319"/>
      <c r="GAQ306" s="323"/>
      <c r="GAR306" s="319"/>
      <c r="GAS306" s="323"/>
      <c r="GAT306" s="319"/>
      <c r="GAU306" s="323"/>
      <c r="GAV306" s="319"/>
      <c r="GAW306" s="323"/>
      <c r="GAX306" s="319"/>
      <c r="GAY306" s="323"/>
      <c r="GAZ306" s="319"/>
      <c r="GBA306" s="323"/>
      <c r="GBB306" s="319"/>
      <c r="GBC306" s="323"/>
      <c r="GBD306" s="319"/>
      <c r="GBE306" s="323"/>
      <c r="GBF306" s="319"/>
      <c r="GBG306" s="323"/>
      <c r="GBH306" s="319"/>
      <c r="GBI306" s="323"/>
      <c r="GBJ306" s="319"/>
      <c r="GBK306" s="323"/>
      <c r="GBL306" s="319"/>
      <c r="GBM306" s="323"/>
      <c r="GBN306" s="319"/>
      <c r="GBO306" s="323"/>
      <c r="GBP306" s="319"/>
      <c r="GBQ306" s="323"/>
      <c r="GBR306" s="319"/>
      <c r="GBS306" s="323"/>
      <c r="GBT306" s="319"/>
      <c r="GBU306" s="323"/>
      <c r="GBV306" s="319"/>
      <c r="GBW306" s="323"/>
      <c r="GBX306" s="319"/>
      <c r="GBY306" s="323"/>
      <c r="GBZ306" s="319"/>
      <c r="GCA306" s="323"/>
      <c r="GCB306" s="319"/>
      <c r="GCC306" s="323"/>
      <c r="GCD306" s="319"/>
      <c r="GCE306" s="323"/>
      <c r="GCF306" s="319"/>
      <c r="GCG306" s="323"/>
      <c r="GCH306" s="319"/>
      <c r="GCI306" s="323"/>
      <c r="GCJ306" s="319"/>
      <c r="GCK306" s="323"/>
      <c r="GCL306" s="319"/>
      <c r="GCM306" s="323"/>
      <c r="GCN306" s="319"/>
      <c r="GCO306" s="323"/>
      <c r="GCP306" s="319"/>
      <c r="GCQ306" s="323"/>
      <c r="GCR306" s="319"/>
      <c r="GCS306" s="323"/>
      <c r="GCT306" s="319"/>
      <c r="GCU306" s="323"/>
      <c r="GCV306" s="319"/>
      <c r="GCW306" s="323"/>
      <c r="GCX306" s="319"/>
      <c r="GCY306" s="323"/>
      <c r="GCZ306" s="319"/>
      <c r="GDA306" s="323"/>
      <c r="GDB306" s="319"/>
      <c r="GDC306" s="323"/>
      <c r="GDD306" s="319"/>
      <c r="GDE306" s="323"/>
      <c r="GDF306" s="319"/>
      <c r="GDG306" s="323"/>
      <c r="GDH306" s="319"/>
      <c r="GDI306" s="323"/>
      <c r="GDJ306" s="319"/>
      <c r="GDK306" s="323"/>
      <c r="GDL306" s="319"/>
      <c r="GDM306" s="323"/>
      <c r="GDN306" s="319"/>
      <c r="GDO306" s="323"/>
      <c r="GDP306" s="319"/>
      <c r="GDQ306" s="323"/>
      <c r="GDR306" s="319"/>
      <c r="GDS306" s="323"/>
      <c r="GDT306" s="319"/>
      <c r="GDU306" s="323"/>
      <c r="GDV306" s="319"/>
      <c r="GDW306" s="323"/>
      <c r="GDX306" s="319"/>
      <c r="GDY306" s="323"/>
      <c r="GDZ306" s="319"/>
      <c r="GEA306" s="323"/>
      <c r="GEB306" s="319"/>
      <c r="GEC306" s="323"/>
      <c r="GED306" s="319"/>
      <c r="GEE306" s="323"/>
      <c r="GEF306" s="319"/>
      <c r="GEG306" s="323"/>
      <c r="GEH306" s="319"/>
      <c r="GEI306" s="323"/>
      <c r="GEJ306" s="319"/>
      <c r="GEK306" s="323"/>
      <c r="GEL306" s="319"/>
      <c r="GEM306" s="323"/>
      <c r="GEN306" s="319"/>
      <c r="GEO306" s="323"/>
      <c r="GEP306" s="319"/>
      <c r="GEQ306" s="323"/>
      <c r="GER306" s="319"/>
      <c r="GES306" s="323"/>
      <c r="GET306" s="319"/>
      <c r="GEU306" s="323"/>
      <c r="GEV306" s="319"/>
      <c r="GEW306" s="323"/>
      <c r="GEX306" s="319"/>
      <c r="GEY306" s="323"/>
      <c r="GEZ306" s="319"/>
      <c r="GFA306" s="323"/>
      <c r="GFB306" s="319"/>
      <c r="GFC306" s="323"/>
      <c r="GFD306" s="319"/>
      <c r="GFE306" s="323"/>
      <c r="GFF306" s="319"/>
      <c r="GFG306" s="323"/>
      <c r="GFH306" s="319"/>
      <c r="GFI306" s="323"/>
      <c r="GFJ306" s="319"/>
      <c r="GFK306" s="323"/>
      <c r="GFL306" s="319"/>
      <c r="GFM306" s="323"/>
      <c r="GFN306" s="319"/>
      <c r="GFO306" s="323"/>
      <c r="GFP306" s="319"/>
      <c r="GFQ306" s="323"/>
      <c r="GFR306" s="319"/>
      <c r="GFS306" s="323"/>
      <c r="GFT306" s="319"/>
      <c r="GFU306" s="323"/>
      <c r="GFV306" s="319"/>
      <c r="GFW306" s="323"/>
      <c r="GFX306" s="319"/>
      <c r="GFY306" s="323"/>
      <c r="GFZ306" s="319"/>
      <c r="GGA306" s="323"/>
      <c r="GGB306" s="319"/>
      <c r="GGC306" s="323"/>
      <c r="GGD306" s="319"/>
      <c r="GGE306" s="323"/>
      <c r="GGF306" s="319"/>
      <c r="GGG306" s="323"/>
      <c r="GGH306" s="319"/>
      <c r="GGI306" s="323"/>
      <c r="GGJ306" s="319"/>
      <c r="GGK306" s="323"/>
      <c r="GGL306" s="319"/>
      <c r="GGM306" s="323"/>
      <c r="GGN306" s="319"/>
      <c r="GGO306" s="323"/>
      <c r="GGP306" s="319"/>
      <c r="GGQ306" s="323"/>
      <c r="GGR306" s="319"/>
      <c r="GGS306" s="323"/>
      <c r="GGT306" s="319"/>
      <c r="GGU306" s="323"/>
      <c r="GGV306" s="319"/>
      <c r="GGW306" s="323"/>
      <c r="GGX306" s="319"/>
      <c r="GGY306" s="323"/>
      <c r="GGZ306" s="319"/>
      <c r="GHA306" s="323"/>
      <c r="GHB306" s="319"/>
      <c r="GHC306" s="323"/>
      <c r="GHD306" s="319"/>
      <c r="GHE306" s="323"/>
      <c r="GHF306" s="319"/>
      <c r="GHG306" s="323"/>
      <c r="GHH306" s="319"/>
      <c r="GHI306" s="323"/>
      <c r="GHJ306" s="319"/>
      <c r="GHK306" s="323"/>
      <c r="GHL306" s="319"/>
      <c r="GHM306" s="323"/>
      <c r="GHN306" s="319"/>
      <c r="GHO306" s="323"/>
      <c r="GHP306" s="319"/>
      <c r="GHQ306" s="323"/>
      <c r="GHR306" s="319"/>
      <c r="GHS306" s="323"/>
      <c r="GHT306" s="319"/>
      <c r="GHU306" s="323"/>
      <c r="GHV306" s="319"/>
      <c r="GHW306" s="323"/>
      <c r="GHX306" s="319"/>
      <c r="GHY306" s="323"/>
      <c r="GHZ306" s="319"/>
      <c r="GIA306" s="323"/>
      <c r="GIB306" s="319"/>
      <c r="GIC306" s="323"/>
      <c r="GID306" s="319"/>
      <c r="GIE306" s="323"/>
      <c r="GIF306" s="319"/>
      <c r="GIG306" s="323"/>
      <c r="GIH306" s="319"/>
      <c r="GII306" s="323"/>
      <c r="GIJ306" s="319"/>
      <c r="GIK306" s="323"/>
      <c r="GIL306" s="319"/>
      <c r="GIM306" s="323"/>
      <c r="GIN306" s="319"/>
      <c r="GIO306" s="323"/>
      <c r="GIP306" s="319"/>
      <c r="GIQ306" s="323"/>
      <c r="GIR306" s="319"/>
      <c r="GIS306" s="323"/>
      <c r="GIT306" s="319"/>
      <c r="GIU306" s="323"/>
      <c r="GIV306" s="319"/>
      <c r="GIW306" s="323"/>
      <c r="GIX306" s="319"/>
      <c r="GIY306" s="323"/>
      <c r="GIZ306" s="319"/>
      <c r="GJA306" s="323"/>
      <c r="GJB306" s="319"/>
      <c r="GJC306" s="323"/>
      <c r="GJD306" s="319"/>
      <c r="GJE306" s="323"/>
      <c r="GJF306" s="319"/>
      <c r="GJG306" s="323"/>
      <c r="GJH306" s="319"/>
      <c r="GJI306" s="323"/>
      <c r="GJJ306" s="319"/>
      <c r="GJK306" s="323"/>
      <c r="GJL306" s="319"/>
      <c r="GJM306" s="323"/>
      <c r="GJN306" s="319"/>
      <c r="GJO306" s="323"/>
      <c r="GJP306" s="319"/>
      <c r="GJQ306" s="323"/>
      <c r="GJR306" s="319"/>
      <c r="GJS306" s="323"/>
      <c r="GJT306" s="319"/>
      <c r="GJU306" s="323"/>
      <c r="GJV306" s="319"/>
      <c r="GJW306" s="323"/>
      <c r="GJX306" s="319"/>
      <c r="GJY306" s="323"/>
      <c r="GJZ306" s="319"/>
      <c r="GKA306" s="323"/>
      <c r="GKB306" s="319"/>
      <c r="GKC306" s="323"/>
      <c r="GKD306" s="319"/>
      <c r="GKE306" s="323"/>
      <c r="GKF306" s="319"/>
      <c r="GKG306" s="323"/>
      <c r="GKH306" s="319"/>
      <c r="GKI306" s="323"/>
      <c r="GKJ306" s="319"/>
      <c r="GKK306" s="323"/>
      <c r="GKL306" s="319"/>
      <c r="GKM306" s="323"/>
      <c r="GKN306" s="319"/>
      <c r="GKO306" s="323"/>
      <c r="GKP306" s="319"/>
      <c r="GKQ306" s="323"/>
      <c r="GKR306" s="319"/>
      <c r="GKS306" s="323"/>
      <c r="GKT306" s="319"/>
      <c r="GKU306" s="323"/>
      <c r="GKV306" s="319"/>
      <c r="GKW306" s="323"/>
      <c r="GKX306" s="319"/>
      <c r="GKY306" s="323"/>
      <c r="GKZ306" s="319"/>
      <c r="GLA306" s="323"/>
      <c r="GLB306" s="319"/>
      <c r="GLC306" s="323"/>
      <c r="GLD306" s="319"/>
      <c r="GLE306" s="323"/>
      <c r="GLF306" s="319"/>
      <c r="GLG306" s="323"/>
      <c r="GLH306" s="319"/>
      <c r="GLI306" s="323"/>
      <c r="GLJ306" s="319"/>
      <c r="GLK306" s="323"/>
      <c r="GLL306" s="319"/>
      <c r="GLM306" s="323"/>
      <c r="GLN306" s="319"/>
      <c r="GLO306" s="323"/>
      <c r="GLP306" s="319"/>
      <c r="GLQ306" s="323"/>
      <c r="GLR306" s="319"/>
      <c r="GLS306" s="323"/>
      <c r="GLT306" s="319"/>
      <c r="GLU306" s="323"/>
      <c r="GLV306" s="319"/>
      <c r="GLW306" s="323"/>
      <c r="GLX306" s="319"/>
      <c r="GLY306" s="323"/>
      <c r="GLZ306" s="319"/>
      <c r="GMA306" s="323"/>
      <c r="GMB306" s="319"/>
      <c r="GMC306" s="323"/>
      <c r="GMD306" s="319"/>
      <c r="GME306" s="323"/>
      <c r="GMF306" s="319"/>
      <c r="GMG306" s="323"/>
      <c r="GMH306" s="319"/>
      <c r="GMI306" s="323"/>
      <c r="GMJ306" s="319"/>
      <c r="GMK306" s="323"/>
      <c r="GML306" s="319"/>
      <c r="GMM306" s="323"/>
      <c r="GMN306" s="319"/>
      <c r="GMO306" s="323"/>
      <c r="GMP306" s="319"/>
      <c r="GMQ306" s="323"/>
      <c r="GMR306" s="319"/>
      <c r="GMS306" s="323"/>
      <c r="GMT306" s="319"/>
      <c r="GMU306" s="323"/>
      <c r="GMV306" s="319"/>
      <c r="GMW306" s="323"/>
      <c r="GMX306" s="319"/>
      <c r="GMY306" s="323"/>
      <c r="GMZ306" s="319"/>
      <c r="GNA306" s="323"/>
      <c r="GNB306" s="319"/>
      <c r="GNC306" s="323"/>
      <c r="GND306" s="319"/>
      <c r="GNE306" s="323"/>
      <c r="GNF306" s="319"/>
      <c r="GNG306" s="323"/>
      <c r="GNH306" s="319"/>
      <c r="GNI306" s="323"/>
      <c r="GNJ306" s="319"/>
      <c r="GNK306" s="323"/>
      <c r="GNL306" s="319"/>
      <c r="GNM306" s="323"/>
      <c r="GNN306" s="319"/>
      <c r="GNO306" s="323"/>
      <c r="GNP306" s="319"/>
      <c r="GNQ306" s="323"/>
      <c r="GNR306" s="319"/>
      <c r="GNS306" s="323"/>
      <c r="GNT306" s="319"/>
      <c r="GNU306" s="323"/>
      <c r="GNV306" s="319"/>
      <c r="GNW306" s="323"/>
      <c r="GNX306" s="319"/>
      <c r="GNY306" s="323"/>
      <c r="GNZ306" s="319"/>
      <c r="GOA306" s="323"/>
      <c r="GOB306" s="319"/>
      <c r="GOC306" s="323"/>
      <c r="GOD306" s="319"/>
      <c r="GOE306" s="323"/>
      <c r="GOF306" s="319"/>
      <c r="GOG306" s="323"/>
      <c r="GOH306" s="319"/>
      <c r="GOI306" s="323"/>
      <c r="GOJ306" s="319"/>
      <c r="GOK306" s="323"/>
      <c r="GOL306" s="319"/>
      <c r="GOM306" s="323"/>
      <c r="GON306" s="319"/>
      <c r="GOO306" s="323"/>
      <c r="GOP306" s="319"/>
      <c r="GOQ306" s="323"/>
      <c r="GOR306" s="319"/>
      <c r="GOS306" s="323"/>
      <c r="GOT306" s="319"/>
      <c r="GOU306" s="323"/>
      <c r="GOV306" s="319"/>
      <c r="GOW306" s="323"/>
      <c r="GOX306" s="319"/>
      <c r="GOY306" s="323"/>
      <c r="GOZ306" s="319"/>
      <c r="GPA306" s="323"/>
      <c r="GPB306" s="319"/>
      <c r="GPC306" s="323"/>
      <c r="GPD306" s="319"/>
      <c r="GPE306" s="323"/>
      <c r="GPF306" s="319"/>
      <c r="GPG306" s="323"/>
      <c r="GPH306" s="319"/>
      <c r="GPI306" s="323"/>
      <c r="GPJ306" s="319"/>
      <c r="GPK306" s="323"/>
      <c r="GPL306" s="319"/>
      <c r="GPM306" s="323"/>
      <c r="GPN306" s="319"/>
      <c r="GPO306" s="323"/>
      <c r="GPP306" s="319"/>
      <c r="GPQ306" s="323"/>
      <c r="GPR306" s="319"/>
      <c r="GPS306" s="323"/>
      <c r="GPT306" s="319"/>
      <c r="GPU306" s="323"/>
      <c r="GPV306" s="319"/>
      <c r="GPW306" s="323"/>
      <c r="GPX306" s="319"/>
      <c r="GPY306" s="323"/>
      <c r="GPZ306" s="319"/>
      <c r="GQA306" s="323"/>
      <c r="GQB306" s="319"/>
      <c r="GQC306" s="323"/>
      <c r="GQD306" s="319"/>
      <c r="GQE306" s="323"/>
      <c r="GQF306" s="319"/>
      <c r="GQG306" s="323"/>
      <c r="GQH306" s="319"/>
      <c r="GQI306" s="323"/>
      <c r="GQJ306" s="319"/>
      <c r="GQK306" s="323"/>
      <c r="GQL306" s="319"/>
      <c r="GQM306" s="323"/>
      <c r="GQN306" s="319"/>
      <c r="GQO306" s="323"/>
      <c r="GQP306" s="319"/>
      <c r="GQQ306" s="323"/>
      <c r="GQR306" s="319"/>
      <c r="GQS306" s="323"/>
      <c r="GQT306" s="319"/>
      <c r="GQU306" s="323"/>
      <c r="GQV306" s="319"/>
      <c r="GQW306" s="323"/>
      <c r="GQX306" s="319"/>
      <c r="GQY306" s="323"/>
      <c r="GQZ306" s="319"/>
      <c r="GRA306" s="323"/>
      <c r="GRB306" s="319"/>
      <c r="GRC306" s="323"/>
      <c r="GRD306" s="319"/>
      <c r="GRE306" s="323"/>
      <c r="GRF306" s="319"/>
      <c r="GRG306" s="323"/>
      <c r="GRH306" s="319"/>
      <c r="GRI306" s="323"/>
      <c r="GRJ306" s="319"/>
      <c r="GRK306" s="323"/>
      <c r="GRL306" s="319"/>
      <c r="GRM306" s="323"/>
      <c r="GRN306" s="319"/>
      <c r="GRO306" s="323"/>
      <c r="GRP306" s="319"/>
      <c r="GRQ306" s="323"/>
      <c r="GRR306" s="319"/>
      <c r="GRS306" s="323"/>
      <c r="GRT306" s="319"/>
      <c r="GRU306" s="323"/>
      <c r="GRV306" s="319"/>
      <c r="GRW306" s="323"/>
      <c r="GRX306" s="319"/>
      <c r="GRY306" s="323"/>
      <c r="GRZ306" s="319"/>
      <c r="GSA306" s="323"/>
      <c r="GSB306" s="319"/>
      <c r="GSC306" s="323"/>
      <c r="GSD306" s="319"/>
      <c r="GSE306" s="323"/>
      <c r="GSF306" s="319"/>
      <c r="GSG306" s="323"/>
      <c r="GSH306" s="319"/>
      <c r="GSI306" s="323"/>
      <c r="GSJ306" s="319"/>
      <c r="GSK306" s="323"/>
      <c r="GSL306" s="319"/>
      <c r="GSM306" s="323"/>
      <c r="GSN306" s="319"/>
      <c r="GSO306" s="323"/>
      <c r="GSP306" s="319"/>
      <c r="GSQ306" s="323"/>
      <c r="GSR306" s="319"/>
      <c r="GSS306" s="323"/>
      <c r="GST306" s="319"/>
      <c r="GSU306" s="323"/>
      <c r="GSV306" s="319"/>
      <c r="GSW306" s="323"/>
      <c r="GSX306" s="319"/>
      <c r="GSY306" s="323"/>
      <c r="GSZ306" s="319"/>
      <c r="GTA306" s="323"/>
      <c r="GTB306" s="319"/>
      <c r="GTC306" s="323"/>
      <c r="GTD306" s="319"/>
      <c r="GTE306" s="323"/>
      <c r="GTF306" s="319"/>
      <c r="GTG306" s="323"/>
      <c r="GTH306" s="319"/>
      <c r="GTI306" s="323"/>
      <c r="GTJ306" s="319"/>
      <c r="GTK306" s="323"/>
      <c r="GTL306" s="319"/>
      <c r="GTM306" s="323"/>
      <c r="GTN306" s="319"/>
      <c r="GTO306" s="323"/>
      <c r="GTP306" s="319"/>
      <c r="GTQ306" s="323"/>
      <c r="GTR306" s="319"/>
      <c r="GTS306" s="323"/>
      <c r="GTT306" s="319"/>
      <c r="GTU306" s="323"/>
      <c r="GTV306" s="319"/>
      <c r="GTW306" s="323"/>
      <c r="GTX306" s="319"/>
      <c r="GTY306" s="323"/>
      <c r="GTZ306" s="319"/>
      <c r="GUA306" s="323"/>
      <c r="GUB306" s="319"/>
      <c r="GUC306" s="323"/>
      <c r="GUD306" s="319"/>
      <c r="GUE306" s="323"/>
      <c r="GUF306" s="319"/>
      <c r="GUG306" s="323"/>
      <c r="GUH306" s="319"/>
      <c r="GUI306" s="323"/>
      <c r="GUJ306" s="319"/>
      <c r="GUK306" s="323"/>
      <c r="GUL306" s="319"/>
      <c r="GUM306" s="323"/>
      <c r="GUN306" s="319"/>
      <c r="GUO306" s="323"/>
      <c r="GUP306" s="319"/>
      <c r="GUQ306" s="323"/>
      <c r="GUR306" s="319"/>
      <c r="GUS306" s="323"/>
      <c r="GUT306" s="319"/>
      <c r="GUU306" s="323"/>
      <c r="GUV306" s="319"/>
      <c r="GUW306" s="323"/>
      <c r="GUX306" s="319"/>
      <c r="GUY306" s="323"/>
      <c r="GUZ306" s="319"/>
      <c r="GVA306" s="323"/>
      <c r="GVB306" s="319"/>
      <c r="GVC306" s="323"/>
      <c r="GVD306" s="319"/>
      <c r="GVE306" s="323"/>
      <c r="GVF306" s="319"/>
      <c r="GVG306" s="323"/>
      <c r="GVH306" s="319"/>
      <c r="GVI306" s="323"/>
      <c r="GVJ306" s="319"/>
      <c r="GVK306" s="323"/>
      <c r="GVL306" s="319"/>
      <c r="GVM306" s="323"/>
      <c r="GVN306" s="319"/>
      <c r="GVO306" s="323"/>
      <c r="GVP306" s="319"/>
      <c r="GVQ306" s="323"/>
      <c r="GVR306" s="319"/>
      <c r="GVS306" s="323"/>
      <c r="GVT306" s="319"/>
      <c r="GVU306" s="323"/>
      <c r="GVV306" s="319"/>
      <c r="GVW306" s="323"/>
      <c r="GVX306" s="319"/>
      <c r="GVY306" s="323"/>
      <c r="GVZ306" s="319"/>
      <c r="GWA306" s="323"/>
      <c r="GWB306" s="319"/>
      <c r="GWC306" s="323"/>
      <c r="GWD306" s="319"/>
      <c r="GWE306" s="323"/>
      <c r="GWF306" s="319"/>
      <c r="GWG306" s="323"/>
      <c r="GWH306" s="319"/>
      <c r="GWI306" s="323"/>
      <c r="GWJ306" s="319"/>
      <c r="GWK306" s="323"/>
      <c r="GWL306" s="319"/>
      <c r="GWM306" s="323"/>
      <c r="GWN306" s="319"/>
      <c r="GWO306" s="323"/>
      <c r="GWP306" s="319"/>
      <c r="GWQ306" s="323"/>
      <c r="GWR306" s="319"/>
      <c r="GWS306" s="323"/>
      <c r="GWT306" s="319"/>
      <c r="GWU306" s="323"/>
      <c r="GWV306" s="319"/>
      <c r="GWW306" s="323"/>
      <c r="GWX306" s="319"/>
      <c r="GWY306" s="323"/>
      <c r="GWZ306" s="319"/>
      <c r="GXA306" s="323"/>
      <c r="GXB306" s="319"/>
      <c r="GXC306" s="323"/>
      <c r="GXD306" s="319"/>
      <c r="GXE306" s="323"/>
      <c r="GXF306" s="319"/>
      <c r="GXG306" s="323"/>
      <c r="GXH306" s="319"/>
      <c r="GXI306" s="323"/>
      <c r="GXJ306" s="319"/>
      <c r="GXK306" s="323"/>
      <c r="GXL306" s="319"/>
      <c r="GXM306" s="323"/>
      <c r="GXN306" s="319"/>
      <c r="GXO306" s="323"/>
      <c r="GXP306" s="319"/>
      <c r="GXQ306" s="323"/>
      <c r="GXR306" s="319"/>
      <c r="GXS306" s="323"/>
      <c r="GXT306" s="319"/>
      <c r="GXU306" s="323"/>
      <c r="GXV306" s="319"/>
      <c r="GXW306" s="323"/>
      <c r="GXX306" s="319"/>
      <c r="GXY306" s="323"/>
      <c r="GXZ306" s="319"/>
      <c r="GYA306" s="323"/>
      <c r="GYB306" s="319"/>
      <c r="GYC306" s="323"/>
      <c r="GYD306" s="319"/>
      <c r="GYE306" s="323"/>
      <c r="GYF306" s="319"/>
      <c r="GYG306" s="323"/>
      <c r="GYH306" s="319"/>
      <c r="GYI306" s="323"/>
      <c r="GYJ306" s="319"/>
      <c r="GYK306" s="323"/>
      <c r="GYL306" s="319"/>
      <c r="GYM306" s="323"/>
      <c r="GYN306" s="319"/>
      <c r="GYO306" s="323"/>
      <c r="GYP306" s="319"/>
      <c r="GYQ306" s="323"/>
      <c r="GYR306" s="319"/>
      <c r="GYS306" s="323"/>
      <c r="GYT306" s="319"/>
      <c r="GYU306" s="323"/>
      <c r="GYV306" s="319"/>
      <c r="GYW306" s="323"/>
      <c r="GYX306" s="319"/>
      <c r="GYY306" s="323"/>
      <c r="GYZ306" s="319"/>
      <c r="GZA306" s="323"/>
      <c r="GZB306" s="319"/>
      <c r="GZC306" s="323"/>
      <c r="GZD306" s="319"/>
      <c r="GZE306" s="323"/>
      <c r="GZF306" s="319"/>
      <c r="GZG306" s="323"/>
      <c r="GZH306" s="319"/>
      <c r="GZI306" s="323"/>
      <c r="GZJ306" s="319"/>
      <c r="GZK306" s="323"/>
      <c r="GZL306" s="319"/>
      <c r="GZM306" s="323"/>
      <c r="GZN306" s="319"/>
      <c r="GZO306" s="323"/>
      <c r="GZP306" s="319"/>
      <c r="GZQ306" s="323"/>
      <c r="GZR306" s="319"/>
      <c r="GZS306" s="323"/>
      <c r="GZT306" s="319"/>
      <c r="GZU306" s="323"/>
      <c r="GZV306" s="319"/>
      <c r="GZW306" s="323"/>
      <c r="GZX306" s="319"/>
      <c r="GZY306" s="323"/>
      <c r="GZZ306" s="319"/>
      <c r="HAA306" s="323"/>
      <c r="HAB306" s="319"/>
      <c r="HAC306" s="323"/>
      <c r="HAD306" s="319"/>
      <c r="HAE306" s="323"/>
      <c r="HAF306" s="319"/>
      <c r="HAG306" s="323"/>
      <c r="HAH306" s="319"/>
      <c r="HAI306" s="323"/>
      <c r="HAJ306" s="319"/>
      <c r="HAK306" s="323"/>
      <c r="HAL306" s="319"/>
      <c r="HAM306" s="323"/>
      <c r="HAN306" s="319"/>
      <c r="HAO306" s="323"/>
      <c r="HAP306" s="319"/>
      <c r="HAQ306" s="323"/>
      <c r="HAR306" s="319"/>
      <c r="HAS306" s="323"/>
      <c r="HAT306" s="319"/>
      <c r="HAU306" s="323"/>
      <c r="HAV306" s="319"/>
      <c r="HAW306" s="323"/>
      <c r="HAX306" s="319"/>
      <c r="HAY306" s="323"/>
      <c r="HAZ306" s="319"/>
      <c r="HBA306" s="323"/>
      <c r="HBB306" s="319"/>
      <c r="HBC306" s="323"/>
      <c r="HBD306" s="319"/>
      <c r="HBE306" s="323"/>
      <c r="HBF306" s="319"/>
      <c r="HBG306" s="323"/>
      <c r="HBH306" s="319"/>
      <c r="HBI306" s="323"/>
      <c r="HBJ306" s="319"/>
      <c r="HBK306" s="323"/>
      <c r="HBL306" s="319"/>
      <c r="HBM306" s="323"/>
      <c r="HBN306" s="319"/>
      <c r="HBO306" s="323"/>
      <c r="HBP306" s="319"/>
      <c r="HBQ306" s="323"/>
      <c r="HBR306" s="319"/>
      <c r="HBS306" s="323"/>
      <c r="HBT306" s="319"/>
      <c r="HBU306" s="323"/>
      <c r="HBV306" s="319"/>
      <c r="HBW306" s="323"/>
      <c r="HBX306" s="319"/>
      <c r="HBY306" s="323"/>
      <c r="HBZ306" s="319"/>
      <c r="HCA306" s="323"/>
      <c r="HCB306" s="319"/>
      <c r="HCC306" s="323"/>
      <c r="HCD306" s="319"/>
      <c r="HCE306" s="323"/>
      <c r="HCF306" s="319"/>
      <c r="HCG306" s="323"/>
      <c r="HCH306" s="319"/>
      <c r="HCI306" s="323"/>
      <c r="HCJ306" s="319"/>
      <c r="HCK306" s="323"/>
      <c r="HCL306" s="319"/>
      <c r="HCM306" s="323"/>
      <c r="HCN306" s="319"/>
      <c r="HCO306" s="323"/>
      <c r="HCP306" s="319"/>
      <c r="HCQ306" s="323"/>
      <c r="HCR306" s="319"/>
      <c r="HCS306" s="323"/>
      <c r="HCT306" s="319"/>
      <c r="HCU306" s="323"/>
      <c r="HCV306" s="319"/>
      <c r="HCW306" s="323"/>
      <c r="HCX306" s="319"/>
      <c r="HCY306" s="323"/>
      <c r="HCZ306" s="319"/>
      <c r="HDA306" s="323"/>
      <c r="HDB306" s="319"/>
      <c r="HDC306" s="323"/>
      <c r="HDD306" s="319"/>
      <c r="HDE306" s="323"/>
      <c r="HDF306" s="319"/>
      <c r="HDG306" s="323"/>
      <c r="HDH306" s="319"/>
      <c r="HDI306" s="323"/>
      <c r="HDJ306" s="319"/>
      <c r="HDK306" s="323"/>
      <c r="HDL306" s="319"/>
      <c r="HDM306" s="323"/>
      <c r="HDN306" s="319"/>
      <c r="HDO306" s="323"/>
      <c r="HDP306" s="319"/>
      <c r="HDQ306" s="323"/>
      <c r="HDR306" s="319"/>
      <c r="HDS306" s="323"/>
      <c r="HDT306" s="319"/>
      <c r="HDU306" s="323"/>
      <c r="HDV306" s="319"/>
      <c r="HDW306" s="323"/>
      <c r="HDX306" s="319"/>
      <c r="HDY306" s="323"/>
      <c r="HDZ306" s="319"/>
      <c r="HEA306" s="323"/>
      <c r="HEB306" s="319"/>
      <c r="HEC306" s="323"/>
      <c r="HED306" s="319"/>
      <c r="HEE306" s="323"/>
      <c r="HEF306" s="319"/>
      <c r="HEG306" s="323"/>
      <c r="HEH306" s="319"/>
      <c r="HEI306" s="323"/>
      <c r="HEJ306" s="319"/>
      <c r="HEK306" s="323"/>
      <c r="HEL306" s="319"/>
      <c r="HEM306" s="323"/>
      <c r="HEN306" s="319"/>
      <c r="HEO306" s="323"/>
      <c r="HEP306" s="319"/>
      <c r="HEQ306" s="323"/>
      <c r="HER306" s="319"/>
      <c r="HES306" s="323"/>
      <c r="HET306" s="319"/>
      <c r="HEU306" s="323"/>
      <c r="HEV306" s="319"/>
      <c r="HEW306" s="323"/>
      <c r="HEX306" s="319"/>
      <c r="HEY306" s="323"/>
      <c r="HEZ306" s="319"/>
      <c r="HFA306" s="323"/>
      <c r="HFB306" s="319"/>
      <c r="HFC306" s="323"/>
      <c r="HFD306" s="319"/>
      <c r="HFE306" s="323"/>
      <c r="HFF306" s="319"/>
      <c r="HFG306" s="323"/>
      <c r="HFH306" s="319"/>
      <c r="HFI306" s="323"/>
      <c r="HFJ306" s="319"/>
      <c r="HFK306" s="323"/>
      <c r="HFL306" s="319"/>
      <c r="HFM306" s="323"/>
      <c r="HFN306" s="319"/>
      <c r="HFO306" s="323"/>
      <c r="HFP306" s="319"/>
      <c r="HFQ306" s="323"/>
      <c r="HFR306" s="319"/>
      <c r="HFS306" s="323"/>
      <c r="HFT306" s="319"/>
      <c r="HFU306" s="323"/>
      <c r="HFV306" s="319"/>
      <c r="HFW306" s="323"/>
      <c r="HFX306" s="319"/>
      <c r="HFY306" s="323"/>
      <c r="HFZ306" s="319"/>
      <c r="HGA306" s="323"/>
      <c r="HGB306" s="319"/>
      <c r="HGC306" s="323"/>
      <c r="HGD306" s="319"/>
      <c r="HGE306" s="323"/>
      <c r="HGF306" s="319"/>
      <c r="HGG306" s="323"/>
      <c r="HGH306" s="319"/>
      <c r="HGI306" s="323"/>
      <c r="HGJ306" s="319"/>
      <c r="HGK306" s="323"/>
      <c r="HGL306" s="319"/>
      <c r="HGM306" s="323"/>
      <c r="HGN306" s="319"/>
      <c r="HGO306" s="323"/>
      <c r="HGP306" s="319"/>
      <c r="HGQ306" s="323"/>
      <c r="HGR306" s="319"/>
      <c r="HGS306" s="323"/>
      <c r="HGT306" s="319"/>
      <c r="HGU306" s="323"/>
      <c r="HGV306" s="319"/>
      <c r="HGW306" s="323"/>
      <c r="HGX306" s="319"/>
      <c r="HGY306" s="323"/>
      <c r="HGZ306" s="319"/>
      <c r="HHA306" s="323"/>
      <c r="HHB306" s="319"/>
      <c r="HHC306" s="323"/>
      <c r="HHD306" s="319"/>
      <c r="HHE306" s="323"/>
      <c r="HHF306" s="319"/>
      <c r="HHG306" s="323"/>
      <c r="HHH306" s="319"/>
      <c r="HHI306" s="323"/>
      <c r="HHJ306" s="319"/>
      <c r="HHK306" s="323"/>
      <c r="HHL306" s="319"/>
      <c r="HHM306" s="323"/>
      <c r="HHN306" s="319"/>
      <c r="HHO306" s="323"/>
      <c r="HHP306" s="319"/>
      <c r="HHQ306" s="323"/>
      <c r="HHR306" s="319"/>
      <c r="HHS306" s="323"/>
      <c r="HHT306" s="319"/>
      <c r="HHU306" s="323"/>
      <c r="HHV306" s="319"/>
      <c r="HHW306" s="323"/>
      <c r="HHX306" s="319"/>
      <c r="HHY306" s="323"/>
      <c r="HHZ306" s="319"/>
      <c r="HIA306" s="323"/>
      <c r="HIB306" s="319"/>
      <c r="HIC306" s="323"/>
      <c r="HID306" s="319"/>
      <c r="HIE306" s="323"/>
      <c r="HIF306" s="319"/>
      <c r="HIG306" s="323"/>
      <c r="HIH306" s="319"/>
      <c r="HII306" s="323"/>
      <c r="HIJ306" s="319"/>
      <c r="HIK306" s="323"/>
      <c r="HIL306" s="319"/>
      <c r="HIM306" s="323"/>
      <c r="HIN306" s="319"/>
      <c r="HIO306" s="323"/>
      <c r="HIP306" s="319"/>
      <c r="HIQ306" s="323"/>
      <c r="HIR306" s="319"/>
      <c r="HIS306" s="323"/>
      <c r="HIT306" s="319"/>
      <c r="HIU306" s="323"/>
      <c r="HIV306" s="319"/>
      <c r="HIW306" s="323"/>
      <c r="HIX306" s="319"/>
      <c r="HIY306" s="323"/>
      <c r="HIZ306" s="319"/>
      <c r="HJA306" s="323"/>
      <c r="HJB306" s="319"/>
      <c r="HJC306" s="323"/>
      <c r="HJD306" s="319"/>
      <c r="HJE306" s="323"/>
      <c r="HJF306" s="319"/>
      <c r="HJG306" s="323"/>
      <c r="HJH306" s="319"/>
      <c r="HJI306" s="323"/>
      <c r="HJJ306" s="319"/>
      <c r="HJK306" s="323"/>
      <c r="HJL306" s="319"/>
      <c r="HJM306" s="323"/>
      <c r="HJN306" s="319"/>
      <c r="HJO306" s="323"/>
      <c r="HJP306" s="319"/>
      <c r="HJQ306" s="323"/>
      <c r="HJR306" s="319"/>
      <c r="HJS306" s="323"/>
      <c r="HJT306" s="319"/>
      <c r="HJU306" s="323"/>
      <c r="HJV306" s="319"/>
      <c r="HJW306" s="323"/>
      <c r="HJX306" s="319"/>
      <c r="HJY306" s="323"/>
      <c r="HJZ306" s="319"/>
      <c r="HKA306" s="323"/>
      <c r="HKB306" s="319"/>
      <c r="HKC306" s="323"/>
      <c r="HKD306" s="319"/>
      <c r="HKE306" s="323"/>
      <c r="HKF306" s="319"/>
      <c r="HKG306" s="323"/>
      <c r="HKH306" s="319"/>
      <c r="HKI306" s="323"/>
      <c r="HKJ306" s="319"/>
      <c r="HKK306" s="323"/>
      <c r="HKL306" s="319"/>
      <c r="HKM306" s="323"/>
      <c r="HKN306" s="319"/>
      <c r="HKO306" s="323"/>
      <c r="HKP306" s="319"/>
      <c r="HKQ306" s="323"/>
      <c r="HKR306" s="319"/>
      <c r="HKS306" s="323"/>
      <c r="HKT306" s="319"/>
      <c r="HKU306" s="323"/>
      <c r="HKV306" s="319"/>
      <c r="HKW306" s="323"/>
      <c r="HKX306" s="319"/>
      <c r="HKY306" s="323"/>
      <c r="HKZ306" s="319"/>
      <c r="HLA306" s="323"/>
      <c r="HLB306" s="319"/>
      <c r="HLC306" s="323"/>
      <c r="HLD306" s="319"/>
      <c r="HLE306" s="323"/>
      <c r="HLF306" s="319"/>
      <c r="HLG306" s="323"/>
      <c r="HLH306" s="319"/>
      <c r="HLI306" s="323"/>
      <c r="HLJ306" s="319"/>
      <c r="HLK306" s="323"/>
      <c r="HLL306" s="319"/>
      <c r="HLM306" s="323"/>
      <c r="HLN306" s="319"/>
      <c r="HLO306" s="323"/>
      <c r="HLP306" s="319"/>
      <c r="HLQ306" s="323"/>
      <c r="HLR306" s="319"/>
      <c r="HLS306" s="323"/>
      <c r="HLT306" s="319"/>
      <c r="HLU306" s="323"/>
      <c r="HLV306" s="319"/>
      <c r="HLW306" s="323"/>
      <c r="HLX306" s="319"/>
      <c r="HLY306" s="323"/>
      <c r="HLZ306" s="319"/>
      <c r="HMA306" s="323"/>
      <c r="HMB306" s="319"/>
      <c r="HMC306" s="323"/>
      <c r="HMD306" s="319"/>
      <c r="HME306" s="323"/>
      <c r="HMF306" s="319"/>
      <c r="HMG306" s="323"/>
      <c r="HMH306" s="319"/>
      <c r="HMI306" s="323"/>
      <c r="HMJ306" s="319"/>
      <c r="HMK306" s="323"/>
      <c r="HML306" s="319"/>
      <c r="HMM306" s="323"/>
      <c r="HMN306" s="319"/>
      <c r="HMO306" s="323"/>
      <c r="HMP306" s="319"/>
      <c r="HMQ306" s="323"/>
      <c r="HMR306" s="319"/>
      <c r="HMS306" s="323"/>
      <c r="HMT306" s="319"/>
      <c r="HMU306" s="323"/>
      <c r="HMV306" s="319"/>
      <c r="HMW306" s="323"/>
      <c r="HMX306" s="319"/>
      <c r="HMY306" s="323"/>
      <c r="HMZ306" s="319"/>
      <c r="HNA306" s="323"/>
      <c r="HNB306" s="319"/>
      <c r="HNC306" s="323"/>
      <c r="HND306" s="319"/>
      <c r="HNE306" s="323"/>
      <c r="HNF306" s="319"/>
      <c r="HNG306" s="323"/>
      <c r="HNH306" s="319"/>
      <c r="HNI306" s="323"/>
      <c r="HNJ306" s="319"/>
      <c r="HNK306" s="323"/>
      <c r="HNL306" s="319"/>
      <c r="HNM306" s="323"/>
      <c r="HNN306" s="319"/>
      <c r="HNO306" s="323"/>
      <c r="HNP306" s="319"/>
      <c r="HNQ306" s="323"/>
      <c r="HNR306" s="319"/>
      <c r="HNS306" s="323"/>
      <c r="HNT306" s="319"/>
      <c r="HNU306" s="323"/>
      <c r="HNV306" s="319"/>
      <c r="HNW306" s="323"/>
      <c r="HNX306" s="319"/>
      <c r="HNY306" s="323"/>
      <c r="HNZ306" s="319"/>
      <c r="HOA306" s="323"/>
      <c r="HOB306" s="319"/>
      <c r="HOC306" s="323"/>
      <c r="HOD306" s="319"/>
      <c r="HOE306" s="323"/>
      <c r="HOF306" s="319"/>
      <c r="HOG306" s="323"/>
      <c r="HOH306" s="319"/>
      <c r="HOI306" s="323"/>
      <c r="HOJ306" s="319"/>
      <c r="HOK306" s="323"/>
      <c r="HOL306" s="319"/>
      <c r="HOM306" s="323"/>
      <c r="HON306" s="319"/>
      <c r="HOO306" s="323"/>
      <c r="HOP306" s="319"/>
      <c r="HOQ306" s="323"/>
      <c r="HOR306" s="319"/>
      <c r="HOS306" s="323"/>
      <c r="HOT306" s="319"/>
      <c r="HOU306" s="323"/>
      <c r="HOV306" s="319"/>
      <c r="HOW306" s="323"/>
      <c r="HOX306" s="319"/>
      <c r="HOY306" s="323"/>
      <c r="HOZ306" s="319"/>
      <c r="HPA306" s="323"/>
      <c r="HPB306" s="319"/>
      <c r="HPC306" s="323"/>
      <c r="HPD306" s="319"/>
      <c r="HPE306" s="323"/>
      <c r="HPF306" s="319"/>
      <c r="HPG306" s="323"/>
      <c r="HPH306" s="319"/>
      <c r="HPI306" s="323"/>
      <c r="HPJ306" s="319"/>
      <c r="HPK306" s="323"/>
      <c r="HPL306" s="319"/>
      <c r="HPM306" s="323"/>
      <c r="HPN306" s="319"/>
      <c r="HPO306" s="323"/>
      <c r="HPP306" s="319"/>
      <c r="HPQ306" s="323"/>
      <c r="HPR306" s="319"/>
      <c r="HPS306" s="323"/>
      <c r="HPT306" s="319"/>
      <c r="HPU306" s="323"/>
      <c r="HPV306" s="319"/>
      <c r="HPW306" s="323"/>
      <c r="HPX306" s="319"/>
      <c r="HPY306" s="323"/>
      <c r="HPZ306" s="319"/>
      <c r="HQA306" s="323"/>
      <c r="HQB306" s="319"/>
      <c r="HQC306" s="323"/>
      <c r="HQD306" s="319"/>
      <c r="HQE306" s="323"/>
      <c r="HQF306" s="319"/>
      <c r="HQG306" s="323"/>
      <c r="HQH306" s="319"/>
      <c r="HQI306" s="323"/>
      <c r="HQJ306" s="319"/>
      <c r="HQK306" s="323"/>
      <c r="HQL306" s="319"/>
      <c r="HQM306" s="323"/>
      <c r="HQN306" s="319"/>
      <c r="HQO306" s="323"/>
      <c r="HQP306" s="319"/>
      <c r="HQQ306" s="323"/>
      <c r="HQR306" s="319"/>
      <c r="HQS306" s="323"/>
      <c r="HQT306" s="319"/>
      <c r="HQU306" s="323"/>
      <c r="HQV306" s="319"/>
      <c r="HQW306" s="323"/>
      <c r="HQX306" s="319"/>
      <c r="HQY306" s="323"/>
      <c r="HQZ306" s="319"/>
      <c r="HRA306" s="323"/>
      <c r="HRB306" s="319"/>
      <c r="HRC306" s="323"/>
      <c r="HRD306" s="319"/>
      <c r="HRE306" s="323"/>
      <c r="HRF306" s="319"/>
      <c r="HRG306" s="323"/>
      <c r="HRH306" s="319"/>
      <c r="HRI306" s="323"/>
      <c r="HRJ306" s="319"/>
      <c r="HRK306" s="323"/>
      <c r="HRL306" s="319"/>
      <c r="HRM306" s="323"/>
      <c r="HRN306" s="319"/>
      <c r="HRO306" s="323"/>
      <c r="HRP306" s="319"/>
      <c r="HRQ306" s="323"/>
      <c r="HRR306" s="319"/>
      <c r="HRS306" s="323"/>
      <c r="HRT306" s="319"/>
      <c r="HRU306" s="323"/>
      <c r="HRV306" s="319"/>
      <c r="HRW306" s="323"/>
      <c r="HRX306" s="319"/>
      <c r="HRY306" s="323"/>
      <c r="HRZ306" s="319"/>
      <c r="HSA306" s="323"/>
      <c r="HSB306" s="319"/>
      <c r="HSC306" s="323"/>
      <c r="HSD306" s="319"/>
      <c r="HSE306" s="323"/>
      <c r="HSF306" s="319"/>
      <c r="HSG306" s="323"/>
      <c r="HSH306" s="319"/>
      <c r="HSI306" s="323"/>
      <c r="HSJ306" s="319"/>
      <c r="HSK306" s="323"/>
      <c r="HSL306" s="319"/>
      <c r="HSM306" s="323"/>
      <c r="HSN306" s="319"/>
      <c r="HSO306" s="323"/>
      <c r="HSP306" s="319"/>
      <c r="HSQ306" s="323"/>
      <c r="HSR306" s="319"/>
      <c r="HSS306" s="323"/>
      <c r="HST306" s="319"/>
      <c r="HSU306" s="323"/>
      <c r="HSV306" s="319"/>
      <c r="HSW306" s="323"/>
      <c r="HSX306" s="319"/>
      <c r="HSY306" s="323"/>
      <c r="HSZ306" s="319"/>
      <c r="HTA306" s="323"/>
      <c r="HTB306" s="319"/>
      <c r="HTC306" s="323"/>
      <c r="HTD306" s="319"/>
      <c r="HTE306" s="323"/>
      <c r="HTF306" s="319"/>
      <c r="HTG306" s="323"/>
      <c r="HTH306" s="319"/>
      <c r="HTI306" s="323"/>
      <c r="HTJ306" s="319"/>
      <c r="HTK306" s="323"/>
      <c r="HTL306" s="319"/>
      <c r="HTM306" s="323"/>
      <c r="HTN306" s="319"/>
      <c r="HTO306" s="323"/>
      <c r="HTP306" s="319"/>
      <c r="HTQ306" s="323"/>
      <c r="HTR306" s="319"/>
      <c r="HTS306" s="323"/>
      <c r="HTT306" s="319"/>
      <c r="HTU306" s="323"/>
      <c r="HTV306" s="319"/>
      <c r="HTW306" s="323"/>
      <c r="HTX306" s="319"/>
      <c r="HTY306" s="323"/>
      <c r="HTZ306" s="319"/>
      <c r="HUA306" s="323"/>
      <c r="HUB306" s="319"/>
      <c r="HUC306" s="323"/>
      <c r="HUD306" s="319"/>
      <c r="HUE306" s="323"/>
      <c r="HUF306" s="319"/>
      <c r="HUG306" s="323"/>
      <c r="HUH306" s="319"/>
      <c r="HUI306" s="323"/>
      <c r="HUJ306" s="319"/>
      <c r="HUK306" s="323"/>
      <c r="HUL306" s="319"/>
      <c r="HUM306" s="323"/>
      <c r="HUN306" s="319"/>
      <c r="HUO306" s="323"/>
      <c r="HUP306" s="319"/>
      <c r="HUQ306" s="323"/>
      <c r="HUR306" s="319"/>
      <c r="HUS306" s="323"/>
      <c r="HUT306" s="319"/>
      <c r="HUU306" s="323"/>
      <c r="HUV306" s="319"/>
      <c r="HUW306" s="323"/>
      <c r="HUX306" s="319"/>
      <c r="HUY306" s="323"/>
      <c r="HUZ306" s="319"/>
      <c r="HVA306" s="323"/>
      <c r="HVB306" s="319"/>
      <c r="HVC306" s="323"/>
      <c r="HVD306" s="319"/>
      <c r="HVE306" s="323"/>
      <c r="HVF306" s="319"/>
      <c r="HVG306" s="323"/>
      <c r="HVH306" s="319"/>
      <c r="HVI306" s="323"/>
      <c r="HVJ306" s="319"/>
      <c r="HVK306" s="323"/>
      <c r="HVL306" s="319"/>
      <c r="HVM306" s="323"/>
      <c r="HVN306" s="319"/>
      <c r="HVO306" s="323"/>
      <c r="HVP306" s="319"/>
      <c r="HVQ306" s="323"/>
      <c r="HVR306" s="319"/>
      <c r="HVS306" s="323"/>
      <c r="HVT306" s="319"/>
      <c r="HVU306" s="323"/>
      <c r="HVV306" s="319"/>
      <c r="HVW306" s="323"/>
      <c r="HVX306" s="319"/>
      <c r="HVY306" s="323"/>
      <c r="HVZ306" s="319"/>
      <c r="HWA306" s="323"/>
      <c r="HWB306" s="319"/>
      <c r="HWC306" s="323"/>
      <c r="HWD306" s="319"/>
      <c r="HWE306" s="323"/>
      <c r="HWF306" s="319"/>
      <c r="HWG306" s="323"/>
      <c r="HWH306" s="319"/>
      <c r="HWI306" s="323"/>
      <c r="HWJ306" s="319"/>
      <c r="HWK306" s="323"/>
      <c r="HWL306" s="319"/>
      <c r="HWM306" s="323"/>
      <c r="HWN306" s="319"/>
      <c r="HWO306" s="323"/>
      <c r="HWP306" s="319"/>
      <c r="HWQ306" s="323"/>
      <c r="HWR306" s="319"/>
      <c r="HWS306" s="323"/>
      <c r="HWT306" s="319"/>
      <c r="HWU306" s="323"/>
      <c r="HWV306" s="319"/>
      <c r="HWW306" s="323"/>
      <c r="HWX306" s="319"/>
      <c r="HWY306" s="323"/>
      <c r="HWZ306" s="319"/>
      <c r="HXA306" s="323"/>
      <c r="HXB306" s="319"/>
      <c r="HXC306" s="323"/>
      <c r="HXD306" s="319"/>
      <c r="HXE306" s="323"/>
      <c r="HXF306" s="319"/>
      <c r="HXG306" s="323"/>
      <c r="HXH306" s="319"/>
      <c r="HXI306" s="323"/>
      <c r="HXJ306" s="319"/>
      <c r="HXK306" s="323"/>
      <c r="HXL306" s="319"/>
      <c r="HXM306" s="323"/>
      <c r="HXN306" s="319"/>
      <c r="HXO306" s="323"/>
      <c r="HXP306" s="319"/>
      <c r="HXQ306" s="323"/>
      <c r="HXR306" s="319"/>
      <c r="HXS306" s="323"/>
      <c r="HXT306" s="319"/>
      <c r="HXU306" s="323"/>
      <c r="HXV306" s="319"/>
      <c r="HXW306" s="323"/>
      <c r="HXX306" s="319"/>
      <c r="HXY306" s="323"/>
      <c r="HXZ306" s="319"/>
      <c r="HYA306" s="323"/>
      <c r="HYB306" s="319"/>
      <c r="HYC306" s="323"/>
      <c r="HYD306" s="319"/>
      <c r="HYE306" s="323"/>
      <c r="HYF306" s="319"/>
      <c r="HYG306" s="323"/>
      <c r="HYH306" s="319"/>
      <c r="HYI306" s="323"/>
      <c r="HYJ306" s="319"/>
      <c r="HYK306" s="323"/>
      <c r="HYL306" s="319"/>
      <c r="HYM306" s="323"/>
      <c r="HYN306" s="319"/>
      <c r="HYO306" s="323"/>
      <c r="HYP306" s="319"/>
      <c r="HYQ306" s="323"/>
      <c r="HYR306" s="319"/>
      <c r="HYS306" s="323"/>
      <c r="HYT306" s="319"/>
      <c r="HYU306" s="323"/>
      <c r="HYV306" s="319"/>
      <c r="HYW306" s="323"/>
      <c r="HYX306" s="319"/>
      <c r="HYY306" s="323"/>
      <c r="HYZ306" s="319"/>
      <c r="HZA306" s="323"/>
      <c r="HZB306" s="319"/>
      <c r="HZC306" s="323"/>
      <c r="HZD306" s="319"/>
      <c r="HZE306" s="323"/>
      <c r="HZF306" s="319"/>
      <c r="HZG306" s="323"/>
      <c r="HZH306" s="319"/>
      <c r="HZI306" s="323"/>
      <c r="HZJ306" s="319"/>
      <c r="HZK306" s="323"/>
      <c r="HZL306" s="319"/>
      <c r="HZM306" s="323"/>
      <c r="HZN306" s="319"/>
      <c r="HZO306" s="323"/>
      <c r="HZP306" s="319"/>
      <c r="HZQ306" s="323"/>
      <c r="HZR306" s="319"/>
      <c r="HZS306" s="323"/>
      <c r="HZT306" s="319"/>
      <c r="HZU306" s="323"/>
      <c r="HZV306" s="319"/>
      <c r="HZW306" s="323"/>
      <c r="HZX306" s="319"/>
      <c r="HZY306" s="323"/>
      <c r="HZZ306" s="319"/>
      <c r="IAA306" s="323"/>
      <c r="IAB306" s="319"/>
      <c r="IAC306" s="323"/>
      <c r="IAD306" s="319"/>
      <c r="IAE306" s="323"/>
      <c r="IAF306" s="319"/>
      <c r="IAG306" s="323"/>
      <c r="IAH306" s="319"/>
      <c r="IAI306" s="323"/>
      <c r="IAJ306" s="319"/>
      <c r="IAK306" s="323"/>
      <c r="IAL306" s="319"/>
      <c r="IAM306" s="323"/>
      <c r="IAN306" s="319"/>
      <c r="IAO306" s="323"/>
      <c r="IAP306" s="319"/>
      <c r="IAQ306" s="323"/>
      <c r="IAR306" s="319"/>
      <c r="IAS306" s="323"/>
      <c r="IAT306" s="319"/>
      <c r="IAU306" s="323"/>
      <c r="IAV306" s="319"/>
      <c r="IAW306" s="323"/>
      <c r="IAX306" s="319"/>
      <c r="IAY306" s="323"/>
      <c r="IAZ306" s="319"/>
      <c r="IBA306" s="323"/>
      <c r="IBB306" s="319"/>
      <c r="IBC306" s="323"/>
      <c r="IBD306" s="319"/>
      <c r="IBE306" s="323"/>
      <c r="IBF306" s="319"/>
      <c r="IBG306" s="323"/>
      <c r="IBH306" s="319"/>
      <c r="IBI306" s="323"/>
      <c r="IBJ306" s="319"/>
      <c r="IBK306" s="323"/>
      <c r="IBL306" s="319"/>
      <c r="IBM306" s="323"/>
      <c r="IBN306" s="319"/>
      <c r="IBO306" s="323"/>
      <c r="IBP306" s="319"/>
      <c r="IBQ306" s="323"/>
      <c r="IBR306" s="319"/>
      <c r="IBS306" s="323"/>
      <c r="IBT306" s="319"/>
      <c r="IBU306" s="323"/>
      <c r="IBV306" s="319"/>
      <c r="IBW306" s="323"/>
      <c r="IBX306" s="319"/>
      <c r="IBY306" s="323"/>
      <c r="IBZ306" s="319"/>
      <c r="ICA306" s="323"/>
      <c r="ICB306" s="319"/>
      <c r="ICC306" s="323"/>
      <c r="ICD306" s="319"/>
      <c r="ICE306" s="323"/>
      <c r="ICF306" s="319"/>
      <c r="ICG306" s="323"/>
      <c r="ICH306" s="319"/>
      <c r="ICI306" s="323"/>
      <c r="ICJ306" s="319"/>
      <c r="ICK306" s="323"/>
      <c r="ICL306" s="319"/>
      <c r="ICM306" s="323"/>
      <c r="ICN306" s="319"/>
      <c r="ICO306" s="323"/>
      <c r="ICP306" s="319"/>
      <c r="ICQ306" s="323"/>
      <c r="ICR306" s="319"/>
      <c r="ICS306" s="323"/>
      <c r="ICT306" s="319"/>
      <c r="ICU306" s="323"/>
      <c r="ICV306" s="319"/>
      <c r="ICW306" s="323"/>
      <c r="ICX306" s="319"/>
      <c r="ICY306" s="323"/>
      <c r="ICZ306" s="319"/>
      <c r="IDA306" s="323"/>
      <c r="IDB306" s="319"/>
      <c r="IDC306" s="323"/>
      <c r="IDD306" s="319"/>
      <c r="IDE306" s="323"/>
      <c r="IDF306" s="319"/>
      <c r="IDG306" s="323"/>
      <c r="IDH306" s="319"/>
      <c r="IDI306" s="323"/>
      <c r="IDJ306" s="319"/>
      <c r="IDK306" s="323"/>
      <c r="IDL306" s="319"/>
      <c r="IDM306" s="323"/>
      <c r="IDN306" s="319"/>
      <c r="IDO306" s="323"/>
      <c r="IDP306" s="319"/>
      <c r="IDQ306" s="323"/>
      <c r="IDR306" s="319"/>
      <c r="IDS306" s="323"/>
      <c r="IDT306" s="319"/>
      <c r="IDU306" s="323"/>
      <c r="IDV306" s="319"/>
      <c r="IDW306" s="323"/>
      <c r="IDX306" s="319"/>
      <c r="IDY306" s="323"/>
      <c r="IDZ306" s="319"/>
      <c r="IEA306" s="323"/>
      <c r="IEB306" s="319"/>
      <c r="IEC306" s="323"/>
      <c r="IED306" s="319"/>
      <c r="IEE306" s="323"/>
      <c r="IEF306" s="319"/>
      <c r="IEG306" s="323"/>
      <c r="IEH306" s="319"/>
      <c r="IEI306" s="323"/>
      <c r="IEJ306" s="319"/>
      <c r="IEK306" s="323"/>
      <c r="IEL306" s="319"/>
      <c r="IEM306" s="323"/>
      <c r="IEN306" s="319"/>
      <c r="IEO306" s="323"/>
      <c r="IEP306" s="319"/>
      <c r="IEQ306" s="323"/>
      <c r="IER306" s="319"/>
      <c r="IES306" s="323"/>
      <c r="IET306" s="319"/>
      <c r="IEU306" s="323"/>
      <c r="IEV306" s="319"/>
      <c r="IEW306" s="323"/>
      <c r="IEX306" s="319"/>
      <c r="IEY306" s="323"/>
      <c r="IEZ306" s="319"/>
      <c r="IFA306" s="323"/>
      <c r="IFB306" s="319"/>
      <c r="IFC306" s="323"/>
      <c r="IFD306" s="319"/>
      <c r="IFE306" s="323"/>
      <c r="IFF306" s="319"/>
      <c r="IFG306" s="323"/>
      <c r="IFH306" s="319"/>
      <c r="IFI306" s="323"/>
      <c r="IFJ306" s="319"/>
      <c r="IFK306" s="323"/>
      <c r="IFL306" s="319"/>
      <c r="IFM306" s="323"/>
      <c r="IFN306" s="319"/>
      <c r="IFO306" s="323"/>
      <c r="IFP306" s="319"/>
      <c r="IFQ306" s="323"/>
      <c r="IFR306" s="319"/>
      <c r="IFS306" s="323"/>
      <c r="IFT306" s="319"/>
      <c r="IFU306" s="323"/>
      <c r="IFV306" s="319"/>
      <c r="IFW306" s="323"/>
      <c r="IFX306" s="319"/>
      <c r="IFY306" s="323"/>
      <c r="IFZ306" s="319"/>
      <c r="IGA306" s="323"/>
      <c r="IGB306" s="319"/>
      <c r="IGC306" s="323"/>
      <c r="IGD306" s="319"/>
      <c r="IGE306" s="323"/>
      <c r="IGF306" s="319"/>
      <c r="IGG306" s="323"/>
      <c r="IGH306" s="319"/>
      <c r="IGI306" s="323"/>
      <c r="IGJ306" s="319"/>
      <c r="IGK306" s="323"/>
      <c r="IGL306" s="319"/>
      <c r="IGM306" s="323"/>
      <c r="IGN306" s="319"/>
      <c r="IGO306" s="323"/>
      <c r="IGP306" s="319"/>
      <c r="IGQ306" s="323"/>
      <c r="IGR306" s="319"/>
      <c r="IGS306" s="323"/>
      <c r="IGT306" s="319"/>
      <c r="IGU306" s="323"/>
      <c r="IGV306" s="319"/>
      <c r="IGW306" s="323"/>
      <c r="IGX306" s="319"/>
      <c r="IGY306" s="323"/>
      <c r="IGZ306" s="319"/>
      <c r="IHA306" s="323"/>
      <c r="IHB306" s="319"/>
      <c r="IHC306" s="323"/>
      <c r="IHD306" s="319"/>
      <c r="IHE306" s="323"/>
      <c r="IHF306" s="319"/>
      <c r="IHG306" s="323"/>
      <c r="IHH306" s="319"/>
      <c r="IHI306" s="323"/>
      <c r="IHJ306" s="319"/>
      <c r="IHK306" s="323"/>
      <c r="IHL306" s="319"/>
      <c r="IHM306" s="323"/>
      <c r="IHN306" s="319"/>
      <c r="IHO306" s="323"/>
      <c r="IHP306" s="319"/>
      <c r="IHQ306" s="323"/>
      <c r="IHR306" s="319"/>
      <c r="IHS306" s="323"/>
      <c r="IHT306" s="319"/>
      <c r="IHU306" s="323"/>
      <c r="IHV306" s="319"/>
      <c r="IHW306" s="323"/>
      <c r="IHX306" s="319"/>
      <c r="IHY306" s="323"/>
      <c r="IHZ306" s="319"/>
      <c r="IIA306" s="323"/>
      <c r="IIB306" s="319"/>
      <c r="IIC306" s="323"/>
      <c r="IID306" s="319"/>
      <c r="IIE306" s="323"/>
      <c r="IIF306" s="319"/>
      <c r="IIG306" s="323"/>
      <c r="IIH306" s="319"/>
      <c r="III306" s="323"/>
      <c r="IIJ306" s="319"/>
      <c r="IIK306" s="323"/>
      <c r="IIL306" s="319"/>
      <c r="IIM306" s="323"/>
      <c r="IIN306" s="319"/>
      <c r="IIO306" s="323"/>
      <c r="IIP306" s="319"/>
      <c r="IIQ306" s="323"/>
      <c r="IIR306" s="319"/>
      <c r="IIS306" s="323"/>
      <c r="IIT306" s="319"/>
      <c r="IIU306" s="323"/>
      <c r="IIV306" s="319"/>
      <c r="IIW306" s="323"/>
      <c r="IIX306" s="319"/>
      <c r="IIY306" s="323"/>
      <c r="IIZ306" s="319"/>
      <c r="IJA306" s="323"/>
      <c r="IJB306" s="319"/>
      <c r="IJC306" s="323"/>
      <c r="IJD306" s="319"/>
      <c r="IJE306" s="323"/>
      <c r="IJF306" s="319"/>
      <c r="IJG306" s="323"/>
      <c r="IJH306" s="319"/>
      <c r="IJI306" s="323"/>
      <c r="IJJ306" s="319"/>
      <c r="IJK306" s="323"/>
      <c r="IJL306" s="319"/>
      <c r="IJM306" s="323"/>
      <c r="IJN306" s="319"/>
      <c r="IJO306" s="323"/>
      <c r="IJP306" s="319"/>
      <c r="IJQ306" s="323"/>
      <c r="IJR306" s="319"/>
      <c r="IJS306" s="323"/>
      <c r="IJT306" s="319"/>
      <c r="IJU306" s="323"/>
      <c r="IJV306" s="319"/>
      <c r="IJW306" s="323"/>
      <c r="IJX306" s="319"/>
      <c r="IJY306" s="323"/>
      <c r="IJZ306" s="319"/>
      <c r="IKA306" s="323"/>
      <c r="IKB306" s="319"/>
      <c r="IKC306" s="323"/>
      <c r="IKD306" s="319"/>
      <c r="IKE306" s="323"/>
      <c r="IKF306" s="319"/>
      <c r="IKG306" s="323"/>
      <c r="IKH306" s="319"/>
      <c r="IKI306" s="323"/>
      <c r="IKJ306" s="319"/>
      <c r="IKK306" s="323"/>
      <c r="IKL306" s="319"/>
      <c r="IKM306" s="323"/>
      <c r="IKN306" s="319"/>
      <c r="IKO306" s="323"/>
      <c r="IKP306" s="319"/>
      <c r="IKQ306" s="323"/>
      <c r="IKR306" s="319"/>
      <c r="IKS306" s="323"/>
      <c r="IKT306" s="319"/>
      <c r="IKU306" s="323"/>
      <c r="IKV306" s="319"/>
      <c r="IKW306" s="323"/>
      <c r="IKX306" s="319"/>
      <c r="IKY306" s="323"/>
      <c r="IKZ306" s="319"/>
      <c r="ILA306" s="323"/>
      <c r="ILB306" s="319"/>
      <c r="ILC306" s="323"/>
      <c r="ILD306" s="319"/>
      <c r="ILE306" s="323"/>
      <c r="ILF306" s="319"/>
      <c r="ILG306" s="323"/>
      <c r="ILH306" s="319"/>
      <c r="ILI306" s="323"/>
      <c r="ILJ306" s="319"/>
      <c r="ILK306" s="323"/>
      <c r="ILL306" s="319"/>
      <c r="ILM306" s="323"/>
      <c r="ILN306" s="319"/>
      <c r="ILO306" s="323"/>
      <c r="ILP306" s="319"/>
      <c r="ILQ306" s="323"/>
      <c r="ILR306" s="319"/>
      <c r="ILS306" s="323"/>
      <c r="ILT306" s="319"/>
      <c r="ILU306" s="323"/>
      <c r="ILV306" s="319"/>
      <c r="ILW306" s="323"/>
      <c r="ILX306" s="319"/>
      <c r="ILY306" s="323"/>
      <c r="ILZ306" s="319"/>
      <c r="IMA306" s="323"/>
      <c r="IMB306" s="319"/>
      <c r="IMC306" s="323"/>
      <c r="IMD306" s="319"/>
      <c r="IME306" s="323"/>
      <c r="IMF306" s="319"/>
      <c r="IMG306" s="323"/>
      <c r="IMH306" s="319"/>
      <c r="IMI306" s="323"/>
      <c r="IMJ306" s="319"/>
      <c r="IMK306" s="323"/>
      <c r="IML306" s="319"/>
      <c r="IMM306" s="323"/>
      <c r="IMN306" s="319"/>
      <c r="IMO306" s="323"/>
      <c r="IMP306" s="319"/>
      <c r="IMQ306" s="323"/>
      <c r="IMR306" s="319"/>
      <c r="IMS306" s="323"/>
      <c r="IMT306" s="319"/>
      <c r="IMU306" s="323"/>
      <c r="IMV306" s="319"/>
      <c r="IMW306" s="323"/>
      <c r="IMX306" s="319"/>
      <c r="IMY306" s="323"/>
      <c r="IMZ306" s="319"/>
      <c r="INA306" s="323"/>
      <c r="INB306" s="319"/>
      <c r="INC306" s="323"/>
      <c r="IND306" s="319"/>
      <c r="INE306" s="323"/>
      <c r="INF306" s="319"/>
      <c r="ING306" s="323"/>
      <c r="INH306" s="319"/>
      <c r="INI306" s="323"/>
      <c r="INJ306" s="319"/>
      <c r="INK306" s="323"/>
      <c r="INL306" s="319"/>
      <c r="INM306" s="323"/>
      <c r="INN306" s="319"/>
      <c r="INO306" s="323"/>
      <c r="INP306" s="319"/>
      <c r="INQ306" s="323"/>
      <c r="INR306" s="319"/>
      <c r="INS306" s="323"/>
      <c r="INT306" s="319"/>
      <c r="INU306" s="323"/>
      <c r="INV306" s="319"/>
      <c r="INW306" s="323"/>
      <c r="INX306" s="319"/>
      <c r="INY306" s="323"/>
      <c r="INZ306" s="319"/>
      <c r="IOA306" s="323"/>
      <c r="IOB306" s="319"/>
      <c r="IOC306" s="323"/>
      <c r="IOD306" s="319"/>
      <c r="IOE306" s="323"/>
      <c r="IOF306" s="319"/>
      <c r="IOG306" s="323"/>
      <c r="IOH306" s="319"/>
      <c r="IOI306" s="323"/>
      <c r="IOJ306" s="319"/>
      <c r="IOK306" s="323"/>
      <c r="IOL306" s="319"/>
      <c r="IOM306" s="323"/>
      <c r="ION306" s="319"/>
      <c r="IOO306" s="323"/>
      <c r="IOP306" s="319"/>
      <c r="IOQ306" s="323"/>
      <c r="IOR306" s="319"/>
      <c r="IOS306" s="323"/>
      <c r="IOT306" s="319"/>
      <c r="IOU306" s="323"/>
      <c r="IOV306" s="319"/>
      <c r="IOW306" s="323"/>
      <c r="IOX306" s="319"/>
      <c r="IOY306" s="323"/>
      <c r="IOZ306" s="319"/>
      <c r="IPA306" s="323"/>
      <c r="IPB306" s="319"/>
      <c r="IPC306" s="323"/>
      <c r="IPD306" s="319"/>
      <c r="IPE306" s="323"/>
      <c r="IPF306" s="319"/>
      <c r="IPG306" s="323"/>
      <c r="IPH306" s="319"/>
      <c r="IPI306" s="323"/>
      <c r="IPJ306" s="319"/>
      <c r="IPK306" s="323"/>
      <c r="IPL306" s="319"/>
      <c r="IPM306" s="323"/>
      <c r="IPN306" s="319"/>
      <c r="IPO306" s="323"/>
      <c r="IPP306" s="319"/>
      <c r="IPQ306" s="323"/>
      <c r="IPR306" s="319"/>
      <c r="IPS306" s="323"/>
      <c r="IPT306" s="319"/>
      <c r="IPU306" s="323"/>
      <c r="IPV306" s="319"/>
      <c r="IPW306" s="323"/>
      <c r="IPX306" s="319"/>
      <c r="IPY306" s="323"/>
      <c r="IPZ306" s="319"/>
      <c r="IQA306" s="323"/>
      <c r="IQB306" s="319"/>
      <c r="IQC306" s="323"/>
      <c r="IQD306" s="319"/>
      <c r="IQE306" s="323"/>
      <c r="IQF306" s="319"/>
      <c r="IQG306" s="323"/>
      <c r="IQH306" s="319"/>
      <c r="IQI306" s="323"/>
      <c r="IQJ306" s="319"/>
      <c r="IQK306" s="323"/>
      <c r="IQL306" s="319"/>
      <c r="IQM306" s="323"/>
      <c r="IQN306" s="319"/>
      <c r="IQO306" s="323"/>
      <c r="IQP306" s="319"/>
      <c r="IQQ306" s="323"/>
      <c r="IQR306" s="319"/>
      <c r="IQS306" s="323"/>
      <c r="IQT306" s="319"/>
      <c r="IQU306" s="323"/>
      <c r="IQV306" s="319"/>
      <c r="IQW306" s="323"/>
      <c r="IQX306" s="319"/>
      <c r="IQY306" s="323"/>
      <c r="IQZ306" s="319"/>
      <c r="IRA306" s="323"/>
      <c r="IRB306" s="319"/>
      <c r="IRC306" s="323"/>
      <c r="IRD306" s="319"/>
      <c r="IRE306" s="323"/>
      <c r="IRF306" s="319"/>
      <c r="IRG306" s="323"/>
      <c r="IRH306" s="319"/>
      <c r="IRI306" s="323"/>
      <c r="IRJ306" s="319"/>
      <c r="IRK306" s="323"/>
      <c r="IRL306" s="319"/>
      <c r="IRM306" s="323"/>
      <c r="IRN306" s="319"/>
      <c r="IRO306" s="323"/>
      <c r="IRP306" s="319"/>
      <c r="IRQ306" s="323"/>
      <c r="IRR306" s="319"/>
      <c r="IRS306" s="323"/>
      <c r="IRT306" s="319"/>
      <c r="IRU306" s="323"/>
      <c r="IRV306" s="319"/>
      <c r="IRW306" s="323"/>
      <c r="IRX306" s="319"/>
      <c r="IRY306" s="323"/>
      <c r="IRZ306" s="319"/>
      <c r="ISA306" s="323"/>
      <c r="ISB306" s="319"/>
      <c r="ISC306" s="323"/>
      <c r="ISD306" s="319"/>
      <c r="ISE306" s="323"/>
      <c r="ISF306" s="319"/>
      <c r="ISG306" s="323"/>
      <c r="ISH306" s="319"/>
      <c r="ISI306" s="323"/>
      <c r="ISJ306" s="319"/>
      <c r="ISK306" s="323"/>
      <c r="ISL306" s="319"/>
      <c r="ISM306" s="323"/>
      <c r="ISN306" s="319"/>
      <c r="ISO306" s="323"/>
      <c r="ISP306" s="319"/>
      <c r="ISQ306" s="323"/>
      <c r="ISR306" s="319"/>
      <c r="ISS306" s="323"/>
      <c r="IST306" s="319"/>
      <c r="ISU306" s="323"/>
      <c r="ISV306" s="319"/>
      <c r="ISW306" s="323"/>
      <c r="ISX306" s="319"/>
      <c r="ISY306" s="323"/>
      <c r="ISZ306" s="319"/>
      <c r="ITA306" s="323"/>
      <c r="ITB306" s="319"/>
      <c r="ITC306" s="323"/>
      <c r="ITD306" s="319"/>
      <c r="ITE306" s="323"/>
      <c r="ITF306" s="319"/>
      <c r="ITG306" s="323"/>
      <c r="ITH306" s="319"/>
      <c r="ITI306" s="323"/>
      <c r="ITJ306" s="319"/>
      <c r="ITK306" s="323"/>
      <c r="ITL306" s="319"/>
      <c r="ITM306" s="323"/>
      <c r="ITN306" s="319"/>
      <c r="ITO306" s="323"/>
      <c r="ITP306" s="319"/>
      <c r="ITQ306" s="323"/>
      <c r="ITR306" s="319"/>
      <c r="ITS306" s="323"/>
      <c r="ITT306" s="319"/>
      <c r="ITU306" s="323"/>
      <c r="ITV306" s="319"/>
      <c r="ITW306" s="323"/>
      <c r="ITX306" s="319"/>
      <c r="ITY306" s="323"/>
      <c r="ITZ306" s="319"/>
      <c r="IUA306" s="323"/>
      <c r="IUB306" s="319"/>
      <c r="IUC306" s="323"/>
      <c r="IUD306" s="319"/>
      <c r="IUE306" s="323"/>
      <c r="IUF306" s="319"/>
      <c r="IUG306" s="323"/>
      <c r="IUH306" s="319"/>
      <c r="IUI306" s="323"/>
      <c r="IUJ306" s="319"/>
      <c r="IUK306" s="323"/>
      <c r="IUL306" s="319"/>
      <c r="IUM306" s="323"/>
      <c r="IUN306" s="319"/>
      <c r="IUO306" s="323"/>
      <c r="IUP306" s="319"/>
      <c r="IUQ306" s="323"/>
      <c r="IUR306" s="319"/>
      <c r="IUS306" s="323"/>
      <c r="IUT306" s="319"/>
      <c r="IUU306" s="323"/>
      <c r="IUV306" s="319"/>
      <c r="IUW306" s="323"/>
      <c r="IUX306" s="319"/>
      <c r="IUY306" s="323"/>
      <c r="IUZ306" s="319"/>
      <c r="IVA306" s="323"/>
      <c r="IVB306" s="319"/>
      <c r="IVC306" s="323"/>
      <c r="IVD306" s="319"/>
      <c r="IVE306" s="323"/>
      <c r="IVF306" s="319"/>
      <c r="IVG306" s="323"/>
      <c r="IVH306" s="319"/>
      <c r="IVI306" s="323"/>
      <c r="IVJ306" s="319"/>
      <c r="IVK306" s="323"/>
      <c r="IVL306" s="319"/>
      <c r="IVM306" s="323"/>
      <c r="IVN306" s="319"/>
      <c r="IVO306" s="323"/>
      <c r="IVP306" s="319"/>
      <c r="IVQ306" s="323"/>
      <c r="IVR306" s="319"/>
      <c r="IVS306" s="323"/>
      <c r="IVT306" s="319"/>
      <c r="IVU306" s="323"/>
      <c r="IVV306" s="319"/>
      <c r="IVW306" s="323"/>
      <c r="IVX306" s="319"/>
      <c r="IVY306" s="323"/>
      <c r="IVZ306" s="319"/>
      <c r="IWA306" s="323"/>
      <c r="IWB306" s="319"/>
      <c r="IWC306" s="323"/>
      <c r="IWD306" s="319"/>
      <c r="IWE306" s="323"/>
      <c r="IWF306" s="319"/>
      <c r="IWG306" s="323"/>
      <c r="IWH306" s="319"/>
      <c r="IWI306" s="323"/>
      <c r="IWJ306" s="319"/>
      <c r="IWK306" s="323"/>
      <c r="IWL306" s="319"/>
      <c r="IWM306" s="323"/>
      <c r="IWN306" s="319"/>
      <c r="IWO306" s="323"/>
      <c r="IWP306" s="319"/>
      <c r="IWQ306" s="323"/>
      <c r="IWR306" s="319"/>
      <c r="IWS306" s="323"/>
      <c r="IWT306" s="319"/>
      <c r="IWU306" s="323"/>
      <c r="IWV306" s="319"/>
      <c r="IWW306" s="323"/>
      <c r="IWX306" s="319"/>
      <c r="IWY306" s="323"/>
      <c r="IWZ306" s="319"/>
      <c r="IXA306" s="323"/>
      <c r="IXB306" s="319"/>
      <c r="IXC306" s="323"/>
      <c r="IXD306" s="319"/>
      <c r="IXE306" s="323"/>
      <c r="IXF306" s="319"/>
      <c r="IXG306" s="323"/>
      <c r="IXH306" s="319"/>
      <c r="IXI306" s="323"/>
      <c r="IXJ306" s="319"/>
      <c r="IXK306" s="323"/>
      <c r="IXL306" s="319"/>
      <c r="IXM306" s="323"/>
      <c r="IXN306" s="319"/>
      <c r="IXO306" s="323"/>
      <c r="IXP306" s="319"/>
      <c r="IXQ306" s="323"/>
      <c r="IXR306" s="319"/>
      <c r="IXS306" s="323"/>
      <c r="IXT306" s="319"/>
      <c r="IXU306" s="323"/>
      <c r="IXV306" s="319"/>
      <c r="IXW306" s="323"/>
      <c r="IXX306" s="319"/>
      <c r="IXY306" s="323"/>
      <c r="IXZ306" s="319"/>
      <c r="IYA306" s="323"/>
      <c r="IYB306" s="319"/>
      <c r="IYC306" s="323"/>
      <c r="IYD306" s="319"/>
      <c r="IYE306" s="323"/>
      <c r="IYF306" s="319"/>
      <c r="IYG306" s="323"/>
      <c r="IYH306" s="319"/>
      <c r="IYI306" s="323"/>
      <c r="IYJ306" s="319"/>
      <c r="IYK306" s="323"/>
      <c r="IYL306" s="319"/>
      <c r="IYM306" s="323"/>
      <c r="IYN306" s="319"/>
      <c r="IYO306" s="323"/>
      <c r="IYP306" s="319"/>
      <c r="IYQ306" s="323"/>
      <c r="IYR306" s="319"/>
      <c r="IYS306" s="323"/>
      <c r="IYT306" s="319"/>
      <c r="IYU306" s="323"/>
      <c r="IYV306" s="319"/>
      <c r="IYW306" s="323"/>
      <c r="IYX306" s="319"/>
      <c r="IYY306" s="323"/>
      <c r="IYZ306" s="319"/>
      <c r="IZA306" s="323"/>
      <c r="IZB306" s="319"/>
      <c r="IZC306" s="323"/>
      <c r="IZD306" s="319"/>
      <c r="IZE306" s="323"/>
      <c r="IZF306" s="319"/>
      <c r="IZG306" s="323"/>
      <c r="IZH306" s="319"/>
      <c r="IZI306" s="323"/>
      <c r="IZJ306" s="319"/>
      <c r="IZK306" s="323"/>
      <c r="IZL306" s="319"/>
      <c r="IZM306" s="323"/>
      <c r="IZN306" s="319"/>
      <c r="IZO306" s="323"/>
      <c r="IZP306" s="319"/>
      <c r="IZQ306" s="323"/>
      <c r="IZR306" s="319"/>
      <c r="IZS306" s="323"/>
      <c r="IZT306" s="319"/>
      <c r="IZU306" s="323"/>
      <c r="IZV306" s="319"/>
      <c r="IZW306" s="323"/>
      <c r="IZX306" s="319"/>
      <c r="IZY306" s="323"/>
      <c r="IZZ306" s="319"/>
      <c r="JAA306" s="323"/>
      <c r="JAB306" s="319"/>
      <c r="JAC306" s="323"/>
      <c r="JAD306" s="319"/>
      <c r="JAE306" s="323"/>
      <c r="JAF306" s="319"/>
      <c r="JAG306" s="323"/>
      <c r="JAH306" s="319"/>
      <c r="JAI306" s="323"/>
      <c r="JAJ306" s="319"/>
      <c r="JAK306" s="323"/>
      <c r="JAL306" s="319"/>
      <c r="JAM306" s="323"/>
      <c r="JAN306" s="319"/>
      <c r="JAO306" s="323"/>
      <c r="JAP306" s="319"/>
      <c r="JAQ306" s="323"/>
      <c r="JAR306" s="319"/>
      <c r="JAS306" s="323"/>
      <c r="JAT306" s="319"/>
      <c r="JAU306" s="323"/>
      <c r="JAV306" s="319"/>
      <c r="JAW306" s="323"/>
      <c r="JAX306" s="319"/>
      <c r="JAY306" s="323"/>
      <c r="JAZ306" s="319"/>
      <c r="JBA306" s="323"/>
      <c r="JBB306" s="319"/>
      <c r="JBC306" s="323"/>
      <c r="JBD306" s="319"/>
      <c r="JBE306" s="323"/>
      <c r="JBF306" s="319"/>
      <c r="JBG306" s="323"/>
      <c r="JBH306" s="319"/>
      <c r="JBI306" s="323"/>
      <c r="JBJ306" s="319"/>
      <c r="JBK306" s="323"/>
      <c r="JBL306" s="319"/>
      <c r="JBM306" s="323"/>
      <c r="JBN306" s="319"/>
      <c r="JBO306" s="323"/>
      <c r="JBP306" s="319"/>
      <c r="JBQ306" s="323"/>
      <c r="JBR306" s="319"/>
      <c r="JBS306" s="323"/>
      <c r="JBT306" s="319"/>
      <c r="JBU306" s="323"/>
      <c r="JBV306" s="319"/>
      <c r="JBW306" s="323"/>
      <c r="JBX306" s="319"/>
      <c r="JBY306" s="323"/>
      <c r="JBZ306" s="319"/>
      <c r="JCA306" s="323"/>
      <c r="JCB306" s="319"/>
      <c r="JCC306" s="323"/>
      <c r="JCD306" s="319"/>
      <c r="JCE306" s="323"/>
      <c r="JCF306" s="319"/>
      <c r="JCG306" s="323"/>
      <c r="JCH306" s="319"/>
      <c r="JCI306" s="323"/>
      <c r="JCJ306" s="319"/>
      <c r="JCK306" s="323"/>
      <c r="JCL306" s="319"/>
      <c r="JCM306" s="323"/>
      <c r="JCN306" s="319"/>
      <c r="JCO306" s="323"/>
      <c r="JCP306" s="319"/>
      <c r="JCQ306" s="323"/>
      <c r="JCR306" s="319"/>
      <c r="JCS306" s="323"/>
      <c r="JCT306" s="319"/>
      <c r="JCU306" s="323"/>
      <c r="JCV306" s="319"/>
      <c r="JCW306" s="323"/>
      <c r="JCX306" s="319"/>
      <c r="JCY306" s="323"/>
      <c r="JCZ306" s="319"/>
      <c r="JDA306" s="323"/>
      <c r="JDB306" s="319"/>
      <c r="JDC306" s="323"/>
      <c r="JDD306" s="319"/>
      <c r="JDE306" s="323"/>
      <c r="JDF306" s="319"/>
      <c r="JDG306" s="323"/>
      <c r="JDH306" s="319"/>
      <c r="JDI306" s="323"/>
      <c r="JDJ306" s="319"/>
      <c r="JDK306" s="323"/>
      <c r="JDL306" s="319"/>
      <c r="JDM306" s="323"/>
      <c r="JDN306" s="319"/>
      <c r="JDO306" s="323"/>
      <c r="JDP306" s="319"/>
      <c r="JDQ306" s="323"/>
      <c r="JDR306" s="319"/>
      <c r="JDS306" s="323"/>
      <c r="JDT306" s="319"/>
      <c r="JDU306" s="323"/>
      <c r="JDV306" s="319"/>
      <c r="JDW306" s="323"/>
      <c r="JDX306" s="319"/>
      <c r="JDY306" s="323"/>
      <c r="JDZ306" s="319"/>
      <c r="JEA306" s="323"/>
      <c r="JEB306" s="319"/>
      <c r="JEC306" s="323"/>
      <c r="JED306" s="319"/>
      <c r="JEE306" s="323"/>
      <c r="JEF306" s="319"/>
      <c r="JEG306" s="323"/>
      <c r="JEH306" s="319"/>
      <c r="JEI306" s="323"/>
      <c r="JEJ306" s="319"/>
      <c r="JEK306" s="323"/>
      <c r="JEL306" s="319"/>
      <c r="JEM306" s="323"/>
      <c r="JEN306" s="319"/>
      <c r="JEO306" s="323"/>
      <c r="JEP306" s="319"/>
      <c r="JEQ306" s="323"/>
      <c r="JER306" s="319"/>
      <c r="JES306" s="323"/>
      <c r="JET306" s="319"/>
      <c r="JEU306" s="323"/>
      <c r="JEV306" s="319"/>
      <c r="JEW306" s="323"/>
      <c r="JEX306" s="319"/>
      <c r="JEY306" s="323"/>
      <c r="JEZ306" s="319"/>
      <c r="JFA306" s="323"/>
      <c r="JFB306" s="319"/>
      <c r="JFC306" s="323"/>
      <c r="JFD306" s="319"/>
      <c r="JFE306" s="323"/>
      <c r="JFF306" s="319"/>
      <c r="JFG306" s="323"/>
      <c r="JFH306" s="319"/>
      <c r="JFI306" s="323"/>
      <c r="JFJ306" s="319"/>
      <c r="JFK306" s="323"/>
      <c r="JFL306" s="319"/>
      <c r="JFM306" s="323"/>
      <c r="JFN306" s="319"/>
      <c r="JFO306" s="323"/>
      <c r="JFP306" s="319"/>
      <c r="JFQ306" s="323"/>
      <c r="JFR306" s="319"/>
      <c r="JFS306" s="323"/>
      <c r="JFT306" s="319"/>
      <c r="JFU306" s="323"/>
      <c r="JFV306" s="319"/>
      <c r="JFW306" s="323"/>
      <c r="JFX306" s="319"/>
      <c r="JFY306" s="323"/>
      <c r="JFZ306" s="319"/>
      <c r="JGA306" s="323"/>
      <c r="JGB306" s="319"/>
      <c r="JGC306" s="323"/>
      <c r="JGD306" s="319"/>
      <c r="JGE306" s="323"/>
      <c r="JGF306" s="319"/>
      <c r="JGG306" s="323"/>
      <c r="JGH306" s="319"/>
      <c r="JGI306" s="323"/>
      <c r="JGJ306" s="319"/>
      <c r="JGK306" s="323"/>
      <c r="JGL306" s="319"/>
      <c r="JGM306" s="323"/>
      <c r="JGN306" s="319"/>
      <c r="JGO306" s="323"/>
      <c r="JGP306" s="319"/>
      <c r="JGQ306" s="323"/>
      <c r="JGR306" s="319"/>
      <c r="JGS306" s="323"/>
      <c r="JGT306" s="319"/>
      <c r="JGU306" s="323"/>
      <c r="JGV306" s="319"/>
      <c r="JGW306" s="323"/>
      <c r="JGX306" s="319"/>
      <c r="JGY306" s="323"/>
      <c r="JGZ306" s="319"/>
      <c r="JHA306" s="323"/>
      <c r="JHB306" s="319"/>
      <c r="JHC306" s="323"/>
      <c r="JHD306" s="319"/>
      <c r="JHE306" s="323"/>
      <c r="JHF306" s="319"/>
      <c r="JHG306" s="323"/>
      <c r="JHH306" s="319"/>
      <c r="JHI306" s="323"/>
      <c r="JHJ306" s="319"/>
      <c r="JHK306" s="323"/>
      <c r="JHL306" s="319"/>
      <c r="JHM306" s="323"/>
      <c r="JHN306" s="319"/>
      <c r="JHO306" s="323"/>
      <c r="JHP306" s="319"/>
      <c r="JHQ306" s="323"/>
      <c r="JHR306" s="319"/>
      <c r="JHS306" s="323"/>
      <c r="JHT306" s="319"/>
      <c r="JHU306" s="323"/>
      <c r="JHV306" s="319"/>
      <c r="JHW306" s="323"/>
      <c r="JHX306" s="319"/>
      <c r="JHY306" s="323"/>
      <c r="JHZ306" s="319"/>
      <c r="JIA306" s="323"/>
      <c r="JIB306" s="319"/>
      <c r="JIC306" s="323"/>
      <c r="JID306" s="319"/>
      <c r="JIE306" s="323"/>
      <c r="JIF306" s="319"/>
      <c r="JIG306" s="323"/>
      <c r="JIH306" s="319"/>
      <c r="JII306" s="323"/>
      <c r="JIJ306" s="319"/>
      <c r="JIK306" s="323"/>
      <c r="JIL306" s="319"/>
      <c r="JIM306" s="323"/>
      <c r="JIN306" s="319"/>
      <c r="JIO306" s="323"/>
      <c r="JIP306" s="319"/>
      <c r="JIQ306" s="323"/>
      <c r="JIR306" s="319"/>
      <c r="JIS306" s="323"/>
      <c r="JIT306" s="319"/>
      <c r="JIU306" s="323"/>
      <c r="JIV306" s="319"/>
      <c r="JIW306" s="323"/>
      <c r="JIX306" s="319"/>
      <c r="JIY306" s="323"/>
      <c r="JIZ306" s="319"/>
      <c r="JJA306" s="323"/>
      <c r="JJB306" s="319"/>
      <c r="JJC306" s="323"/>
      <c r="JJD306" s="319"/>
      <c r="JJE306" s="323"/>
      <c r="JJF306" s="319"/>
      <c r="JJG306" s="323"/>
      <c r="JJH306" s="319"/>
      <c r="JJI306" s="323"/>
      <c r="JJJ306" s="319"/>
      <c r="JJK306" s="323"/>
      <c r="JJL306" s="319"/>
      <c r="JJM306" s="323"/>
      <c r="JJN306" s="319"/>
      <c r="JJO306" s="323"/>
      <c r="JJP306" s="319"/>
      <c r="JJQ306" s="323"/>
      <c r="JJR306" s="319"/>
      <c r="JJS306" s="323"/>
      <c r="JJT306" s="319"/>
      <c r="JJU306" s="323"/>
      <c r="JJV306" s="319"/>
      <c r="JJW306" s="323"/>
      <c r="JJX306" s="319"/>
      <c r="JJY306" s="323"/>
      <c r="JJZ306" s="319"/>
      <c r="JKA306" s="323"/>
      <c r="JKB306" s="319"/>
      <c r="JKC306" s="323"/>
      <c r="JKD306" s="319"/>
      <c r="JKE306" s="323"/>
      <c r="JKF306" s="319"/>
      <c r="JKG306" s="323"/>
      <c r="JKH306" s="319"/>
      <c r="JKI306" s="323"/>
      <c r="JKJ306" s="319"/>
      <c r="JKK306" s="323"/>
      <c r="JKL306" s="319"/>
      <c r="JKM306" s="323"/>
      <c r="JKN306" s="319"/>
      <c r="JKO306" s="323"/>
      <c r="JKP306" s="319"/>
      <c r="JKQ306" s="323"/>
      <c r="JKR306" s="319"/>
      <c r="JKS306" s="323"/>
      <c r="JKT306" s="319"/>
      <c r="JKU306" s="323"/>
      <c r="JKV306" s="319"/>
      <c r="JKW306" s="323"/>
      <c r="JKX306" s="319"/>
      <c r="JKY306" s="323"/>
      <c r="JKZ306" s="319"/>
      <c r="JLA306" s="323"/>
      <c r="JLB306" s="319"/>
      <c r="JLC306" s="323"/>
      <c r="JLD306" s="319"/>
      <c r="JLE306" s="323"/>
      <c r="JLF306" s="319"/>
      <c r="JLG306" s="323"/>
      <c r="JLH306" s="319"/>
      <c r="JLI306" s="323"/>
      <c r="JLJ306" s="319"/>
      <c r="JLK306" s="323"/>
      <c r="JLL306" s="319"/>
      <c r="JLM306" s="323"/>
      <c r="JLN306" s="319"/>
      <c r="JLO306" s="323"/>
      <c r="JLP306" s="319"/>
      <c r="JLQ306" s="323"/>
      <c r="JLR306" s="319"/>
      <c r="JLS306" s="323"/>
      <c r="JLT306" s="319"/>
      <c r="JLU306" s="323"/>
      <c r="JLV306" s="319"/>
      <c r="JLW306" s="323"/>
      <c r="JLX306" s="319"/>
      <c r="JLY306" s="323"/>
      <c r="JLZ306" s="319"/>
      <c r="JMA306" s="323"/>
      <c r="JMB306" s="319"/>
      <c r="JMC306" s="323"/>
      <c r="JMD306" s="319"/>
      <c r="JME306" s="323"/>
      <c r="JMF306" s="319"/>
      <c r="JMG306" s="323"/>
      <c r="JMH306" s="319"/>
      <c r="JMI306" s="323"/>
      <c r="JMJ306" s="319"/>
      <c r="JMK306" s="323"/>
      <c r="JML306" s="319"/>
      <c r="JMM306" s="323"/>
      <c r="JMN306" s="319"/>
      <c r="JMO306" s="323"/>
      <c r="JMP306" s="319"/>
      <c r="JMQ306" s="323"/>
      <c r="JMR306" s="319"/>
      <c r="JMS306" s="323"/>
      <c r="JMT306" s="319"/>
      <c r="JMU306" s="323"/>
      <c r="JMV306" s="319"/>
      <c r="JMW306" s="323"/>
      <c r="JMX306" s="319"/>
      <c r="JMY306" s="323"/>
      <c r="JMZ306" s="319"/>
      <c r="JNA306" s="323"/>
      <c r="JNB306" s="319"/>
      <c r="JNC306" s="323"/>
      <c r="JND306" s="319"/>
      <c r="JNE306" s="323"/>
      <c r="JNF306" s="319"/>
      <c r="JNG306" s="323"/>
      <c r="JNH306" s="319"/>
      <c r="JNI306" s="323"/>
      <c r="JNJ306" s="319"/>
      <c r="JNK306" s="323"/>
      <c r="JNL306" s="319"/>
      <c r="JNM306" s="323"/>
      <c r="JNN306" s="319"/>
      <c r="JNO306" s="323"/>
      <c r="JNP306" s="319"/>
      <c r="JNQ306" s="323"/>
      <c r="JNR306" s="319"/>
      <c r="JNS306" s="323"/>
      <c r="JNT306" s="319"/>
      <c r="JNU306" s="323"/>
      <c r="JNV306" s="319"/>
      <c r="JNW306" s="323"/>
      <c r="JNX306" s="319"/>
      <c r="JNY306" s="323"/>
      <c r="JNZ306" s="319"/>
      <c r="JOA306" s="323"/>
      <c r="JOB306" s="319"/>
      <c r="JOC306" s="323"/>
      <c r="JOD306" s="319"/>
      <c r="JOE306" s="323"/>
      <c r="JOF306" s="319"/>
      <c r="JOG306" s="323"/>
      <c r="JOH306" s="319"/>
      <c r="JOI306" s="323"/>
      <c r="JOJ306" s="319"/>
      <c r="JOK306" s="323"/>
      <c r="JOL306" s="319"/>
      <c r="JOM306" s="323"/>
      <c r="JON306" s="319"/>
      <c r="JOO306" s="323"/>
      <c r="JOP306" s="319"/>
      <c r="JOQ306" s="323"/>
      <c r="JOR306" s="319"/>
      <c r="JOS306" s="323"/>
      <c r="JOT306" s="319"/>
      <c r="JOU306" s="323"/>
      <c r="JOV306" s="319"/>
      <c r="JOW306" s="323"/>
      <c r="JOX306" s="319"/>
      <c r="JOY306" s="323"/>
      <c r="JOZ306" s="319"/>
      <c r="JPA306" s="323"/>
      <c r="JPB306" s="319"/>
      <c r="JPC306" s="323"/>
      <c r="JPD306" s="319"/>
      <c r="JPE306" s="323"/>
      <c r="JPF306" s="319"/>
      <c r="JPG306" s="323"/>
      <c r="JPH306" s="319"/>
      <c r="JPI306" s="323"/>
      <c r="JPJ306" s="319"/>
      <c r="JPK306" s="323"/>
      <c r="JPL306" s="319"/>
      <c r="JPM306" s="323"/>
      <c r="JPN306" s="319"/>
      <c r="JPO306" s="323"/>
      <c r="JPP306" s="319"/>
      <c r="JPQ306" s="323"/>
      <c r="JPR306" s="319"/>
      <c r="JPS306" s="323"/>
      <c r="JPT306" s="319"/>
      <c r="JPU306" s="323"/>
      <c r="JPV306" s="319"/>
      <c r="JPW306" s="323"/>
      <c r="JPX306" s="319"/>
      <c r="JPY306" s="323"/>
      <c r="JPZ306" s="319"/>
      <c r="JQA306" s="323"/>
      <c r="JQB306" s="319"/>
      <c r="JQC306" s="323"/>
      <c r="JQD306" s="319"/>
      <c r="JQE306" s="323"/>
      <c r="JQF306" s="319"/>
      <c r="JQG306" s="323"/>
      <c r="JQH306" s="319"/>
      <c r="JQI306" s="323"/>
      <c r="JQJ306" s="319"/>
      <c r="JQK306" s="323"/>
      <c r="JQL306" s="319"/>
      <c r="JQM306" s="323"/>
      <c r="JQN306" s="319"/>
      <c r="JQO306" s="323"/>
      <c r="JQP306" s="319"/>
      <c r="JQQ306" s="323"/>
      <c r="JQR306" s="319"/>
      <c r="JQS306" s="323"/>
      <c r="JQT306" s="319"/>
      <c r="JQU306" s="323"/>
      <c r="JQV306" s="319"/>
      <c r="JQW306" s="323"/>
      <c r="JQX306" s="319"/>
      <c r="JQY306" s="323"/>
      <c r="JQZ306" s="319"/>
      <c r="JRA306" s="323"/>
      <c r="JRB306" s="319"/>
      <c r="JRC306" s="323"/>
      <c r="JRD306" s="319"/>
      <c r="JRE306" s="323"/>
      <c r="JRF306" s="319"/>
      <c r="JRG306" s="323"/>
      <c r="JRH306" s="319"/>
      <c r="JRI306" s="323"/>
      <c r="JRJ306" s="319"/>
      <c r="JRK306" s="323"/>
      <c r="JRL306" s="319"/>
      <c r="JRM306" s="323"/>
      <c r="JRN306" s="319"/>
      <c r="JRO306" s="323"/>
      <c r="JRP306" s="319"/>
      <c r="JRQ306" s="323"/>
      <c r="JRR306" s="319"/>
      <c r="JRS306" s="323"/>
      <c r="JRT306" s="319"/>
      <c r="JRU306" s="323"/>
      <c r="JRV306" s="319"/>
      <c r="JRW306" s="323"/>
      <c r="JRX306" s="319"/>
      <c r="JRY306" s="323"/>
      <c r="JRZ306" s="319"/>
      <c r="JSA306" s="323"/>
      <c r="JSB306" s="319"/>
      <c r="JSC306" s="323"/>
      <c r="JSD306" s="319"/>
      <c r="JSE306" s="323"/>
      <c r="JSF306" s="319"/>
      <c r="JSG306" s="323"/>
      <c r="JSH306" s="319"/>
      <c r="JSI306" s="323"/>
      <c r="JSJ306" s="319"/>
      <c r="JSK306" s="323"/>
      <c r="JSL306" s="319"/>
      <c r="JSM306" s="323"/>
      <c r="JSN306" s="319"/>
      <c r="JSO306" s="323"/>
      <c r="JSP306" s="319"/>
      <c r="JSQ306" s="323"/>
      <c r="JSR306" s="319"/>
      <c r="JSS306" s="323"/>
      <c r="JST306" s="319"/>
      <c r="JSU306" s="323"/>
      <c r="JSV306" s="319"/>
      <c r="JSW306" s="323"/>
      <c r="JSX306" s="319"/>
      <c r="JSY306" s="323"/>
      <c r="JSZ306" s="319"/>
      <c r="JTA306" s="323"/>
      <c r="JTB306" s="319"/>
      <c r="JTC306" s="323"/>
      <c r="JTD306" s="319"/>
      <c r="JTE306" s="323"/>
      <c r="JTF306" s="319"/>
      <c r="JTG306" s="323"/>
      <c r="JTH306" s="319"/>
      <c r="JTI306" s="323"/>
      <c r="JTJ306" s="319"/>
      <c r="JTK306" s="323"/>
      <c r="JTL306" s="319"/>
      <c r="JTM306" s="323"/>
      <c r="JTN306" s="319"/>
      <c r="JTO306" s="323"/>
      <c r="JTP306" s="319"/>
      <c r="JTQ306" s="323"/>
      <c r="JTR306" s="319"/>
      <c r="JTS306" s="323"/>
      <c r="JTT306" s="319"/>
      <c r="JTU306" s="323"/>
      <c r="JTV306" s="319"/>
      <c r="JTW306" s="323"/>
      <c r="JTX306" s="319"/>
      <c r="JTY306" s="323"/>
      <c r="JTZ306" s="319"/>
      <c r="JUA306" s="323"/>
      <c r="JUB306" s="319"/>
      <c r="JUC306" s="323"/>
      <c r="JUD306" s="319"/>
      <c r="JUE306" s="323"/>
      <c r="JUF306" s="319"/>
      <c r="JUG306" s="323"/>
      <c r="JUH306" s="319"/>
      <c r="JUI306" s="323"/>
      <c r="JUJ306" s="319"/>
      <c r="JUK306" s="323"/>
      <c r="JUL306" s="319"/>
      <c r="JUM306" s="323"/>
      <c r="JUN306" s="319"/>
      <c r="JUO306" s="323"/>
      <c r="JUP306" s="319"/>
      <c r="JUQ306" s="323"/>
      <c r="JUR306" s="319"/>
      <c r="JUS306" s="323"/>
      <c r="JUT306" s="319"/>
      <c r="JUU306" s="323"/>
      <c r="JUV306" s="319"/>
      <c r="JUW306" s="323"/>
      <c r="JUX306" s="319"/>
      <c r="JUY306" s="323"/>
      <c r="JUZ306" s="319"/>
      <c r="JVA306" s="323"/>
      <c r="JVB306" s="319"/>
      <c r="JVC306" s="323"/>
      <c r="JVD306" s="319"/>
      <c r="JVE306" s="323"/>
      <c r="JVF306" s="319"/>
      <c r="JVG306" s="323"/>
      <c r="JVH306" s="319"/>
      <c r="JVI306" s="323"/>
      <c r="JVJ306" s="319"/>
      <c r="JVK306" s="323"/>
      <c r="JVL306" s="319"/>
      <c r="JVM306" s="323"/>
      <c r="JVN306" s="319"/>
      <c r="JVO306" s="323"/>
      <c r="JVP306" s="319"/>
      <c r="JVQ306" s="323"/>
      <c r="JVR306" s="319"/>
      <c r="JVS306" s="323"/>
      <c r="JVT306" s="319"/>
      <c r="JVU306" s="323"/>
      <c r="JVV306" s="319"/>
      <c r="JVW306" s="323"/>
      <c r="JVX306" s="319"/>
      <c r="JVY306" s="323"/>
      <c r="JVZ306" s="319"/>
      <c r="JWA306" s="323"/>
      <c r="JWB306" s="319"/>
      <c r="JWC306" s="323"/>
      <c r="JWD306" s="319"/>
      <c r="JWE306" s="323"/>
      <c r="JWF306" s="319"/>
      <c r="JWG306" s="323"/>
      <c r="JWH306" s="319"/>
      <c r="JWI306" s="323"/>
      <c r="JWJ306" s="319"/>
      <c r="JWK306" s="323"/>
      <c r="JWL306" s="319"/>
      <c r="JWM306" s="323"/>
      <c r="JWN306" s="319"/>
      <c r="JWO306" s="323"/>
      <c r="JWP306" s="319"/>
      <c r="JWQ306" s="323"/>
      <c r="JWR306" s="319"/>
      <c r="JWS306" s="323"/>
      <c r="JWT306" s="319"/>
      <c r="JWU306" s="323"/>
      <c r="JWV306" s="319"/>
      <c r="JWW306" s="323"/>
      <c r="JWX306" s="319"/>
      <c r="JWY306" s="323"/>
      <c r="JWZ306" s="319"/>
      <c r="JXA306" s="323"/>
      <c r="JXB306" s="319"/>
      <c r="JXC306" s="323"/>
      <c r="JXD306" s="319"/>
      <c r="JXE306" s="323"/>
      <c r="JXF306" s="319"/>
      <c r="JXG306" s="323"/>
      <c r="JXH306" s="319"/>
      <c r="JXI306" s="323"/>
      <c r="JXJ306" s="319"/>
      <c r="JXK306" s="323"/>
      <c r="JXL306" s="319"/>
      <c r="JXM306" s="323"/>
      <c r="JXN306" s="319"/>
      <c r="JXO306" s="323"/>
      <c r="JXP306" s="319"/>
      <c r="JXQ306" s="323"/>
      <c r="JXR306" s="319"/>
      <c r="JXS306" s="323"/>
      <c r="JXT306" s="319"/>
      <c r="JXU306" s="323"/>
      <c r="JXV306" s="319"/>
      <c r="JXW306" s="323"/>
      <c r="JXX306" s="319"/>
      <c r="JXY306" s="323"/>
      <c r="JXZ306" s="319"/>
      <c r="JYA306" s="323"/>
      <c r="JYB306" s="319"/>
      <c r="JYC306" s="323"/>
      <c r="JYD306" s="319"/>
      <c r="JYE306" s="323"/>
      <c r="JYF306" s="319"/>
      <c r="JYG306" s="323"/>
      <c r="JYH306" s="319"/>
      <c r="JYI306" s="323"/>
      <c r="JYJ306" s="319"/>
      <c r="JYK306" s="323"/>
      <c r="JYL306" s="319"/>
      <c r="JYM306" s="323"/>
      <c r="JYN306" s="319"/>
      <c r="JYO306" s="323"/>
      <c r="JYP306" s="319"/>
      <c r="JYQ306" s="323"/>
      <c r="JYR306" s="319"/>
      <c r="JYS306" s="323"/>
      <c r="JYT306" s="319"/>
      <c r="JYU306" s="323"/>
      <c r="JYV306" s="319"/>
      <c r="JYW306" s="323"/>
      <c r="JYX306" s="319"/>
      <c r="JYY306" s="323"/>
      <c r="JYZ306" s="319"/>
      <c r="JZA306" s="323"/>
      <c r="JZB306" s="319"/>
      <c r="JZC306" s="323"/>
      <c r="JZD306" s="319"/>
      <c r="JZE306" s="323"/>
      <c r="JZF306" s="319"/>
      <c r="JZG306" s="323"/>
      <c r="JZH306" s="319"/>
      <c r="JZI306" s="323"/>
      <c r="JZJ306" s="319"/>
      <c r="JZK306" s="323"/>
      <c r="JZL306" s="319"/>
      <c r="JZM306" s="323"/>
      <c r="JZN306" s="319"/>
      <c r="JZO306" s="323"/>
      <c r="JZP306" s="319"/>
      <c r="JZQ306" s="323"/>
      <c r="JZR306" s="319"/>
      <c r="JZS306" s="323"/>
      <c r="JZT306" s="319"/>
      <c r="JZU306" s="323"/>
      <c r="JZV306" s="319"/>
      <c r="JZW306" s="323"/>
      <c r="JZX306" s="319"/>
      <c r="JZY306" s="323"/>
      <c r="JZZ306" s="319"/>
      <c r="KAA306" s="323"/>
      <c r="KAB306" s="319"/>
      <c r="KAC306" s="323"/>
      <c r="KAD306" s="319"/>
      <c r="KAE306" s="323"/>
      <c r="KAF306" s="319"/>
      <c r="KAG306" s="323"/>
      <c r="KAH306" s="319"/>
      <c r="KAI306" s="323"/>
      <c r="KAJ306" s="319"/>
      <c r="KAK306" s="323"/>
      <c r="KAL306" s="319"/>
      <c r="KAM306" s="323"/>
      <c r="KAN306" s="319"/>
      <c r="KAO306" s="323"/>
      <c r="KAP306" s="319"/>
      <c r="KAQ306" s="323"/>
      <c r="KAR306" s="319"/>
      <c r="KAS306" s="323"/>
      <c r="KAT306" s="319"/>
      <c r="KAU306" s="323"/>
      <c r="KAV306" s="319"/>
      <c r="KAW306" s="323"/>
      <c r="KAX306" s="319"/>
      <c r="KAY306" s="323"/>
      <c r="KAZ306" s="319"/>
      <c r="KBA306" s="323"/>
      <c r="KBB306" s="319"/>
      <c r="KBC306" s="323"/>
      <c r="KBD306" s="319"/>
      <c r="KBE306" s="323"/>
      <c r="KBF306" s="319"/>
      <c r="KBG306" s="323"/>
      <c r="KBH306" s="319"/>
      <c r="KBI306" s="323"/>
      <c r="KBJ306" s="319"/>
      <c r="KBK306" s="323"/>
      <c r="KBL306" s="319"/>
      <c r="KBM306" s="323"/>
      <c r="KBN306" s="319"/>
      <c r="KBO306" s="323"/>
      <c r="KBP306" s="319"/>
      <c r="KBQ306" s="323"/>
      <c r="KBR306" s="319"/>
      <c r="KBS306" s="323"/>
      <c r="KBT306" s="319"/>
      <c r="KBU306" s="323"/>
      <c r="KBV306" s="319"/>
      <c r="KBW306" s="323"/>
      <c r="KBX306" s="319"/>
      <c r="KBY306" s="323"/>
      <c r="KBZ306" s="319"/>
      <c r="KCA306" s="323"/>
      <c r="KCB306" s="319"/>
      <c r="KCC306" s="323"/>
      <c r="KCD306" s="319"/>
      <c r="KCE306" s="323"/>
      <c r="KCF306" s="319"/>
      <c r="KCG306" s="323"/>
      <c r="KCH306" s="319"/>
      <c r="KCI306" s="323"/>
      <c r="KCJ306" s="319"/>
      <c r="KCK306" s="323"/>
      <c r="KCL306" s="319"/>
      <c r="KCM306" s="323"/>
      <c r="KCN306" s="319"/>
      <c r="KCO306" s="323"/>
      <c r="KCP306" s="319"/>
      <c r="KCQ306" s="323"/>
      <c r="KCR306" s="319"/>
      <c r="KCS306" s="323"/>
      <c r="KCT306" s="319"/>
      <c r="KCU306" s="323"/>
      <c r="KCV306" s="319"/>
      <c r="KCW306" s="323"/>
      <c r="KCX306" s="319"/>
      <c r="KCY306" s="323"/>
      <c r="KCZ306" s="319"/>
      <c r="KDA306" s="323"/>
      <c r="KDB306" s="319"/>
      <c r="KDC306" s="323"/>
      <c r="KDD306" s="319"/>
      <c r="KDE306" s="323"/>
      <c r="KDF306" s="319"/>
      <c r="KDG306" s="323"/>
      <c r="KDH306" s="319"/>
      <c r="KDI306" s="323"/>
      <c r="KDJ306" s="319"/>
      <c r="KDK306" s="323"/>
      <c r="KDL306" s="319"/>
      <c r="KDM306" s="323"/>
      <c r="KDN306" s="319"/>
      <c r="KDO306" s="323"/>
      <c r="KDP306" s="319"/>
      <c r="KDQ306" s="323"/>
      <c r="KDR306" s="319"/>
      <c r="KDS306" s="323"/>
      <c r="KDT306" s="319"/>
      <c r="KDU306" s="323"/>
      <c r="KDV306" s="319"/>
      <c r="KDW306" s="323"/>
      <c r="KDX306" s="319"/>
      <c r="KDY306" s="323"/>
      <c r="KDZ306" s="319"/>
      <c r="KEA306" s="323"/>
      <c r="KEB306" s="319"/>
      <c r="KEC306" s="323"/>
      <c r="KED306" s="319"/>
      <c r="KEE306" s="323"/>
      <c r="KEF306" s="319"/>
      <c r="KEG306" s="323"/>
      <c r="KEH306" s="319"/>
      <c r="KEI306" s="323"/>
      <c r="KEJ306" s="319"/>
      <c r="KEK306" s="323"/>
      <c r="KEL306" s="319"/>
      <c r="KEM306" s="323"/>
      <c r="KEN306" s="319"/>
      <c r="KEO306" s="323"/>
      <c r="KEP306" s="319"/>
      <c r="KEQ306" s="323"/>
      <c r="KER306" s="319"/>
      <c r="KES306" s="323"/>
      <c r="KET306" s="319"/>
      <c r="KEU306" s="323"/>
      <c r="KEV306" s="319"/>
      <c r="KEW306" s="323"/>
      <c r="KEX306" s="319"/>
      <c r="KEY306" s="323"/>
      <c r="KEZ306" s="319"/>
      <c r="KFA306" s="323"/>
      <c r="KFB306" s="319"/>
      <c r="KFC306" s="323"/>
      <c r="KFD306" s="319"/>
      <c r="KFE306" s="323"/>
      <c r="KFF306" s="319"/>
      <c r="KFG306" s="323"/>
      <c r="KFH306" s="319"/>
      <c r="KFI306" s="323"/>
      <c r="KFJ306" s="319"/>
      <c r="KFK306" s="323"/>
      <c r="KFL306" s="319"/>
      <c r="KFM306" s="323"/>
      <c r="KFN306" s="319"/>
      <c r="KFO306" s="323"/>
      <c r="KFP306" s="319"/>
      <c r="KFQ306" s="323"/>
      <c r="KFR306" s="319"/>
      <c r="KFS306" s="323"/>
      <c r="KFT306" s="319"/>
      <c r="KFU306" s="323"/>
      <c r="KFV306" s="319"/>
      <c r="KFW306" s="323"/>
      <c r="KFX306" s="319"/>
      <c r="KFY306" s="323"/>
      <c r="KFZ306" s="319"/>
      <c r="KGA306" s="323"/>
      <c r="KGB306" s="319"/>
      <c r="KGC306" s="323"/>
      <c r="KGD306" s="319"/>
      <c r="KGE306" s="323"/>
      <c r="KGF306" s="319"/>
      <c r="KGG306" s="323"/>
      <c r="KGH306" s="319"/>
      <c r="KGI306" s="323"/>
      <c r="KGJ306" s="319"/>
      <c r="KGK306" s="323"/>
      <c r="KGL306" s="319"/>
      <c r="KGM306" s="323"/>
      <c r="KGN306" s="319"/>
      <c r="KGO306" s="323"/>
      <c r="KGP306" s="319"/>
      <c r="KGQ306" s="323"/>
      <c r="KGR306" s="319"/>
      <c r="KGS306" s="323"/>
      <c r="KGT306" s="319"/>
      <c r="KGU306" s="323"/>
      <c r="KGV306" s="319"/>
      <c r="KGW306" s="323"/>
      <c r="KGX306" s="319"/>
      <c r="KGY306" s="323"/>
      <c r="KGZ306" s="319"/>
      <c r="KHA306" s="323"/>
      <c r="KHB306" s="319"/>
      <c r="KHC306" s="323"/>
      <c r="KHD306" s="319"/>
      <c r="KHE306" s="323"/>
      <c r="KHF306" s="319"/>
      <c r="KHG306" s="323"/>
      <c r="KHH306" s="319"/>
      <c r="KHI306" s="323"/>
      <c r="KHJ306" s="319"/>
      <c r="KHK306" s="323"/>
      <c r="KHL306" s="319"/>
      <c r="KHM306" s="323"/>
      <c r="KHN306" s="319"/>
      <c r="KHO306" s="323"/>
      <c r="KHP306" s="319"/>
      <c r="KHQ306" s="323"/>
      <c r="KHR306" s="319"/>
      <c r="KHS306" s="323"/>
      <c r="KHT306" s="319"/>
      <c r="KHU306" s="323"/>
      <c r="KHV306" s="319"/>
      <c r="KHW306" s="323"/>
      <c r="KHX306" s="319"/>
      <c r="KHY306" s="323"/>
      <c r="KHZ306" s="319"/>
      <c r="KIA306" s="323"/>
      <c r="KIB306" s="319"/>
      <c r="KIC306" s="323"/>
      <c r="KID306" s="319"/>
      <c r="KIE306" s="323"/>
      <c r="KIF306" s="319"/>
      <c r="KIG306" s="323"/>
      <c r="KIH306" s="319"/>
      <c r="KII306" s="323"/>
      <c r="KIJ306" s="319"/>
      <c r="KIK306" s="323"/>
      <c r="KIL306" s="319"/>
      <c r="KIM306" s="323"/>
      <c r="KIN306" s="319"/>
      <c r="KIO306" s="323"/>
      <c r="KIP306" s="319"/>
      <c r="KIQ306" s="323"/>
      <c r="KIR306" s="319"/>
      <c r="KIS306" s="323"/>
      <c r="KIT306" s="319"/>
      <c r="KIU306" s="323"/>
      <c r="KIV306" s="319"/>
      <c r="KIW306" s="323"/>
      <c r="KIX306" s="319"/>
      <c r="KIY306" s="323"/>
      <c r="KIZ306" s="319"/>
      <c r="KJA306" s="323"/>
      <c r="KJB306" s="319"/>
      <c r="KJC306" s="323"/>
      <c r="KJD306" s="319"/>
      <c r="KJE306" s="323"/>
      <c r="KJF306" s="319"/>
      <c r="KJG306" s="323"/>
      <c r="KJH306" s="319"/>
      <c r="KJI306" s="323"/>
      <c r="KJJ306" s="319"/>
      <c r="KJK306" s="323"/>
      <c r="KJL306" s="319"/>
      <c r="KJM306" s="323"/>
      <c r="KJN306" s="319"/>
      <c r="KJO306" s="323"/>
      <c r="KJP306" s="319"/>
      <c r="KJQ306" s="323"/>
      <c r="KJR306" s="319"/>
      <c r="KJS306" s="323"/>
      <c r="KJT306" s="319"/>
      <c r="KJU306" s="323"/>
      <c r="KJV306" s="319"/>
      <c r="KJW306" s="323"/>
      <c r="KJX306" s="319"/>
      <c r="KJY306" s="323"/>
      <c r="KJZ306" s="319"/>
      <c r="KKA306" s="323"/>
      <c r="KKB306" s="319"/>
      <c r="KKC306" s="323"/>
      <c r="KKD306" s="319"/>
      <c r="KKE306" s="323"/>
      <c r="KKF306" s="319"/>
      <c r="KKG306" s="323"/>
      <c r="KKH306" s="319"/>
      <c r="KKI306" s="323"/>
      <c r="KKJ306" s="319"/>
      <c r="KKK306" s="323"/>
      <c r="KKL306" s="319"/>
      <c r="KKM306" s="323"/>
      <c r="KKN306" s="319"/>
      <c r="KKO306" s="323"/>
      <c r="KKP306" s="319"/>
      <c r="KKQ306" s="323"/>
      <c r="KKR306" s="319"/>
      <c r="KKS306" s="323"/>
      <c r="KKT306" s="319"/>
      <c r="KKU306" s="323"/>
      <c r="KKV306" s="319"/>
      <c r="KKW306" s="323"/>
      <c r="KKX306" s="319"/>
      <c r="KKY306" s="323"/>
      <c r="KKZ306" s="319"/>
      <c r="KLA306" s="323"/>
      <c r="KLB306" s="319"/>
      <c r="KLC306" s="323"/>
      <c r="KLD306" s="319"/>
      <c r="KLE306" s="323"/>
      <c r="KLF306" s="319"/>
      <c r="KLG306" s="323"/>
      <c r="KLH306" s="319"/>
      <c r="KLI306" s="323"/>
      <c r="KLJ306" s="319"/>
      <c r="KLK306" s="323"/>
      <c r="KLL306" s="319"/>
      <c r="KLM306" s="323"/>
      <c r="KLN306" s="319"/>
      <c r="KLO306" s="323"/>
      <c r="KLP306" s="319"/>
      <c r="KLQ306" s="323"/>
      <c r="KLR306" s="319"/>
      <c r="KLS306" s="323"/>
      <c r="KLT306" s="319"/>
      <c r="KLU306" s="323"/>
      <c r="KLV306" s="319"/>
      <c r="KLW306" s="323"/>
      <c r="KLX306" s="319"/>
      <c r="KLY306" s="323"/>
      <c r="KLZ306" s="319"/>
      <c r="KMA306" s="323"/>
      <c r="KMB306" s="319"/>
      <c r="KMC306" s="323"/>
      <c r="KMD306" s="319"/>
      <c r="KME306" s="323"/>
      <c r="KMF306" s="319"/>
      <c r="KMG306" s="323"/>
      <c r="KMH306" s="319"/>
      <c r="KMI306" s="323"/>
      <c r="KMJ306" s="319"/>
      <c r="KMK306" s="323"/>
      <c r="KML306" s="319"/>
      <c r="KMM306" s="323"/>
      <c r="KMN306" s="319"/>
      <c r="KMO306" s="323"/>
      <c r="KMP306" s="319"/>
      <c r="KMQ306" s="323"/>
      <c r="KMR306" s="319"/>
      <c r="KMS306" s="323"/>
      <c r="KMT306" s="319"/>
      <c r="KMU306" s="323"/>
      <c r="KMV306" s="319"/>
      <c r="KMW306" s="323"/>
      <c r="KMX306" s="319"/>
      <c r="KMY306" s="323"/>
      <c r="KMZ306" s="319"/>
      <c r="KNA306" s="323"/>
      <c r="KNB306" s="319"/>
      <c r="KNC306" s="323"/>
      <c r="KND306" s="319"/>
      <c r="KNE306" s="323"/>
      <c r="KNF306" s="319"/>
      <c r="KNG306" s="323"/>
      <c r="KNH306" s="319"/>
      <c r="KNI306" s="323"/>
      <c r="KNJ306" s="319"/>
      <c r="KNK306" s="323"/>
      <c r="KNL306" s="319"/>
      <c r="KNM306" s="323"/>
      <c r="KNN306" s="319"/>
      <c r="KNO306" s="323"/>
      <c r="KNP306" s="319"/>
      <c r="KNQ306" s="323"/>
      <c r="KNR306" s="319"/>
      <c r="KNS306" s="323"/>
      <c r="KNT306" s="319"/>
      <c r="KNU306" s="323"/>
      <c r="KNV306" s="319"/>
      <c r="KNW306" s="323"/>
      <c r="KNX306" s="319"/>
      <c r="KNY306" s="323"/>
      <c r="KNZ306" s="319"/>
      <c r="KOA306" s="323"/>
      <c r="KOB306" s="319"/>
      <c r="KOC306" s="323"/>
      <c r="KOD306" s="319"/>
      <c r="KOE306" s="323"/>
      <c r="KOF306" s="319"/>
      <c r="KOG306" s="323"/>
      <c r="KOH306" s="319"/>
      <c r="KOI306" s="323"/>
      <c r="KOJ306" s="319"/>
      <c r="KOK306" s="323"/>
      <c r="KOL306" s="319"/>
      <c r="KOM306" s="323"/>
      <c r="KON306" s="319"/>
      <c r="KOO306" s="323"/>
      <c r="KOP306" s="319"/>
      <c r="KOQ306" s="323"/>
      <c r="KOR306" s="319"/>
      <c r="KOS306" s="323"/>
      <c r="KOT306" s="319"/>
      <c r="KOU306" s="323"/>
      <c r="KOV306" s="319"/>
      <c r="KOW306" s="323"/>
      <c r="KOX306" s="319"/>
      <c r="KOY306" s="323"/>
      <c r="KOZ306" s="319"/>
      <c r="KPA306" s="323"/>
      <c r="KPB306" s="319"/>
      <c r="KPC306" s="323"/>
      <c r="KPD306" s="319"/>
      <c r="KPE306" s="323"/>
      <c r="KPF306" s="319"/>
      <c r="KPG306" s="323"/>
      <c r="KPH306" s="319"/>
      <c r="KPI306" s="323"/>
      <c r="KPJ306" s="319"/>
      <c r="KPK306" s="323"/>
      <c r="KPL306" s="319"/>
      <c r="KPM306" s="323"/>
      <c r="KPN306" s="319"/>
      <c r="KPO306" s="323"/>
      <c r="KPP306" s="319"/>
      <c r="KPQ306" s="323"/>
      <c r="KPR306" s="319"/>
      <c r="KPS306" s="323"/>
      <c r="KPT306" s="319"/>
      <c r="KPU306" s="323"/>
      <c r="KPV306" s="319"/>
      <c r="KPW306" s="323"/>
      <c r="KPX306" s="319"/>
      <c r="KPY306" s="323"/>
      <c r="KPZ306" s="319"/>
      <c r="KQA306" s="323"/>
      <c r="KQB306" s="319"/>
      <c r="KQC306" s="323"/>
      <c r="KQD306" s="319"/>
      <c r="KQE306" s="323"/>
      <c r="KQF306" s="319"/>
      <c r="KQG306" s="323"/>
      <c r="KQH306" s="319"/>
      <c r="KQI306" s="323"/>
      <c r="KQJ306" s="319"/>
      <c r="KQK306" s="323"/>
      <c r="KQL306" s="319"/>
      <c r="KQM306" s="323"/>
      <c r="KQN306" s="319"/>
      <c r="KQO306" s="323"/>
      <c r="KQP306" s="319"/>
      <c r="KQQ306" s="323"/>
      <c r="KQR306" s="319"/>
      <c r="KQS306" s="323"/>
      <c r="KQT306" s="319"/>
      <c r="KQU306" s="323"/>
      <c r="KQV306" s="319"/>
      <c r="KQW306" s="323"/>
      <c r="KQX306" s="319"/>
      <c r="KQY306" s="323"/>
      <c r="KQZ306" s="319"/>
      <c r="KRA306" s="323"/>
      <c r="KRB306" s="319"/>
      <c r="KRC306" s="323"/>
      <c r="KRD306" s="319"/>
      <c r="KRE306" s="323"/>
      <c r="KRF306" s="319"/>
      <c r="KRG306" s="323"/>
      <c r="KRH306" s="319"/>
      <c r="KRI306" s="323"/>
      <c r="KRJ306" s="319"/>
      <c r="KRK306" s="323"/>
      <c r="KRL306" s="319"/>
      <c r="KRM306" s="323"/>
      <c r="KRN306" s="319"/>
      <c r="KRO306" s="323"/>
      <c r="KRP306" s="319"/>
      <c r="KRQ306" s="323"/>
      <c r="KRR306" s="319"/>
      <c r="KRS306" s="323"/>
      <c r="KRT306" s="319"/>
      <c r="KRU306" s="323"/>
      <c r="KRV306" s="319"/>
      <c r="KRW306" s="323"/>
      <c r="KRX306" s="319"/>
      <c r="KRY306" s="323"/>
      <c r="KRZ306" s="319"/>
      <c r="KSA306" s="323"/>
      <c r="KSB306" s="319"/>
      <c r="KSC306" s="323"/>
      <c r="KSD306" s="319"/>
      <c r="KSE306" s="323"/>
      <c r="KSF306" s="319"/>
      <c r="KSG306" s="323"/>
      <c r="KSH306" s="319"/>
      <c r="KSI306" s="323"/>
      <c r="KSJ306" s="319"/>
      <c r="KSK306" s="323"/>
      <c r="KSL306" s="319"/>
      <c r="KSM306" s="323"/>
      <c r="KSN306" s="319"/>
      <c r="KSO306" s="323"/>
      <c r="KSP306" s="319"/>
      <c r="KSQ306" s="323"/>
      <c r="KSR306" s="319"/>
      <c r="KSS306" s="323"/>
      <c r="KST306" s="319"/>
      <c r="KSU306" s="323"/>
      <c r="KSV306" s="319"/>
      <c r="KSW306" s="323"/>
      <c r="KSX306" s="319"/>
      <c r="KSY306" s="323"/>
      <c r="KSZ306" s="319"/>
      <c r="KTA306" s="323"/>
      <c r="KTB306" s="319"/>
      <c r="KTC306" s="323"/>
      <c r="KTD306" s="319"/>
      <c r="KTE306" s="323"/>
      <c r="KTF306" s="319"/>
      <c r="KTG306" s="323"/>
      <c r="KTH306" s="319"/>
      <c r="KTI306" s="323"/>
      <c r="KTJ306" s="319"/>
      <c r="KTK306" s="323"/>
      <c r="KTL306" s="319"/>
      <c r="KTM306" s="323"/>
      <c r="KTN306" s="319"/>
      <c r="KTO306" s="323"/>
      <c r="KTP306" s="319"/>
      <c r="KTQ306" s="323"/>
      <c r="KTR306" s="319"/>
      <c r="KTS306" s="323"/>
      <c r="KTT306" s="319"/>
      <c r="KTU306" s="323"/>
      <c r="KTV306" s="319"/>
      <c r="KTW306" s="323"/>
      <c r="KTX306" s="319"/>
      <c r="KTY306" s="323"/>
      <c r="KTZ306" s="319"/>
      <c r="KUA306" s="323"/>
      <c r="KUB306" s="319"/>
      <c r="KUC306" s="323"/>
      <c r="KUD306" s="319"/>
      <c r="KUE306" s="323"/>
      <c r="KUF306" s="319"/>
      <c r="KUG306" s="323"/>
      <c r="KUH306" s="319"/>
      <c r="KUI306" s="323"/>
      <c r="KUJ306" s="319"/>
      <c r="KUK306" s="323"/>
      <c r="KUL306" s="319"/>
      <c r="KUM306" s="323"/>
      <c r="KUN306" s="319"/>
      <c r="KUO306" s="323"/>
      <c r="KUP306" s="319"/>
      <c r="KUQ306" s="323"/>
      <c r="KUR306" s="319"/>
      <c r="KUS306" s="323"/>
      <c r="KUT306" s="319"/>
      <c r="KUU306" s="323"/>
      <c r="KUV306" s="319"/>
      <c r="KUW306" s="323"/>
      <c r="KUX306" s="319"/>
      <c r="KUY306" s="323"/>
      <c r="KUZ306" s="319"/>
      <c r="KVA306" s="323"/>
      <c r="KVB306" s="319"/>
      <c r="KVC306" s="323"/>
      <c r="KVD306" s="319"/>
      <c r="KVE306" s="323"/>
      <c r="KVF306" s="319"/>
      <c r="KVG306" s="323"/>
      <c r="KVH306" s="319"/>
      <c r="KVI306" s="323"/>
      <c r="KVJ306" s="319"/>
      <c r="KVK306" s="323"/>
      <c r="KVL306" s="319"/>
      <c r="KVM306" s="323"/>
      <c r="KVN306" s="319"/>
      <c r="KVO306" s="323"/>
      <c r="KVP306" s="319"/>
      <c r="KVQ306" s="323"/>
      <c r="KVR306" s="319"/>
      <c r="KVS306" s="323"/>
      <c r="KVT306" s="319"/>
      <c r="KVU306" s="323"/>
      <c r="KVV306" s="319"/>
      <c r="KVW306" s="323"/>
      <c r="KVX306" s="319"/>
      <c r="KVY306" s="323"/>
      <c r="KVZ306" s="319"/>
      <c r="KWA306" s="323"/>
      <c r="KWB306" s="319"/>
      <c r="KWC306" s="323"/>
      <c r="KWD306" s="319"/>
      <c r="KWE306" s="323"/>
      <c r="KWF306" s="319"/>
      <c r="KWG306" s="323"/>
      <c r="KWH306" s="319"/>
      <c r="KWI306" s="323"/>
      <c r="KWJ306" s="319"/>
      <c r="KWK306" s="323"/>
      <c r="KWL306" s="319"/>
      <c r="KWM306" s="323"/>
      <c r="KWN306" s="319"/>
      <c r="KWO306" s="323"/>
      <c r="KWP306" s="319"/>
      <c r="KWQ306" s="323"/>
      <c r="KWR306" s="319"/>
      <c r="KWS306" s="323"/>
      <c r="KWT306" s="319"/>
      <c r="KWU306" s="323"/>
      <c r="KWV306" s="319"/>
      <c r="KWW306" s="323"/>
      <c r="KWX306" s="319"/>
      <c r="KWY306" s="323"/>
      <c r="KWZ306" s="319"/>
      <c r="KXA306" s="323"/>
      <c r="KXB306" s="319"/>
      <c r="KXC306" s="323"/>
      <c r="KXD306" s="319"/>
      <c r="KXE306" s="323"/>
      <c r="KXF306" s="319"/>
      <c r="KXG306" s="323"/>
      <c r="KXH306" s="319"/>
      <c r="KXI306" s="323"/>
      <c r="KXJ306" s="319"/>
      <c r="KXK306" s="323"/>
      <c r="KXL306" s="319"/>
      <c r="KXM306" s="323"/>
      <c r="KXN306" s="319"/>
      <c r="KXO306" s="323"/>
      <c r="KXP306" s="319"/>
      <c r="KXQ306" s="323"/>
      <c r="KXR306" s="319"/>
      <c r="KXS306" s="323"/>
      <c r="KXT306" s="319"/>
      <c r="KXU306" s="323"/>
      <c r="KXV306" s="319"/>
      <c r="KXW306" s="323"/>
      <c r="KXX306" s="319"/>
      <c r="KXY306" s="323"/>
      <c r="KXZ306" s="319"/>
      <c r="KYA306" s="323"/>
      <c r="KYB306" s="319"/>
      <c r="KYC306" s="323"/>
      <c r="KYD306" s="319"/>
      <c r="KYE306" s="323"/>
      <c r="KYF306" s="319"/>
      <c r="KYG306" s="323"/>
      <c r="KYH306" s="319"/>
      <c r="KYI306" s="323"/>
      <c r="KYJ306" s="319"/>
      <c r="KYK306" s="323"/>
      <c r="KYL306" s="319"/>
      <c r="KYM306" s="323"/>
      <c r="KYN306" s="319"/>
      <c r="KYO306" s="323"/>
      <c r="KYP306" s="319"/>
      <c r="KYQ306" s="323"/>
      <c r="KYR306" s="319"/>
      <c r="KYS306" s="323"/>
      <c r="KYT306" s="319"/>
      <c r="KYU306" s="323"/>
      <c r="KYV306" s="319"/>
      <c r="KYW306" s="323"/>
      <c r="KYX306" s="319"/>
      <c r="KYY306" s="323"/>
      <c r="KYZ306" s="319"/>
      <c r="KZA306" s="323"/>
      <c r="KZB306" s="319"/>
      <c r="KZC306" s="323"/>
      <c r="KZD306" s="319"/>
      <c r="KZE306" s="323"/>
      <c r="KZF306" s="319"/>
      <c r="KZG306" s="323"/>
      <c r="KZH306" s="319"/>
      <c r="KZI306" s="323"/>
      <c r="KZJ306" s="319"/>
      <c r="KZK306" s="323"/>
      <c r="KZL306" s="319"/>
      <c r="KZM306" s="323"/>
      <c r="KZN306" s="319"/>
      <c r="KZO306" s="323"/>
      <c r="KZP306" s="319"/>
      <c r="KZQ306" s="323"/>
      <c r="KZR306" s="319"/>
      <c r="KZS306" s="323"/>
      <c r="KZT306" s="319"/>
      <c r="KZU306" s="323"/>
      <c r="KZV306" s="319"/>
      <c r="KZW306" s="323"/>
      <c r="KZX306" s="319"/>
      <c r="KZY306" s="323"/>
      <c r="KZZ306" s="319"/>
      <c r="LAA306" s="323"/>
      <c r="LAB306" s="319"/>
      <c r="LAC306" s="323"/>
      <c r="LAD306" s="319"/>
      <c r="LAE306" s="323"/>
      <c r="LAF306" s="319"/>
      <c r="LAG306" s="323"/>
      <c r="LAH306" s="319"/>
      <c r="LAI306" s="323"/>
      <c r="LAJ306" s="319"/>
      <c r="LAK306" s="323"/>
      <c r="LAL306" s="319"/>
      <c r="LAM306" s="323"/>
      <c r="LAN306" s="319"/>
      <c r="LAO306" s="323"/>
      <c r="LAP306" s="319"/>
      <c r="LAQ306" s="323"/>
      <c r="LAR306" s="319"/>
      <c r="LAS306" s="323"/>
      <c r="LAT306" s="319"/>
      <c r="LAU306" s="323"/>
      <c r="LAV306" s="319"/>
      <c r="LAW306" s="323"/>
      <c r="LAX306" s="319"/>
      <c r="LAY306" s="323"/>
      <c r="LAZ306" s="319"/>
      <c r="LBA306" s="323"/>
      <c r="LBB306" s="319"/>
      <c r="LBC306" s="323"/>
      <c r="LBD306" s="319"/>
      <c r="LBE306" s="323"/>
      <c r="LBF306" s="319"/>
      <c r="LBG306" s="323"/>
      <c r="LBH306" s="319"/>
      <c r="LBI306" s="323"/>
      <c r="LBJ306" s="319"/>
      <c r="LBK306" s="323"/>
      <c r="LBL306" s="319"/>
      <c r="LBM306" s="323"/>
      <c r="LBN306" s="319"/>
      <c r="LBO306" s="323"/>
      <c r="LBP306" s="319"/>
      <c r="LBQ306" s="323"/>
      <c r="LBR306" s="319"/>
      <c r="LBS306" s="323"/>
      <c r="LBT306" s="319"/>
      <c r="LBU306" s="323"/>
      <c r="LBV306" s="319"/>
      <c r="LBW306" s="323"/>
      <c r="LBX306" s="319"/>
      <c r="LBY306" s="323"/>
      <c r="LBZ306" s="319"/>
      <c r="LCA306" s="323"/>
      <c r="LCB306" s="319"/>
      <c r="LCC306" s="323"/>
      <c r="LCD306" s="319"/>
      <c r="LCE306" s="323"/>
      <c r="LCF306" s="319"/>
      <c r="LCG306" s="323"/>
      <c r="LCH306" s="319"/>
      <c r="LCI306" s="323"/>
      <c r="LCJ306" s="319"/>
      <c r="LCK306" s="323"/>
      <c r="LCL306" s="319"/>
      <c r="LCM306" s="323"/>
      <c r="LCN306" s="319"/>
      <c r="LCO306" s="323"/>
      <c r="LCP306" s="319"/>
      <c r="LCQ306" s="323"/>
      <c r="LCR306" s="319"/>
      <c r="LCS306" s="323"/>
      <c r="LCT306" s="319"/>
      <c r="LCU306" s="323"/>
      <c r="LCV306" s="319"/>
      <c r="LCW306" s="323"/>
      <c r="LCX306" s="319"/>
      <c r="LCY306" s="323"/>
      <c r="LCZ306" s="319"/>
      <c r="LDA306" s="323"/>
      <c r="LDB306" s="319"/>
      <c r="LDC306" s="323"/>
      <c r="LDD306" s="319"/>
      <c r="LDE306" s="323"/>
      <c r="LDF306" s="319"/>
      <c r="LDG306" s="323"/>
      <c r="LDH306" s="319"/>
      <c r="LDI306" s="323"/>
      <c r="LDJ306" s="319"/>
      <c r="LDK306" s="323"/>
      <c r="LDL306" s="319"/>
      <c r="LDM306" s="323"/>
      <c r="LDN306" s="319"/>
      <c r="LDO306" s="323"/>
      <c r="LDP306" s="319"/>
      <c r="LDQ306" s="323"/>
      <c r="LDR306" s="319"/>
      <c r="LDS306" s="323"/>
      <c r="LDT306" s="319"/>
      <c r="LDU306" s="323"/>
      <c r="LDV306" s="319"/>
      <c r="LDW306" s="323"/>
      <c r="LDX306" s="319"/>
      <c r="LDY306" s="323"/>
      <c r="LDZ306" s="319"/>
      <c r="LEA306" s="323"/>
      <c r="LEB306" s="319"/>
      <c r="LEC306" s="323"/>
      <c r="LED306" s="319"/>
      <c r="LEE306" s="323"/>
      <c r="LEF306" s="319"/>
      <c r="LEG306" s="323"/>
      <c r="LEH306" s="319"/>
      <c r="LEI306" s="323"/>
      <c r="LEJ306" s="319"/>
      <c r="LEK306" s="323"/>
      <c r="LEL306" s="319"/>
      <c r="LEM306" s="323"/>
      <c r="LEN306" s="319"/>
      <c r="LEO306" s="323"/>
      <c r="LEP306" s="319"/>
      <c r="LEQ306" s="323"/>
      <c r="LER306" s="319"/>
      <c r="LES306" s="323"/>
      <c r="LET306" s="319"/>
      <c r="LEU306" s="323"/>
      <c r="LEV306" s="319"/>
      <c r="LEW306" s="323"/>
      <c r="LEX306" s="319"/>
      <c r="LEY306" s="323"/>
      <c r="LEZ306" s="319"/>
      <c r="LFA306" s="323"/>
      <c r="LFB306" s="319"/>
      <c r="LFC306" s="323"/>
      <c r="LFD306" s="319"/>
      <c r="LFE306" s="323"/>
      <c r="LFF306" s="319"/>
      <c r="LFG306" s="323"/>
      <c r="LFH306" s="319"/>
      <c r="LFI306" s="323"/>
      <c r="LFJ306" s="319"/>
      <c r="LFK306" s="323"/>
      <c r="LFL306" s="319"/>
      <c r="LFM306" s="323"/>
      <c r="LFN306" s="319"/>
      <c r="LFO306" s="323"/>
      <c r="LFP306" s="319"/>
      <c r="LFQ306" s="323"/>
      <c r="LFR306" s="319"/>
      <c r="LFS306" s="323"/>
      <c r="LFT306" s="319"/>
      <c r="LFU306" s="323"/>
      <c r="LFV306" s="319"/>
      <c r="LFW306" s="323"/>
      <c r="LFX306" s="319"/>
      <c r="LFY306" s="323"/>
      <c r="LFZ306" s="319"/>
      <c r="LGA306" s="323"/>
      <c r="LGB306" s="319"/>
      <c r="LGC306" s="323"/>
      <c r="LGD306" s="319"/>
      <c r="LGE306" s="323"/>
      <c r="LGF306" s="319"/>
      <c r="LGG306" s="323"/>
      <c r="LGH306" s="319"/>
      <c r="LGI306" s="323"/>
      <c r="LGJ306" s="319"/>
      <c r="LGK306" s="323"/>
      <c r="LGL306" s="319"/>
      <c r="LGM306" s="323"/>
      <c r="LGN306" s="319"/>
      <c r="LGO306" s="323"/>
      <c r="LGP306" s="319"/>
      <c r="LGQ306" s="323"/>
      <c r="LGR306" s="319"/>
      <c r="LGS306" s="323"/>
      <c r="LGT306" s="319"/>
      <c r="LGU306" s="323"/>
      <c r="LGV306" s="319"/>
      <c r="LGW306" s="323"/>
      <c r="LGX306" s="319"/>
      <c r="LGY306" s="323"/>
      <c r="LGZ306" s="319"/>
      <c r="LHA306" s="323"/>
      <c r="LHB306" s="319"/>
      <c r="LHC306" s="323"/>
      <c r="LHD306" s="319"/>
      <c r="LHE306" s="323"/>
      <c r="LHF306" s="319"/>
      <c r="LHG306" s="323"/>
      <c r="LHH306" s="319"/>
      <c r="LHI306" s="323"/>
      <c r="LHJ306" s="319"/>
      <c r="LHK306" s="323"/>
      <c r="LHL306" s="319"/>
      <c r="LHM306" s="323"/>
      <c r="LHN306" s="319"/>
      <c r="LHO306" s="323"/>
      <c r="LHP306" s="319"/>
      <c r="LHQ306" s="323"/>
      <c r="LHR306" s="319"/>
      <c r="LHS306" s="323"/>
      <c r="LHT306" s="319"/>
      <c r="LHU306" s="323"/>
      <c r="LHV306" s="319"/>
      <c r="LHW306" s="323"/>
      <c r="LHX306" s="319"/>
      <c r="LHY306" s="323"/>
      <c r="LHZ306" s="319"/>
      <c r="LIA306" s="323"/>
      <c r="LIB306" s="319"/>
      <c r="LIC306" s="323"/>
      <c r="LID306" s="319"/>
      <c r="LIE306" s="323"/>
      <c r="LIF306" s="319"/>
      <c r="LIG306" s="323"/>
      <c r="LIH306" s="319"/>
      <c r="LII306" s="323"/>
      <c r="LIJ306" s="319"/>
      <c r="LIK306" s="323"/>
      <c r="LIL306" s="319"/>
      <c r="LIM306" s="323"/>
      <c r="LIN306" s="319"/>
      <c r="LIO306" s="323"/>
      <c r="LIP306" s="319"/>
      <c r="LIQ306" s="323"/>
      <c r="LIR306" s="319"/>
      <c r="LIS306" s="323"/>
      <c r="LIT306" s="319"/>
      <c r="LIU306" s="323"/>
      <c r="LIV306" s="319"/>
      <c r="LIW306" s="323"/>
      <c r="LIX306" s="319"/>
      <c r="LIY306" s="323"/>
      <c r="LIZ306" s="319"/>
      <c r="LJA306" s="323"/>
      <c r="LJB306" s="319"/>
      <c r="LJC306" s="323"/>
      <c r="LJD306" s="319"/>
      <c r="LJE306" s="323"/>
      <c r="LJF306" s="319"/>
      <c r="LJG306" s="323"/>
      <c r="LJH306" s="319"/>
      <c r="LJI306" s="323"/>
      <c r="LJJ306" s="319"/>
      <c r="LJK306" s="323"/>
      <c r="LJL306" s="319"/>
      <c r="LJM306" s="323"/>
      <c r="LJN306" s="319"/>
      <c r="LJO306" s="323"/>
      <c r="LJP306" s="319"/>
      <c r="LJQ306" s="323"/>
      <c r="LJR306" s="319"/>
      <c r="LJS306" s="323"/>
      <c r="LJT306" s="319"/>
      <c r="LJU306" s="323"/>
      <c r="LJV306" s="319"/>
      <c r="LJW306" s="323"/>
      <c r="LJX306" s="319"/>
      <c r="LJY306" s="323"/>
      <c r="LJZ306" s="319"/>
      <c r="LKA306" s="323"/>
      <c r="LKB306" s="319"/>
      <c r="LKC306" s="323"/>
      <c r="LKD306" s="319"/>
      <c r="LKE306" s="323"/>
      <c r="LKF306" s="319"/>
      <c r="LKG306" s="323"/>
      <c r="LKH306" s="319"/>
      <c r="LKI306" s="323"/>
      <c r="LKJ306" s="319"/>
      <c r="LKK306" s="323"/>
      <c r="LKL306" s="319"/>
      <c r="LKM306" s="323"/>
      <c r="LKN306" s="319"/>
      <c r="LKO306" s="323"/>
      <c r="LKP306" s="319"/>
      <c r="LKQ306" s="323"/>
      <c r="LKR306" s="319"/>
      <c r="LKS306" s="323"/>
      <c r="LKT306" s="319"/>
      <c r="LKU306" s="323"/>
      <c r="LKV306" s="319"/>
      <c r="LKW306" s="323"/>
      <c r="LKX306" s="319"/>
      <c r="LKY306" s="323"/>
      <c r="LKZ306" s="319"/>
      <c r="LLA306" s="323"/>
      <c r="LLB306" s="319"/>
      <c r="LLC306" s="323"/>
      <c r="LLD306" s="319"/>
      <c r="LLE306" s="323"/>
      <c r="LLF306" s="319"/>
      <c r="LLG306" s="323"/>
      <c r="LLH306" s="319"/>
      <c r="LLI306" s="323"/>
      <c r="LLJ306" s="319"/>
      <c r="LLK306" s="323"/>
      <c r="LLL306" s="319"/>
      <c r="LLM306" s="323"/>
      <c r="LLN306" s="319"/>
      <c r="LLO306" s="323"/>
      <c r="LLP306" s="319"/>
      <c r="LLQ306" s="323"/>
      <c r="LLR306" s="319"/>
      <c r="LLS306" s="323"/>
      <c r="LLT306" s="319"/>
      <c r="LLU306" s="323"/>
      <c r="LLV306" s="319"/>
      <c r="LLW306" s="323"/>
      <c r="LLX306" s="319"/>
      <c r="LLY306" s="323"/>
      <c r="LLZ306" s="319"/>
      <c r="LMA306" s="323"/>
      <c r="LMB306" s="319"/>
      <c r="LMC306" s="323"/>
      <c r="LMD306" s="319"/>
      <c r="LME306" s="323"/>
      <c r="LMF306" s="319"/>
      <c r="LMG306" s="323"/>
      <c r="LMH306" s="319"/>
      <c r="LMI306" s="323"/>
      <c r="LMJ306" s="319"/>
      <c r="LMK306" s="323"/>
      <c r="LML306" s="319"/>
      <c r="LMM306" s="323"/>
      <c r="LMN306" s="319"/>
      <c r="LMO306" s="323"/>
      <c r="LMP306" s="319"/>
      <c r="LMQ306" s="323"/>
      <c r="LMR306" s="319"/>
      <c r="LMS306" s="323"/>
      <c r="LMT306" s="319"/>
      <c r="LMU306" s="323"/>
      <c r="LMV306" s="319"/>
      <c r="LMW306" s="323"/>
      <c r="LMX306" s="319"/>
      <c r="LMY306" s="323"/>
      <c r="LMZ306" s="319"/>
      <c r="LNA306" s="323"/>
      <c r="LNB306" s="319"/>
      <c r="LNC306" s="323"/>
      <c r="LND306" s="319"/>
      <c r="LNE306" s="323"/>
      <c r="LNF306" s="319"/>
      <c r="LNG306" s="323"/>
      <c r="LNH306" s="319"/>
      <c r="LNI306" s="323"/>
      <c r="LNJ306" s="319"/>
      <c r="LNK306" s="323"/>
      <c r="LNL306" s="319"/>
      <c r="LNM306" s="323"/>
      <c r="LNN306" s="319"/>
      <c r="LNO306" s="323"/>
      <c r="LNP306" s="319"/>
      <c r="LNQ306" s="323"/>
      <c r="LNR306" s="319"/>
      <c r="LNS306" s="323"/>
      <c r="LNT306" s="319"/>
      <c r="LNU306" s="323"/>
      <c r="LNV306" s="319"/>
      <c r="LNW306" s="323"/>
      <c r="LNX306" s="319"/>
      <c r="LNY306" s="323"/>
      <c r="LNZ306" s="319"/>
      <c r="LOA306" s="323"/>
      <c r="LOB306" s="319"/>
      <c r="LOC306" s="323"/>
      <c r="LOD306" s="319"/>
      <c r="LOE306" s="323"/>
      <c r="LOF306" s="319"/>
      <c r="LOG306" s="323"/>
      <c r="LOH306" s="319"/>
      <c r="LOI306" s="323"/>
      <c r="LOJ306" s="319"/>
      <c r="LOK306" s="323"/>
      <c r="LOL306" s="319"/>
      <c r="LOM306" s="323"/>
      <c r="LON306" s="319"/>
      <c r="LOO306" s="323"/>
      <c r="LOP306" s="319"/>
      <c r="LOQ306" s="323"/>
      <c r="LOR306" s="319"/>
      <c r="LOS306" s="323"/>
      <c r="LOT306" s="319"/>
      <c r="LOU306" s="323"/>
      <c r="LOV306" s="319"/>
      <c r="LOW306" s="323"/>
      <c r="LOX306" s="319"/>
      <c r="LOY306" s="323"/>
      <c r="LOZ306" s="319"/>
      <c r="LPA306" s="323"/>
      <c r="LPB306" s="319"/>
      <c r="LPC306" s="323"/>
      <c r="LPD306" s="319"/>
      <c r="LPE306" s="323"/>
      <c r="LPF306" s="319"/>
      <c r="LPG306" s="323"/>
      <c r="LPH306" s="319"/>
      <c r="LPI306" s="323"/>
      <c r="LPJ306" s="319"/>
      <c r="LPK306" s="323"/>
      <c r="LPL306" s="319"/>
      <c r="LPM306" s="323"/>
      <c r="LPN306" s="319"/>
      <c r="LPO306" s="323"/>
      <c r="LPP306" s="319"/>
      <c r="LPQ306" s="323"/>
      <c r="LPR306" s="319"/>
      <c r="LPS306" s="323"/>
      <c r="LPT306" s="319"/>
      <c r="LPU306" s="323"/>
      <c r="LPV306" s="319"/>
      <c r="LPW306" s="323"/>
      <c r="LPX306" s="319"/>
      <c r="LPY306" s="323"/>
      <c r="LPZ306" s="319"/>
      <c r="LQA306" s="323"/>
      <c r="LQB306" s="319"/>
      <c r="LQC306" s="323"/>
      <c r="LQD306" s="319"/>
      <c r="LQE306" s="323"/>
      <c r="LQF306" s="319"/>
      <c r="LQG306" s="323"/>
      <c r="LQH306" s="319"/>
      <c r="LQI306" s="323"/>
      <c r="LQJ306" s="319"/>
      <c r="LQK306" s="323"/>
      <c r="LQL306" s="319"/>
      <c r="LQM306" s="323"/>
      <c r="LQN306" s="319"/>
      <c r="LQO306" s="323"/>
      <c r="LQP306" s="319"/>
      <c r="LQQ306" s="323"/>
      <c r="LQR306" s="319"/>
      <c r="LQS306" s="323"/>
      <c r="LQT306" s="319"/>
      <c r="LQU306" s="323"/>
      <c r="LQV306" s="319"/>
      <c r="LQW306" s="323"/>
      <c r="LQX306" s="319"/>
      <c r="LQY306" s="323"/>
      <c r="LQZ306" s="319"/>
      <c r="LRA306" s="323"/>
      <c r="LRB306" s="319"/>
      <c r="LRC306" s="323"/>
      <c r="LRD306" s="319"/>
      <c r="LRE306" s="323"/>
      <c r="LRF306" s="319"/>
      <c r="LRG306" s="323"/>
      <c r="LRH306" s="319"/>
      <c r="LRI306" s="323"/>
      <c r="LRJ306" s="319"/>
      <c r="LRK306" s="323"/>
      <c r="LRL306" s="319"/>
      <c r="LRM306" s="323"/>
      <c r="LRN306" s="319"/>
      <c r="LRO306" s="323"/>
      <c r="LRP306" s="319"/>
      <c r="LRQ306" s="323"/>
      <c r="LRR306" s="319"/>
      <c r="LRS306" s="323"/>
      <c r="LRT306" s="319"/>
      <c r="LRU306" s="323"/>
      <c r="LRV306" s="319"/>
      <c r="LRW306" s="323"/>
      <c r="LRX306" s="319"/>
      <c r="LRY306" s="323"/>
      <c r="LRZ306" s="319"/>
      <c r="LSA306" s="323"/>
      <c r="LSB306" s="319"/>
      <c r="LSC306" s="323"/>
      <c r="LSD306" s="319"/>
      <c r="LSE306" s="323"/>
      <c r="LSF306" s="319"/>
      <c r="LSG306" s="323"/>
      <c r="LSH306" s="319"/>
      <c r="LSI306" s="323"/>
      <c r="LSJ306" s="319"/>
      <c r="LSK306" s="323"/>
      <c r="LSL306" s="319"/>
      <c r="LSM306" s="323"/>
      <c r="LSN306" s="319"/>
      <c r="LSO306" s="323"/>
      <c r="LSP306" s="319"/>
      <c r="LSQ306" s="323"/>
      <c r="LSR306" s="319"/>
      <c r="LSS306" s="323"/>
      <c r="LST306" s="319"/>
      <c r="LSU306" s="323"/>
      <c r="LSV306" s="319"/>
      <c r="LSW306" s="323"/>
      <c r="LSX306" s="319"/>
      <c r="LSY306" s="323"/>
      <c r="LSZ306" s="319"/>
      <c r="LTA306" s="323"/>
      <c r="LTB306" s="319"/>
      <c r="LTC306" s="323"/>
      <c r="LTD306" s="319"/>
      <c r="LTE306" s="323"/>
      <c r="LTF306" s="319"/>
      <c r="LTG306" s="323"/>
      <c r="LTH306" s="319"/>
      <c r="LTI306" s="323"/>
      <c r="LTJ306" s="319"/>
      <c r="LTK306" s="323"/>
      <c r="LTL306" s="319"/>
      <c r="LTM306" s="323"/>
      <c r="LTN306" s="319"/>
      <c r="LTO306" s="323"/>
      <c r="LTP306" s="319"/>
      <c r="LTQ306" s="323"/>
      <c r="LTR306" s="319"/>
      <c r="LTS306" s="323"/>
      <c r="LTT306" s="319"/>
      <c r="LTU306" s="323"/>
      <c r="LTV306" s="319"/>
      <c r="LTW306" s="323"/>
      <c r="LTX306" s="319"/>
      <c r="LTY306" s="323"/>
      <c r="LTZ306" s="319"/>
      <c r="LUA306" s="323"/>
      <c r="LUB306" s="319"/>
      <c r="LUC306" s="323"/>
      <c r="LUD306" s="319"/>
      <c r="LUE306" s="323"/>
      <c r="LUF306" s="319"/>
      <c r="LUG306" s="323"/>
      <c r="LUH306" s="319"/>
      <c r="LUI306" s="323"/>
      <c r="LUJ306" s="319"/>
      <c r="LUK306" s="323"/>
      <c r="LUL306" s="319"/>
      <c r="LUM306" s="323"/>
      <c r="LUN306" s="319"/>
      <c r="LUO306" s="323"/>
      <c r="LUP306" s="319"/>
      <c r="LUQ306" s="323"/>
      <c r="LUR306" s="319"/>
      <c r="LUS306" s="323"/>
      <c r="LUT306" s="319"/>
      <c r="LUU306" s="323"/>
      <c r="LUV306" s="319"/>
      <c r="LUW306" s="323"/>
      <c r="LUX306" s="319"/>
      <c r="LUY306" s="323"/>
      <c r="LUZ306" s="319"/>
      <c r="LVA306" s="323"/>
      <c r="LVB306" s="319"/>
      <c r="LVC306" s="323"/>
      <c r="LVD306" s="319"/>
      <c r="LVE306" s="323"/>
      <c r="LVF306" s="319"/>
      <c r="LVG306" s="323"/>
      <c r="LVH306" s="319"/>
      <c r="LVI306" s="323"/>
      <c r="LVJ306" s="319"/>
      <c r="LVK306" s="323"/>
      <c r="LVL306" s="319"/>
      <c r="LVM306" s="323"/>
      <c r="LVN306" s="319"/>
      <c r="LVO306" s="323"/>
      <c r="LVP306" s="319"/>
      <c r="LVQ306" s="323"/>
      <c r="LVR306" s="319"/>
      <c r="LVS306" s="323"/>
      <c r="LVT306" s="319"/>
      <c r="LVU306" s="323"/>
      <c r="LVV306" s="319"/>
      <c r="LVW306" s="323"/>
      <c r="LVX306" s="319"/>
      <c r="LVY306" s="323"/>
      <c r="LVZ306" s="319"/>
      <c r="LWA306" s="323"/>
      <c r="LWB306" s="319"/>
      <c r="LWC306" s="323"/>
      <c r="LWD306" s="319"/>
      <c r="LWE306" s="323"/>
      <c r="LWF306" s="319"/>
      <c r="LWG306" s="323"/>
      <c r="LWH306" s="319"/>
      <c r="LWI306" s="323"/>
      <c r="LWJ306" s="319"/>
      <c r="LWK306" s="323"/>
      <c r="LWL306" s="319"/>
      <c r="LWM306" s="323"/>
      <c r="LWN306" s="319"/>
      <c r="LWO306" s="323"/>
      <c r="LWP306" s="319"/>
      <c r="LWQ306" s="323"/>
      <c r="LWR306" s="319"/>
      <c r="LWS306" s="323"/>
      <c r="LWT306" s="319"/>
      <c r="LWU306" s="323"/>
      <c r="LWV306" s="319"/>
      <c r="LWW306" s="323"/>
      <c r="LWX306" s="319"/>
      <c r="LWY306" s="323"/>
      <c r="LWZ306" s="319"/>
      <c r="LXA306" s="323"/>
      <c r="LXB306" s="319"/>
      <c r="LXC306" s="323"/>
      <c r="LXD306" s="319"/>
      <c r="LXE306" s="323"/>
      <c r="LXF306" s="319"/>
      <c r="LXG306" s="323"/>
      <c r="LXH306" s="319"/>
      <c r="LXI306" s="323"/>
      <c r="LXJ306" s="319"/>
      <c r="LXK306" s="323"/>
      <c r="LXL306" s="319"/>
      <c r="LXM306" s="323"/>
      <c r="LXN306" s="319"/>
      <c r="LXO306" s="323"/>
      <c r="LXP306" s="319"/>
      <c r="LXQ306" s="323"/>
      <c r="LXR306" s="319"/>
      <c r="LXS306" s="323"/>
      <c r="LXT306" s="319"/>
      <c r="LXU306" s="323"/>
      <c r="LXV306" s="319"/>
      <c r="LXW306" s="323"/>
      <c r="LXX306" s="319"/>
      <c r="LXY306" s="323"/>
      <c r="LXZ306" s="319"/>
      <c r="LYA306" s="323"/>
      <c r="LYB306" s="319"/>
      <c r="LYC306" s="323"/>
      <c r="LYD306" s="319"/>
      <c r="LYE306" s="323"/>
      <c r="LYF306" s="319"/>
      <c r="LYG306" s="323"/>
      <c r="LYH306" s="319"/>
      <c r="LYI306" s="323"/>
      <c r="LYJ306" s="319"/>
      <c r="LYK306" s="323"/>
      <c r="LYL306" s="319"/>
      <c r="LYM306" s="323"/>
      <c r="LYN306" s="319"/>
      <c r="LYO306" s="323"/>
      <c r="LYP306" s="319"/>
      <c r="LYQ306" s="323"/>
      <c r="LYR306" s="319"/>
      <c r="LYS306" s="323"/>
      <c r="LYT306" s="319"/>
      <c r="LYU306" s="323"/>
      <c r="LYV306" s="319"/>
      <c r="LYW306" s="323"/>
      <c r="LYX306" s="319"/>
      <c r="LYY306" s="323"/>
      <c r="LYZ306" s="319"/>
      <c r="LZA306" s="323"/>
      <c r="LZB306" s="319"/>
      <c r="LZC306" s="323"/>
      <c r="LZD306" s="319"/>
      <c r="LZE306" s="323"/>
      <c r="LZF306" s="319"/>
      <c r="LZG306" s="323"/>
      <c r="LZH306" s="319"/>
      <c r="LZI306" s="323"/>
      <c r="LZJ306" s="319"/>
      <c r="LZK306" s="323"/>
      <c r="LZL306" s="319"/>
      <c r="LZM306" s="323"/>
      <c r="LZN306" s="319"/>
      <c r="LZO306" s="323"/>
      <c r="LZP306" s="319"/>
      <c r="LZQ306" s="323"/>
      <c r="LZR306" s="319"/>
      <c r="LZS306" s="323"/>
      <c r="LZT306" s="319"/>
      <c r="LZU306" s="323"/>
      <c r="LZV306" s="319"/>
      <c r="LZW306" s="323"/>
      <c r="LZX306" s="319"/>
      <c r="LZY306" s="323"/>
      <c r="LZZ306" s="319"/>
      <c r="MAA306" s="323"/>
      <c r="MAB306" s="319"/>
      <c r="MAC306" s="323"/>
      <c r="MAD306" s="319"/>
      <c r="MAE306" s="323"/>
      <c r="MAF306" s="319"/>
      <c r="MAG306" s="323"/>
      <c r="MAH306" s="319"/>
      <c r="MAI306" s="323"/>
      <c r="MAJ306" s="319"/>
      <c r="MAK306" s="323"/>
      <c r="MAL306" s="319"/>
      <c r="MAM306" s="323"/>
      <c r="MAN306" s="319"/>
      <c r="MAO306" s="323"/>
      <c r="MAP306" s="319"/>
      <c r="MAQ306" s="323"/>
      <c r="MAR306" s="319"/>
      <c r="MAS306" s="323"/>
      <c r="MAT306" s="319"/>
      <c r="MAU306" s="323"/>
      <c r="MAV306" s="319"/>
      <c r="MAW306" s="323"/>
      <c r="MAX306" s="319"/>
      <c r="MAY306" s="323"/>
      <c r="MAZ306" s="319"/>
      <c r="MBA306" s="323"/>
      <c r="MBB306" s="319"/>
      <c r="MBC306" s="323"/>
      <c r="MBD306" s="319"/>
      <c r="MBE306" s="323"/>
      <c r="MBF306" s="319"/>
      <c r="MBG306" s="323"/>
      <c r="MBH306" s="319"/>
      <c r="MBI306" s="323"/>
      <c r="MBJ306" s="319"/>
      <c r="MBK306" s="323"/>
      <c r="MBL306" s="319"/>
      <c r="MBM306" s="323"/>
      <c r="MBN306" s="319"/>
      <c r="MBO306" s="323"/>
      <c r="MBP306" s="319"/>
      <c r="MBQ306" s="323"/>
      <c r="MBR306" s="319"/>
      <c r="MBS306" s="323"/>
      <c r="MBT306" s="319"/>
      <c r="MBU306" s="323"/>
      <c r="MBV306" s="319"/>
      <c r="MBW306" s="323"/>
      <c r="MBX306" s="319"/>
      <c r="MBY306" s="323"/>
      <c r="MBZ306" s="319"/>
      <c r="MCA306" s="323"/>
      <c r="MCB306" s="319"/>
      <c r="MCC306" s="323"/>
      <c r="MCD306" s="319"/>
      <c r="MCE306" s="323"/>
      <c r="MCF306" s="319"/>
      <c r="MCG306" s="323"/>
      <c r="MCH306" s="319"/>
      <c r="MCI306" s="323"/>
      <c r="MCJ306" s="319"/>
      <c r="MCK306" s="323"/>
      <c r="MCL306" s="319"/>
      <c r="MCM306" s="323"/>
      <c r="MCN306" s="319"/>
      <c r="MCO306" s="323"/>
      <c r="MCP306" s="319"/>
      <c r="MCQ306" s="323"/>
      <c r="MCR306" s="319"/>
      <c r="MCS306" s="323"/>
      <c r="MCT306" s="319"/>
      <c r="MCU306" s="323"/>
      <c r="MCV306" s="319"/>
      <c r="MCW306" s="323"/>
      <c r="MCX306" s="319"/>
      <c r="MCY306" s="323"/>
      <c r="MCZ306" s="319"/>
      <c r="MDA306" s="323"/>
      <c r="MDB306" s="319"/>
      <c r="MDC306" s="323"/>
      <c r="MDD306" s="319"/>
      <c r="MDE306" s="323"/>
      <c r="MDF306" s="319"/>
      <c r="MDG306" s="323"/>
      <c r="MDH306" s="319"/>
      <c r="MDI306" s="323"/>
      <c r="MDJ306" s="319"/>
      <c r="MDK306" s="323"/>
      <c r="MDL306" s="319"/>
      <c r="MDM306" s="323"/>
      <c r="MDN306" s="319"/>
      <c r="MDO306" s="323"/>
      <c r="MDP306" s="319"/>
      <c r="MDQ306" s="323"/>
      <c r="MDR306" s="319"/>
      <c r="MDS306" s="323"/>
      <c r="MDT306" s="319"/>
      <c r="MDU306" s="323"/>
      <c r="MDV306" s="319"/>
      <c r="MDW306" s="323"/>
      <c r="MDX306" s="319"/>
      <c r="MDY306" s="323"/>
      <c r="MDZ306" s="319"/>
      <c r="MEA306" s="323"/>
      <c r="MEB306" s="319"/>
      <c r="MEC306" s="323"/>
      <c r="MED306" s="319"/>
      <c r="MEE306" s="323"/>
      <c r="MEF306" s="319"/>
      <c r="MEG306" s="323"/>
      <c r="MEH306" s="319"/>
      <c r="MEI306" s="323"/>
      <c r="MEJ306" s="319"/>
      <c r="MEK306" s="323"/>
      <c r="MEL306" s="319"/>
      <c r="MEM306" s="323"/>
      <c r="MEN306" s="319"/>
      <c r="MEO306" s="323"/>
      <c r="MEP306" s="319"/>
      <c r="MEQ306" s="323"/>
      <c r="MER306" s="319"/>
      <c r="MES306" s="323"/>
      <c r="MET306" s="319"/>
      <c r="MEU306" s="323"/>
      <c r="MEV306" s="319"/>
      <c r="MEW306" s="323"/>
      <c r="MEX306" s="319"/>
      <c r="MEY306" s="323"/>
      <c r="MEZ306" s="319"/>
      <c r="MFA306" s="323"/>
      <c r="MFB306" s="319"/>
      <c r="MFC306" s="323"/>
      <c r="MFD306" s="319"/>
      <c r="MFE306" s="323"/>
      <c r="MFF306" s="319"/>
      <c r="MFG306" s="323"/>
      <c r="MFH306" s="319"/>
      <c r="MFI306" s="323"/>
      <c r="MFJ306" s="319"/>
      <c r="MFK306" s="323"/>
      <c r="MFL306" s="319"/>
      <c r="MFM306" s="323"/>
      <c r="MFN306" s="319"/>
      <c r="MFO306" s="323"/>
      <c r="MFP306" s="319"/>
      <c r="MFQ306" s="323"/>
      <c r="MFR306" s="319"/>
      <c r="MFS306" s="323"/>
      <c r="MFT306" s="319"/>
      <c r="MFU306" s="323"/>
      <c r="MFV306" s="319"/>
      <c r="MFW306" s="323"/>
      <c r="MFX306" s="319"/>
      <c r="MFY306" s="323"/>
      <c r="MFZ306" s="319"/>
      <c r="MGA306" s="323"/>
      <c r="MGB306" s="319"/>
      <c r="MGC306" s="323"/>
      <c r="MGD306" s="319"/>
      <c r="MGE306" s="323"/>
      <c r="MGF306" s="319"/>
      <c r="MGG306" s="323"/>
      <c r="MGH306" s="319"/>
      <c r="MGI306" s="323"/>
      <c r="MGJ306" s="319"/>
      <c r="MGK306" s="323"/>
      <c r="MGL306" s="319"/>
      <c r="MGM306" s="323"/>
      <c r="MGN306" s="319"/>
      <c r="MGO306" s="323"/>
      <c r="MGP306" s="319"/>
      <c r="MGQ306" s="323"/>
      <c r="MGR306" s="319"/>
      <c r="MGS306" s="323"/>
      <c r="MGT306" s="319"/>
      <c r="MGU306" s="323"/>
      <c r="MGV306" s="319"/>
      <c r="MGW306" s="323"/>
      <c r="MGX306" s="319"/>
      <c r="MGY306" s="323"/>
      <c r="MGZ306" s="319"/>
      <c r="MHA306" s="323"/>
      <c r="MHB306" s="319"/>
      <c r="MHC306" s="323"/>
      <c r="MHD306" s="319"/>
      <c r="MHE306" s="323"/>
      <c r="MHF306" s="319"/>
      <c r="MHG306" s="323"/>
      <c r="MHH306" s="319"/>
      <c r="MHI306" s="323"/>
      <c r="MHJ306" s="319"/>
      <c r="MHK306" s="323"/>
      <c r="MHL306" s="319"/>
      <c r="MHM306" s="323"/>
      <c r="MHN306" s="319"/>
      <c r="MHO306" s="323"/>
      <c r="MHP306" s="319"/>
      <c r="MHQ306" s="323"/>
      <c r="MHR306" s="319"/>
      <c r="MHS306" s="323"/>
      <c r="MHT306" s="319"/>
      <c r="MHU306" s="323"/>
      <c r="MHV306" s="319"/>
      <c r="MHW306" s="323"/>
      <c r="MHX306" s="319"/>
      <c r="MHY306" s="323"/>
      <c r="MHZ306" s="319"/>
      <c r="MIA306" s="323"/>
      <c r="MIB306" s="319"/>
      <c r="MIC306" s="323"/>
      <c r="MID306" s="319"/>
      <c r="MIE306" s="323"/>
      <c r="MIF306" s="319"/>
      <c r="MIG306" s="323"/>
      <c r="MIH306" s="319"/>
      <c r="MII306" s="323"/>
      <c r="MIJ306" s="319"/>
      <c r="MIK306" s="323"/>
      <c r="MIL306" s="319"/>
      <c r="MIM306" s="323"/>
      <c r="MIN306" s="319"/>
      <c r="MIO306" s="323"/>
      <c r="MIP306" s="319"/>
      <c r="MIQ306" s="323"/>
      <c r="MIR306" s="319"/>
      <c r="MIS306" s="323"/>
      <c r="MIT306" s="319"/>
      <c r="MIU306" s="323"/>
      <c r="MIV306" s="319"/>
      <c r="MIW306" s="323"/>
      <c r="MIX306" s="319"/>
      <c r="MIY306" s="323"/>
      <c r="MIZ306" s="319"/>
      <c r="MJA306" s="323"/>
      <c r="MJB306" s="319"/>
      <c r="MJC306" s="323"/>
      <c r="MJD306" s="319"/>
      <c r="MJE306" s="323"/>
      <c r="MJF306" s="319"/>
      <c r="MJG306" s="323"/>
      <c r="MJH306" s="319"/>
      <c r="MJI306" s="323"/>
      <c r="MJJ306" s="319"/>
      <c r="MJK306" s="323"/>
      <c r="MJL306" s="319"/>
      <c r="MJM306" s="323"/>
      <c r="MJN306" s="319"/>
      <c r="MJO306" s="323"/>
      <c r="MJP306" s="319"/>
      <c r="MJQ306" s="323"/>
      <c r="MJR306" s="319"/>
      <c r="MJS306" s="323"/>
      <c r="MJT306" s="319"/>
      <c r="MJU306" s="323"/>
      <c r="MJV306" s="319"/>
      <c r="MJW306" s="323"/>
      <c r="MJX306" s="319"/>
      <c r="MJY306" s="323"/>
      <c r="MJZ306" s="319"/>
      <c r="MKA306" s="323"/>
      <c r="MKB306" s="319"/>
      <c r="MKC306" s="323"/>
      <c r="MKD306" s="319"/>
      <c r="MKE306" s="323"/>
      <c r="MKF306" s="319"/>
      <c r="MKG306" s="323"/>
      <c r="MKH306" s="319"/>
      <c r="MKI306" s="323"/>
      <c r="MKJ306" s="319"/>
      <c r="MKK306" s="323"/>
      <c r="MKL306" s="319"/>
      <c r="MKM306" s="323"/>
      <c r="MKN306" s="319"/>
      <c r="MKO306" s="323"/>
      <c r="MKP306" s="319"/>
      <c r="MKQ306" s="323"/>
      <c r="MKR306" s="319"/>
      <c r="MKS306" s="323"/>
      <c r="MKT306" s="319"/>
      <c r="MKU306" s="323"/>
      <c r="MKV306" s="319"/>
      <c r="MKW306" s="323"/>
      <c r="MKX306" s="319"/>
      <c r="MKY306" s="323"/>
      <c r="MKZ306" s="319"/>
      <c r="MLA306" s="323"/>
      <c r="MLB306" s="319"/>
      <c r="MLC306" s="323"/>
      <c r="MLD306" s="319"/>
      <c r="MLE306" s="323"/>
      <c r="MLF306" s="319"/>
      <c r="MLG306" s="323"/>
      <c r="MLH306" s="319"/>
      <c r="MLI306" s="323"/>
      <c r="MLJ306" s="319"/>
      <c r="MLK306" s="323"/>
      <c r="MLL306" s="319"/>
      <c r="MLM306" s="323"/>
      <c r="MLN306" s="319"/>
      <c r="MLO306" s="323"/>
      <c r="MLP306" s="319"/>
      <c r="MLQ306" s="323"/>
      <c r="MLR306" s="319"/>
      <c r="MLS306" s="323"/>
      <c r="MLT306" s="319"/>
      <c r="MLU306" s="323"/>
      <c r="MLV306" s="319"/>
      <c r="MLW306" s="323"/>
      <c r="MLX306" s="319"/>
      <c r="MLY306" s="323"/>
      <c r="MLZ306" s="319"/>
      <c r="MMA306" s="323"/>
      <c r="MMB306" s="319"/>
      <c r="MMC306" s="323"/>
      <c r="MMD306" s="319"/>
      <c r="MME306" s="323"/>
      <c r="MMF306" s="319"/>
      <c r="MMG306" s="323"/>
      <c r="MMH306" s="319"/>
      <c r="MMI306" s="323"/>
      <c r="MMJ306" s="319"/>
      <c r="MMK306" s="323"/>
      <c r="MML306" s="319"/>
      <c r="MMM306" s="323"/>
      <c r="MMN306" s="319"/>
      <c r="MMO306" s="323"/>
      <c r="MMP306" s="319"/>
      <c r="MMQ306" s="323"/>
      <c r="MMR306" s="319"/>
      <c r="MMS306" s="323"/>
      <c r="MMT306" s="319"/>
      <c r="MMU306" s="323"/>
      <c r="MMV306" s="319"/>
      <c r="MMW306" s="323"/>
      <c r="MMX306" s="319"/>
      <c r="MMY306" s="323"/>
      <c r="MMZ306" s="319"/>
      <c r="MNA306" s="323"/>
      <c r="MNB306" s="319"/>
      <c r="MNC306" s="323"/>
      <c r="MND306" s="319"/>
      <c r="MNE306" s="323"/>
      <c r="MNF306" s="319"/>
      <c r="MNG306" s="323"/>
      <c r="MNH306" s="319"/>
      <c r="MNI306" s="323"/>
      <c r="MNJ306" s="319"/>
      <c r="MNK306" s="323"/>
      <c r="MNL306" s="319"/>
      <c r="MNM306" s="323"/>
      <c r="MNN306" s="319"/>
      <c r="MNO306" s="323"/>
      <c r="MNP306" s="319"/>
      <c r="MNQ306" s="323"/>
      <c r="MNR306" s="319"/>
      <c r="MNS306" s="323"/>
      <c r="MNT306" s="319"/>
      <c r="MNU306" s="323"/>
      <c r="MNV306" s="319"/>
      <c r="MNW306" s="323"/>
      <c r="MNX306" s="319"/>
      <c r="MNY306" s="323"/>
      <c r="MNZ306" s="319"/>
      <c r="MOA306" s="323"/>
      <c r="MOB306" s="319"/>
      <c r="MOC306" s="323"/>
      <c r="MOD306" s="319"/>
      <c r="MOE306" s="323"/>
      <c r="MOF306" s="319"/>
      <c r="MOG306" s="323"/>
      <c r="MOH306" s="319"/>
      <c r="MOI306" s="323"/>
      <c r="MOJ306" s="319"/>
      <c r="MOK306" s="323"/>
      <c r="MOL306" s="319"/>
      <c r="MOM306" s="323"/>
      <c r="MON306" s="319"/>
      <c r="MOO306" s="323"/>
      <c r="MOP306" s="319"/>
      <c r="MOQ306" s="323"/>
      <c r="MOR306" s="319"/>
      <c r="MOS306" s="323"/>
      <c r="MOT306" s="319"/>
      <c r="MOU306" s="323"/>
      <c r="MOV306" s="319"/>
      <c r="MOW306" s="323"/>
      <c r="MOX306" s="319"/>
      <c r="MOY306" s="323"/>
      <c r="MOZ306" s="319"/>
      <c r="MPA306" s="323"/>
      <c r="MPB306" s="319"/>
      <c r="MPC306" s="323"/>
      <c r="MPD306" s="319"/>
      <c r="MPE306" s="323"/>
      <c r="MPF306" s="319"/>
      <c r="MPG306" s="323"/>
      <c r="MPH306" s="319"/>
      <c r="MPI306" s="323"/>
      <c r="MPJ306" s="319"/>
      <c r="MPK306" s="323"/>
      <c r="MPL306" s="319"/>
      <c r="MPM306" s="323"/>
      <c r="MPN306" s="319"/>
      <c r="MPO306" s="323"/>
      <c r="MPP306" s="319"/>
      <c r="MPQ306" s="323"/>
      <c r="MPR306" s="319"/>
      <c r="MPS306" s="323"/>
      <c r="MPT306" s="319"/>
      <c r="MPU306" s="323"/>
      <c r="MPV306" s="319"/>
      <c r="MPW306" s="323"/>
      <c r="MPX306" s="319"/>
      <c r="MPY306" s="323"/>
      <c r="MPZ306" s="319"/>
      <c r="MQA306" s="323"/>
      <c r="MQB306" s="319"/>
      <c r="MQC306" s="323"/>
      <c r="MQD306" s="319"/>
      <c r="MQE306" s="323"/>
      <c r="MQF306" s="319"/>
      <c r="MQG306" s="323"/>
      <c r="MQH306" s="319"/>
      <c r="MQI306" s="323"/>
      <c r="MQJ306" s="319"/>
      <c r="MQK306" s="323"/>
      <c r="MQL306" s="319"/>
      <c r="MQM306" s="323"/>
      <c r="MQN306" s="319"/>
      <c r="MQO306" s="323"/>
      <c r="MQP306" s="319"/>
      <c r="MQQ306" s="323"/>
      <c r="MQR306" s="319"/>
      <c r="MQS306" s="323"/>
      <c r="MQT306" s="319"/>
      <c r="MQU306" s="323"/>
      <c r="MQV306" s="319"/>
      <c r="MQW306" s="323"/>
      <c r="MQX306" s="319"/>
      <c r="MQY306" s="323"/>
      <c r="MQZ306" s="319"/>
      <c r="MRA306" s="323"/>
      <c r="MRB306" s="319"/>
      <c r="MRC306" s="323"/>
      <c r="MRD306" s="319"/>
      <c r="MRE306" s="323"/>
      <c r="MRF306" s="319"/>
      <c r="MRG306" s="323"/>
      <c r="MRH306" s="319"/>
      <c r="MRI306" s="323"/>
      <c r="MRJ306" s="319"/>
      <c r="MRK306" s="323"/>
      <c r="MRL306" s="319"/>
      <c r="MRM306" s="323"/>
      <c r="MRN306" s="319"/>
      <c r="MRO306" s="323"/>
      <c r="MRP306" s="319"/>
      <c r="MRQ306" s="323"/>
      <c r="MRR306" s="319"/>
      <c r="MRS306" s="323"/>
      <c r="MRT306" s="319"/>
      <c r="MRU306" s="323"/>
      <c r="MRV306" s="319"/>
      <c r="MRW306" s="323"/>
      <c r="MRX306" s="319"/>
      <c r="MRY306" s="323"/>
      <c r="MRZ306" s="319"/>
      <c r="MSA306" s="323"/>
      <c r="MSB306" s="319"/>
      <c r="MSC306" s="323"/>
      <c r="MSD306" s="319"/>
      <c r="MSE306" s="323"/>
      <c r="MSF306" s="319"/>
      <c r="MSG306" s="323"/>
      <c r="MSH306" s="319"/>
      <c r="MSI306" s="323"/>
      <c r="MSJ306" s="319"/>
      <c r="MSK306" s="323"/>
      <c r="MSL306" s="319"/>
      <c r="MSM306" s="323"/>
      <c r="MSN306" s="319"/>
      <c r="MSO306" s="323"/>
      <c r="MSP306" s="319"/>
      <c r="MSQ306" s="323"/>
      <c r="MSR306" s="319"/>
      <c r="MSS306" s="323"/>
      <c r="MST306" s="319"/>
      <c r="MSU306" s="323"/>
      <c r="MSV306" s="319"/>
      <c r="MSW306" s="323"/>
      <c r="MSX306" s="319"/>
      <c r="MSY306" s="323"/>
      <c r="MSZ306" s="319"/>
      <c r="MTA306" s="323"/>
      <c r="MTB306" s="319"/>
      <c r="MTC306" s="323"/>
      <c r="MTD306" s="319"/>
      <c r="MTE306" s="323"/>
      <c r="MTF306" s="319"/>
      <c r="MTG306" s="323"/>
      <c r="MTH306" s="319"/>
      <c r="MTI306" s="323"/>
      <c r="MTJ306" s="319"/>
      <c r="MTK306" s="323"/>
      <c r="MTL306" s="319"/>
      <c r="MTM306" s="323"/>
      <c r="MTN306" s="319"/>
      <c r="MTO306" s="323"/>
      <c r="MTP306" s="319"/>
      <c r="MTQ306" s="323"/>
      <c r="MTR306" s="319"/>
      <c r="MTS306" s="323"/>
      <c r="MTT306" s="319"/>
      <c r="MTU306" s="323"/>
      <c r="MTV306" s="319"/>
      <c r="MTW306" s="323"/>
      <c r="MTX306" s="319"/>
      <c r="MTY306" s="323"/>
      <c r="MTZ306" s="319"/>
      <c r="MUA306" s="323"/>
      <c r="MUB306" s="319"/>
      <c r="MUC306" s="323"/>
      <c r="MUD306" s="319"/>
      <c r="MUE306" s="323"/>
      <c r="MUF306" s="319"/>
      <c r="MUG306" s="323"/>
      <c r="MUH306" s="319"/>
      <c r="MUI306" s="323"/>
      <c r="MUJ306" s="319"/>
      <c r="MUK306" s="323"/>
      <c r="MUL306" s="319"/>
      <c r="MUM306" s="323"/>
      <c r="MUN306" s="319"/>
      <c r="MUO306" s="323"/>
      <c r="MUP306" s="319"/>
      <c r="MUQ306" s="323"/>
      <c r="MUR306" s="319"/>
      <c r="MUS306" s="323"/>
      <c r="MUT306" s="319"/>
      <c r="MUU306" s="323"/>
      <c r="MUV306" s="319"/>
      <c r="MUW306" s="323"/>
      <c r="MUX306" s="319"/>
      <c r="MUY306" s="323"/>
      <c r="MUZ306" s="319"/>
      <c r="MVA306" s="323"/>
      <c r="MVB306" s="319"/>
      <c r="MVC306" s="323"/>
      <c r="MVD306" s="319"/>
      <c r="MVE306" s="323"/>
      <c r="MVF306" s="319"/>
      <c r="MVG306" s="323"/>
      <c r="MVH306" s="319"/>
      <c r="MVI306" s="323"/>
      <c r="MVJ306" s="319"/>
      <c r="MVK306" s="323"/>
      <c r="MVL306" s="319"/>
      <c r="MVM306" s="323"/>
      <c r="MVN306" s="319"/>
      <c r="MVO306" s="323"/>
      <c r="MVP306" s="319"/>
      <c r="MVQ306" s="323"/>
      <c r="MVR306" s="319"/>
      <c r="MVS306" s="323"/>
      <c r="MVT306" s="319"/>
      <c r="MVU306" s="323"/>
      <c r="MVV306" s="319"/>
      <c r="MVW306" s="323"/>
      <c r="MVX306" s="319"/>
      <c r="MVY306" s="323"/>
      <c r="MVZ306" s="319"/>
      <c r="MWA306" s="323"/>
      <c r="MWB306" s="319"/>
      <c r="MWC306" s="323"/>
      <c r="MWD306" s="319"/>
      <c r="MWE306" s="323"/>
      <c r="MWF306" s="319"/>
      <c r="MWG306" s="323"/>
      <c r="MWH306" s="319"/>
      <c r="MWI306" s="323"/>
      <c r="MWJ306" s="319"/>
      <c r="MWK306" s="323"/>
      <c r="MWL306" s="319"/>
      <c r="MWM306" s="323"/>
      <c r="MWN306" s="319"/>
      <c r="MWO306" s="323"/>
      <c r="MWP306" s="319"/>
      <c r="MWQ306" s="323"/>
      <c r="MWR306" s="319"/>
      <c r="MWS306" s="323"/>
      <c r="MWT306" s="319"/>
      <c r="MWU306" s="323"/>
      <c r="MWV306" s="319"/>
      <c r="MWW306" s="323"/>
      <c r="MWX306" s="319"/>
      <c r="MWY306" s="323"/>
      <c r="MWZ306" s="319"/>
      <c r="MXA306" s="323"/>
      <c r="MXB306" s="319"/>
      <c r="MXC306" s="323"/>
      <c r="MXD306" s="319"/>
      <c r="MXE306" s="323"/>
      <c r="MXF306" s="319"/>
      <c r="MXG306" s="323"/>
      <c r="MXH306" s="319"/>
      <c r="MXI306" s="323"/>
      <c r="MXJ306" s="319"/>
      <c r="MXK306" s="323"/>
      <c r="MXL306" s="319"/>
      <c r="MXM306" s="323"/>
      <c r="MXN306" s="319"/>
      <c r="MXO306" s="323"/>
      <c r="MXP306" s="319"/>
      <c r="MXQ306" s="323"/>
      <c r="MXR306" s="319"/>
      <c r="MXS306" s="323"/>
      <c r="MXT306" s="319"/>
      <c r="MXU306" s="323"/>
      <c r="MXV306" s="319"/>
      <c r="MXW306" s="323"/>
      <c r="MXX306" s="319"/>
      <c r="MXY306" s="323"/>
      <c r="MXZ306" s="319"/>
      <c r="MYA306" s="323"/>
      <c r="MYB306" s="319"/>
      <c r="MYC306" s="323"/>
      <c r="MYD306" s="319"/>
      <c r="MYE306" s="323"/>
      <c r="MYF306" s="319"/>
      <c r="MYG306" s="323"/>
      <c r="MYH306" s="319"/>
      <c r="MYI306" s="323"/>
      <c r="MYJ306" s="319"/>
      <c r="MYK306" s="323"/>
      <c r="MYL306" s="319"/>
      <c r="MYM306" s="323"/>
      <c r="MYN306" s="319"/>
      <c r="MYO306" s="323"/>
      <c r="MYP306" s="319"/>
      <c r="MYQ306" s="323"/>
      <c r="MYR306" s="319"/>
      <c r="MYS306" s="323"/>
      <c r="MYT306" s="319"/>
      <c r="MYU306" s="323"/>
      <c r="MYV306" s="319"/>
      <c r="MYW306" s="323"/>
      <c r="MYX306" s="319"/>
      <c r="MYY306" s="323"/>
      <c r="MYZ306" s="319"/>
      <c r="MZA306" s="323"/>
      <c r="MZB306" s="319"/>
      <c r="MZC306" s="323"/>
      <c r="MZD306" s="319"/>
      <c r="MZE306" s="323"/>
      <c r="MZF306" s="319"/>
      <c r="MZG306" s="323"/>
      <c r="MZH306" s="319"/>
      <c r="MZI306" s="323"/>
      <c r="MZJ306" s="319"/>
      <c r="MZK306" s="323"/>
      <c r="MZL306" s="319"/>
      <c r="MZM306" s="323"/>
      <c r="MZN306" s="319"/>
      <c r="MZO306" s="323"/>
      <c r="MZP306" s="319"/>
      <c r="MZQ306" s="323"/>
      <c r="MZR306" s="319"/>
      <c r="MZS306" s="323"/>
      <c r="MZT306" s="319"/>
      <c r="MZU306" s="323"/>
      <c r="MZV306" s="319"/>
      <c r="MZW306" s="323"/>
      <c r="MZX306" s="319"/>
      <c r="MZY306" s="323"/>
      <c r="MZZ306" s="319"/>
      <c r="NAA306" s="323"/>
      <c r="NAB306" s="319"/>
      <c r="NAC306" s="323"/>
      <c r="NAD306" s="319"/>
      <c r="NAE306" s="323"/>
      <c r="NAF306" s="319"/>
      <c r="NAG306" s="323"/>
      <c r="NAH306" s="319"/>
      <c r="NAI306" s="323"/>
      <c r="NAJ306" s="319"/>
      <c r="NAK306" s="323"/>
      <c r="NAL306" s="319"/>
      <c r="NAM306" s="323"/>
      <c r="NAN306" s="319"/>
      <c r="NAO306" s="323"/>
      <c r="NAP306" s="319"/>
      <c r="NAQ306" s="323"/>
      <c r="NAR306" s="319"/>
      <c r="NAS306" s="323"/>
      <c r="NAT306" s="319"/>
      <c r="NAU306" s="323"/>
      <c r="NAV306" s="319"/>
      <c r="NAW306" s="323"/>
      <c r="NAX306" s="319"/>
      <c r="NAY306" s="323"/>
      <c r="NAZ306" s="319"/>
      <c r="NBA306" s="323"/>
      <c r="NBB306" s="319"/>
      <c r="NBC306" s="323"/>
      <c r="NBD306" s="319"/>
      <c r="NBE306" s="323"/>
      <c r="NBF306" s="319"/>
      <c r="NBG306" s="323"/>
      <c r="NBH306" s="319"/>
      <c r="NBI306" s="323"/>
      <c r="NBJ306" s="319"/>
      <c r="NBK306" s="323"/>
      <c r="NBL306" s="319"/>
      <c r="NBM306" s="323"/>
      <c r="NBN306" s="319"/>
      <c r="NBO306" s="323"/>
      <c r="NBP306" s="319"/>
      <c r="NBQ306" s="323"/>
      <c r="NBR306" s="319"/>
      <c r="NBS306" s="323"/>
      <c r="NBT306" s="319"/>
      <c r="NBU306" s="323"/>
      <c r="NBV306" s="319"/>
      <c r="NBW306" s="323"/>
      <c r="NBX306" s="319"/>
      <c r="NBY306" s="323"/>
      <c r="NBZ306" s="319"/>
      <c r="NCA306" s="323"/>
      <c r="NCB306" s="319"/>
      <c r="NCC306" s="323"/>
      <c r="NCD306" s="319"/>
      <c r="NCE306" s="323"/>
      <c r="NCF306" s="319"/>
      <c r="NCG306" s="323"/>
      <c r="NCH306" s="319"/>
      <c r="NCI306" s="323"/>
      <c r="NCJ306" s="319"/>
      <c r="NCK306" s="323"/>
      <c r="NCL306" s="319"/>
      <c r="NCM306" s="323"/>
      <c r="NCN306" s="319"/>
      <c r="NCO306" s="323"/>
      <c r="NCP306" s="319"/>
      <c r="NCQ306" s="323"/>
      <c r="NCR306" s="319"/>
      <c r="NCS306" s="323"/>
      <c r="NCT306" s="319"/>
      <c r="NCU306" s="323"/>
      <c r="NCV306" s="319"/>
      <c r="NCW306" s="323"/>
      <c r="NCX306" s="319"/>
      <c r="NCY306" s="323"/>
      <c r="NCZ306" s="319"/>
      <c r="NDA306" s="323"/>
      <c r="NDB306" s="319"/>
      <c r="NDC306" s="323"/>
      <c r="NDD306" s="319"/>
      <c r="NDE306" s="323"/>
      <c r="NDF306" s="319"/>
      <c r="NDG306" s="323"/>
      <c r="NDH306" s="319"/>
      <c r="NDI306" s="323"/>
      <c r="NDJ306" s="319"/>
      <c r="NDK306" s="323"/>
      <c r="NDL306" s="319"/>
      <c r="NDM306" s="323"/>
      <c r="NDN306" s="319"/>
      <c r="NDO306" s="323"/>
      <c r="NDP306" s="319"/>
      <c r="NDQ306" s="323"/>
      <c r="NDR306" s="319"/>
      <c r="NDS306" s="323"/>
      <c r="NDT306" s="319"/>
      <c r="NDU306" s="323"/>
      <c r="NDV306" s="319"/>
      <c r="NDW306" s="323"/>
      <c r="NDX306" s="319"/>
      <c r="NDY306" s="323"/>
      <c r="NDZ306" s="319"/>
      <c r="NEA306" s="323"/>
      <c r="NEB306" s="319"/>
      <c r="NEC306" s="323"/>
      <c r="NED306" s="319"/>
      <c r="NEE306" s="323"/>
      <c r="NEF306" s="319"/>
      <c r="NEG306" s="323"/>
      <c r="NEH306" s="319"/>
      <c r="NEI306" s="323"/>
      <c r="NEJ306" s="319"/>
      <c r="NEK306" s="323"/>
      <c r="NEL306" s="319"/>
      <c r="NEM306" s="323"/>
      <c r="NEN306" s="319"/>
      <c r="NEO306" s="323"/>
      <c r="NEP306" s="319"/>
      <c r="NEQ306" s="323"/>
      <c r="NER306" s="319"/>
      <c r="NES306" s="323"/>
      <c r="NET306" s="319"/>
      <c r="NEU306" s="323"/>
      <c r="NEV306" s="319"/>
      <c r="NEW306" s="323"/>
      <c r="NEX306" s="319"/>
      <c r="NEY306" s="323"/>
      <c r="NEZ306" s="319"/>
      <c r="NFA306" s="323"/>
      <c r="NFB306" s="319"/>
      <c r="NFC306" s="323"/>
      <c r="NFD306" s="319"/>
      <c r="NFE306" s="323"/>
      <c r="NFF306" s="319"/>
      <c r="NFG306" s="323"/>
      <c r="NFH306" s="319"/>
      <c r="NFI306" s="323"/>
      <c r="NFJ306" s="319"/>
      <c r="NFK306" s="323"/>
      <c r="NFL306" s="319"/>
      <c r="NFM306" s="323"/>
      <c r="NFN306" s="319"/>
      <c r="NFO306" s="323"/>
      <c r="NFP306" s="319"/>
      <c r="NFQ306" s="323"/>
      <c r="NFR306" s="319"/>
      <c r="NFS306" s="323"/>
      <c r="NFT306" s="319"/>
      <c r="NFU306" s="323"/>
      <c r="NFV306" s="319"/>
      <c r="NFW306" s="323"/>
      <c r="NFX306" s="319"/>
      <c r="NFY306" s="323"/>
      <c r="NFZ306" s="319"/>
      <c r="NGA306" s="323"/>
      <c r="NGB306" s="319"/>
      <c r="NGC306" s="323"/>
      <c r="NGD306" s="319"/>
      <c r="NGE306" s="323"/>
      <c r="NGF306" s="319"/>
      <c r="NGG306" s="323"/>
      <c r="NGH306" s="319"/>
      <c r="NGI306" s="323"/>
      <c r="NGJ306" s="319"/>
      <c r="NGK306" s="323"/>
      <c r="NGL306" s="319"/>
      <c r="NGM306" s="323"/>
      <c r="NGN306" s="319"/>
      <c r="NGO306" s="323"/>
      <c r="NGP306" s="319"/>
      <c r="NGQ306" s="323"/>
      <c r="NGR306" s="319"/>
      <c r="NGS306" s="323"/>
      <c r="NGT306" s="319"/>
      <c r="NGU306" s="323"/>
      <c r="NGV306" s="319"/>
      <c r="NGW306" s="323"/>
      <c r="NGX306" s="319"/>
      <c r="NGY306" s="323"/>
      <c r="NGZ306" s="319"/>
      <c r="NHA306" s="323"/>
      <c r="NHB306" s="319"/>
      <c r="NHC306" s="323"/>
      <c r="NHD306" s="319"/>
      <c r="NHE306" s="323"/>
      <c r="NHF306" s="319"/>
      <c r="NHG306" s="323"/>
      <c r="NHH306" s="319"/>
      <c r="NHI306" s="323"/>
      <c r="NHJ306" s="319"/>
      <c r="NHK306" s="323"/>
      <c r="NHL306" s="319"/>
      <c r="NHM306" s="323"/>
      <c r="NHN306" s="319"/>
      <c r="NHO306" s="323"/>
      <c r="NHP306" s="319"/>
      <c r="NHQ306" s="323"/>
      <c r="NHR306" s="319"/>
      <c r="NHS306" s="323"/>
      <c r="NHT306" s="319"/>
      <c r="NHU306" s="323"/>
      <c r="NHV306" s="319"/>
      <c r="NHW306" s="323"/>
      <c r="NHX306" s="319"/>
      <c r="NHY306" s="323"/>
      <c r="NHZ306" s="319"/>
      <c r="NIA306" s="323"/>
      <c r="NIB306" s="319"/>
      <c r="NIC306" s="323"/>
      <c r="NID306" s="319"/>
      <c r="NIE306" s="323"/>
      <c r="NIF306" s="319"/>
      <c r="NIG306" s="323"/>
      <c r="NIH306" s="319"/>
      <c r="NII306" s="323"/>
      <c r="NIJ306" s="319"/>
      <c r="NIK306" s="323"/>
      <c r="NIL306" s="319"/>
      <c r="NIM306" s="323"/>
      <c r="NIN306" s="319"/>
      <c r="NIO306" s="323"/>
      <c r="NIP306" s="319"/>
      <c r="NIQ306" s="323"/>
      <c r="NIR306" s="319"/>
      <c r="NIS306" s="323"/>
      <c r="NIT306" s="319"/>
      <c r="NIU306" s="323"/>
      <c r="NIV306" s="319"/>
      <c r="NIW306" s="323"/>
      <c r="NIX306" s="319"/>
      <c r="NIY306" s="323"/>
      <c r="NIZ306" s="319"/>
      <c r="NJA306" s="323"/>
      <c r="NJB306" s="319"/>
      <c r="NJC306" s="323"/>
      <c r="NJD306" s="319"/>
      <c r="NJE306" s="323"/>
      <c r="NJF306" s="319"/>
      <c r="NJG306" s="323"/>
      <c r="NJH306" s="319"/>
      <c r="NJI306" s="323"/>
      <c r="NJJ306" s="319"/>
      <c r="NJK306" s="323"/>
      <c r="NJL306" s="319"/>
      <c r="NJM306" s="323"/>
      <c r="NJN306" s="319"/>
      <c r="NJO306" s="323"/>
      <c r="NJP306" s="319"/>
      <c r="NJQ306" s="323"/>
      <c r="NJR306" s="319"/>
      <c r="NJS306" s="323"/>
      <c r="NJT306" s="319"/>
      <c r="NJU306" s="323"/>
      <c r="NJV306" s="319"/>
      <c r="NJW306" s="323"/>
      <c r="NJX306" s="319"/>
      <c r="NJY306" s="323"/>
      <c r="NJZ306" s="319"/>
      <c r="NKA306" s="323"/>
      <c r="NKB306" s="319"/>
      <c r="NKC306" s="323"/>
      <c r="NKD306" s="319"/>
      <c r="NKE306" s="323"/>
      <c r="NKF306" s="319"/>
      <c r="NKG306" s="323"/>
      <c r="NKH306" s="319"/>
      <c r="NKI306" s="323"/>
      <c r="NKJ306" s="319"/>
      <c r="NKK306" s="323"/>
      <c r="NKL306" s="319"/>
      <c r="NKM306" s="323"/>
      <c r="NKN306" s="319"/>
      <c r="NKO306" s="323"/>
      <c r="NKP306" s="319"/>
      <c r="NKQ306" s="323"/>
      <c r="NKR306" s="319"/>
      <c r="NKS306" s="323"/>
      <c r="NKT306" s="319"/>
      <c r="NKU306" s="323"/>
      <c r="NKV306" s="319"/>
      <c r="NKW306" s="323"/>
      <c r="NKX306" s="319"/>
      <c r="NKY306" s="323"/>
      <c r="NKZ306" s="319"/>
      <c r="NLA306" s="323"/>
      <c r="NLB306" s="319"/>
      <c r="NLC306" s="323"/>
      <c r="NLD306" s="319"/>
      <c r="NLE306" s="323"/>
      <c r="NLF306" s="319"/>
      <c r="NLG306" s="323"/>
      <c r="NLH306" s="319"/>
      <c r="NLI306" s="323"/>
      <c r="NLJ306" s="319"/>
      <c r="NLK306" s="323"/>
      <c r="NLL306" s="319"/>
      <c r="NLM306" s="323"/>
      <c r="NLN306" s="319"/>
      <c r="NLO306" s="323"/>
      <c r="NLP306" s="319"/>
      <c r="NLQ306" s="323"/>
      <c r="NLR306" s="319"/>
      <c r="NLS306" s="323"/>
      <c r="NLT306" s="319"/>
      <c r="NLU306" s="323"/>
      <c r="NLV306" s="319"/>
      <c r="NLW306" s="323"/>
      <c r="NLX306" s="319"/>
      <c r="NLY306" s="323"/>
      <c r="NLZ306" s="319"/>
      <c r="NMA306" s="323"/>
      <c r="NMB306" s="319"/>
      <c r="NMC306" s="323"/>
      <c r="NMD306" s="319"/>
      <c r="NME306" s="323"/>
      <c r="NMF306" s="319"/>
      <c r="NMG306" s="323"/>
      <c r="NMH306" s="319"/>
      <c r="NMI306" s="323"/>
      <c r="NMJ306" s="319"/>
      <c r="NMK306" s="323"/>
      <c r="NML306" s="319"/>
      <c r="NMM306" s="323"/>
      <c r="NMN306" s="319"/>
      <c r="NMO306" s="323"/>
      <c r="NMP306" s="319"/>
      <c r="NMQ306" s="323"/>
      <c r="NMR306" s="319"/>
      <c r="NMS306" s="323"/>
      <c r="NMT306" s="319"/>
      <c r="NMU306" s="323"/>
      <c r="NMV306" s="319"/>
      <c r="NMW306" s="323"/>
      <c r="NMX306" s="319"/>
      <c r="NMY306" s="323"/>
      <c r="NMZ306" s="319"/>
      <c r="NNA306" s="323"/>
      <c r="NNB306" s="319"/>
      <c r="NNC306" s="323"/>
      <c r="NND306" s="319"/>
      <c r="NNE306" s="323"/>
      <c r="NNF306" s="319"/>
      <c r="NNG306" s="323"/>
      <c r="NNH306" s="319"/>
      <c r="NNI306" s="323"/>
      <c r="NNJ306" s="319"/>
      <c r="NNK306" s="323"/>
      <c r="NNL306" s="319"/>
      <c r="NNM306" s="323"/>
      <c r="NNN306" s="319"/>
      <c r="NNO306" s="323"/>
      <c r="NNP306" s="319"/>
      <c r="NNQ306" s="323"/>
      <c r="NNR306" s="319"/>
      <c r="NNS306" s="323"/>
      <c r="NNT306" s="319"/>
      <c r="NNU306" s="323"/>
      <c r="NNV306" s="319"/>
      <c r="NNW306" s="323"/>
      <c r="NNX306" s="319"/>
      <c r="NNY306" s="323"/>
      <c r="NNZ306" s="319"/>
      <c r="NOA306" s="323"/>
      <c r="NOB306" s="319"/>
      <c r="NOC306" s="323"/>
      <c r="NOD306" s="319"/>
      <c r="NOE306" s="323"/>
      <c r="NOF306" s="319"/>
      <c r="NOG306" s="323"/>
      <c r="NOH306" s="319"/>
      <c r="NOI306" s="323"/>
      <c r="NOJ306" s="319"/>
      <c r="NOK306" s="323"/>
      <c r="NOL306" s="319"/>
      <c r="NOM306" s="323"/>
      <c r="NON306" s="319"/>
      <c r="NOO306" s="323"/>
      <c r="NOP306" s="319"/>
      <c r="NOQ306" s="323"/>
      <c r="NOR306" s="319"/>
      <c r="NOS306" s="323"/>
      <c r="NOT306" s="319"/>
      <c r="NOU306" s="323"/>
      <c r="NOV306" s="319"/>
      <c r="NOW306" s="323"/>
      <c r="NOX306" s="319"/>
      <c r="NOY306" s="323"/>
      <c r="NOZ306" s="319"/>
      <c r="NPA306" s="323"/>
      <c r="NPB306" s="319"/>
      <c r="NPC306" s="323"/>
      <c r="NPD306" s="319"/>
      <c r="NPE306" s="323"/>
      <c r="NPF306" s="319"/>
      <c r="NPG306" s="323"/>
      <c r="NPH306" s="319"/>
      <c r="NPI306" s="323"/>
      <c r="NPJ306" s="319"/>
      <c r="NPK306" s="323"/>
      <c r="NPL306" s="319"/>
      <c r="NPM306" s="323"/>
      <c r="NPN306" s="319"/>
      <c r="NPO306" s="323"/>
      <c r="NPP306" s="319"/>
      <c r="NPQ306" s="323"/>
      <c r="NPR306" s="319"/>
      <c r="NPS306" s="323"/>
      <c r="NPT306" s="319"/>
      <c r="NPU306" s="323"/>
      <c r="NPV306" s="319"/>
      <c r="NPW306" s="323"/>
      <c r="NPX306" s="319"/>
      <c r="NPY306" s="323"/>
      <c r="NPZ306" s="319"/>
      <c r="NQA306" s="323"/>
      <c r="NQB306" s="319"/>
      <c r="NQC306" s="323"/>
      <c r="NQD306" s="319"/>
      <c r="NQE306" s="323"/>
      <c r="NQF306" s="319"/>
      <c r="NQG306" s="323"/>
      <c r="NQH306" s="319"/>
      <c r="NQI306" s="323"/>
      <c r="NQJ306" s="319"/>
      <c r="NQK306" s="323"/>
      <c r="NQL306" s="319"/>
      <c r="NQM306" s="323"/>
      <c r="NQN306" s="319"/>
      <c r="NQO306" s="323"/>
      <c r="NQP306" s="319"/>
      <c r="NQQ306" s="323"/>
      <c r="NQR306" s="319"/>
      <c r="NQS306" s="323"/>
      <c r="NQT306" s="319"/>
      <c r="NQU306" s="323"/>
      <c r="NQV306" s="319"/>
      <c r="NQW306" s="323"/>
      <c r="NQX306" s="319"/>
      <c r="NQY306" s="323"/>
      <c r="NQZ306" s="319"/>
      <c r="NRA306" s="323"/>
      <c r="NRB306" s="319"/>
      <c r="NRC306" s="323"/>
      <c r="NRD306" s="319"/>
      <c r="NRE306" s="323"/>
      <c r="NRF306" s="319"/>
      <c r="NRG306" s="323"/>
      <c r="NRH306" s="319"/>
      <c r="NRI306" s="323"/>
      <c r="NRJ306" s="319"/>
      <c r="NRK306" s="323"/>
      <c r="NRL306" s="319"/>
      <c r="NRM306" s="323"/>
      <c r="NRN306" s="319"/>
      <c r="NRO306" s="323"/>
      <c r="NRP306" s="319"/>
      <c r="NRQ306" s="323"/>
      <c r="NRR306" s="319"/>
      <c r="NRS306" s="323"/>
      <c r="NRT306" s="319"/>
      <c r="NRU306" s="323"/>
      <c r="NRV306" s="319"/>
      <c r="NRW306" s="323"/>
      <c r="NRX306" s="319"/>
      <c r="NRY306" s="323"/>
      <c r="NRZ306" s="319"/>
      <c r="NSA306" s="323"/>
      <c r="NSB306" s="319"/>
      <c r="NSC306" s="323"/>
      <c r="NSD306" s="319"/>
      <c r="NSE306" s="323"/>
      <c r="NSF306" s="319"/>
      <c r="NSG306" s="323"/>
      <c r="NSH306" s="319"/>
      <c r="NSI306" s="323"/>
      <c r="NSJ306" s="319"/>
      <c r="NSK306" s="323"/>
      <c r="NSL306" s="319"/>
      <c r="NSM306" s="323"/>
      <c r="NSN306" s="319"/>
      <c r="NSO306" s="323"/>
      <c r="NSP306" s="319"/>
      <c r="NSQ306" s="323"/>
      <c r="NSR306" s="319"/>
      <c r="NSS306" s="323"/>
      <c r="NST306" s="319"/>
      <c r="NSU306" s="323"/>
      <c r="NSV306" s="319"/>
      <c r="NSW306" s="323"/>
      <c r="NSX306" s="319"/>
      <c r="NSY306" s="323"/>
      <c r="NSZ306" s="319"/>
      <c r="NTA306" s="323"/>
      <c r="NTB306" s="319"/>
      <c r="NTC306" s="323"/>
      <c r="NTD306" s="319"/>
      <c r="NTE306" s="323"/>
      <c r="NTF306" s="319"/>
      <c r="NTG306" s="323"/>
      <c r="NTH306" s="319"/>
      <c r="NTI306" s="323"/>
      <c r="NTJ306" s="319"/>
      <c r="NTK306" s="323"/>
      <c r="NTL306" s="319"/>
      <c r="NTM306" s="323"/>
      <c r="NTN306" s="319"/>
      <c r="NTO306" s="323"/>
      <c r="NTP306" s="319"/>
      <c r="NTQ306" s="323"/>
      <c r="NTR306" s="319"/>
      <c r="NTS306" s="323"/>
      <c r="NTT306" s="319"/>
      <c r="NTU306" s="323"/>
      <c r="NTV306" s="319"/>
      <c r="NTW306" s="323"/>
      <c r="NTX306" s="319"/>
      <c r="NTY306" s="323"/>
      <c r="NTZ306" s="319"/>
      <c r="NUA306" s="323"/>
      <c r="NUB306" s="319"/>
      <c r="NUC306" s="323"/>
      <c r="NUD306" s="319"/>
      <c r="NUE306" s="323"/>
      <c r="NUF306" s="319"/>
      <c r="NUG306" s="323"/>
      <c r="NUH306" s="319"/>
      <c r="NUI306" s="323"/>
      <c r="NUJ306" s="319"/>
      <c r="NUK306" s="323"/>
      <c r="NUL306" s="319"/>
      <c r="NUM306" s="323"/>
      <c r="NUN306" s="319"/>
      <c r="NUO306" s="323"/>
      <c r="NUP306" s="319"/>
      <c r="NUQ306" s="323"/>
      <c r="NUR306" s="319"/>
      <c r="NUS306" s="323"/>
      <c r="NUT306" s="319"/>
      <c r="NUU306" s="323"/>
      <c r="NUV306" s="319"/>
      <c r="NUW306" s="323"/>
      <c r="NUX306" s="319"/>
      <c r="NUY306" s="323"/>
      <c r="NUZ306" s="319"/>
      <c r="NVA306" s="323"/>
      <c r="NVB306" s="319"/>
      <c r="NVC306" s="323"/>
      <c r="NVD306" s="319"/>
      <c r="NVE306" s="323"/>
      <c r="NVF306" s="319"/>
      <c r="NVG306" s="323"/>
      <c r="NVH306" s="319"/>
      <c r="NVI306" s="323"/>
      <c r="NVJ306" s="319"/>
      <c r="NVK306" s="323"/>
      <c r="NVL306" s="319"/>
      <c r="NVM306" s="323"/>
      <c r="NVN306" s="319"/>
      <c r="NVO306" s="323"/>
      <c r="NVP306" s="319"/>
      <c r="NVQ306" s="323"/>
      <c r="NVR306" s="319"/>
      <c r="NVS306" s="323"/>
      <c r="NVT306" s="319"/>
      <c r="NVU306" s="323"/>
      <c r="NVV306" s="319"/>
      <c r="NVW306" s="323"/>
      <c r="NVX306" s="319"/>
      <c r="NVY306" s="323"/>
      <c r="NVZ306" s="319"/>
      <c r="NWA306" s="323"/>
      <c r="NWB306" s="319"/>
      <c r="NWC306" s="323"/>
      <c r="NWD306" s="319"/>
      <c r="NWE306" s="323"/>
      <c r="NWF306" s="319"/>
      <c r="NWG306" s="323"/>
      <c r="NWH306" s="319"/>
      <c r="NWI306" s="323"/>
      <c r="NWJ306" s="319"/>
      <c r="NWK306" s="323"/>
      <c r="NWL306" s="319"/>
      <c r="NWM306" s="323"/>
      <c r="NWN306" s="319"/>
      <c r="NWO306" s="323"/>
      <c r="NWP306" s="319"/>
      <c r="NWQ306" s="323"/>
      <c r="NWR306" s="319"/>
      <c r="NWS306" s="323"/>
      <c r="NWT306" s="319"/>
      <c r="NWU306" s="323"/>
      <c r="NWV306" s="319"/>
      <c r="NWW306" s="323"/>
      <c r="NWX306" s="319"/>
      <c r="NWY306" s="323"/>
      <c r="NWZ306" s="319"/>
      <c r="NXA306" s="323"/>
      <c r="NXB306" s="319"/>
      <c r="NXC306" s="323"/>
      <c r="NXD306" s="319"/>
      <c r="NXE306" s="323"/>
      <c r="NXF306" s="319"/>
      <c r="NXG306" s="323"/>
      <c r="NXH306" s="319"/>
      <c r="NXI306" s="323"/>
      <c r="NXJ306" s="319"/>
      <c r="NXK306" s="323"/>
      <c r="NXL306" s="319"/>
      <c r="NXM306" s="323"/>
      <c r="NXN306" s="319"/>
      <c r="NXO306" s="323"/>
      <c r="NXP306" s="319"/>
      <c r="NXQ306" s="323"/>
      <c r="NXR306" s="319"/>
      <c r="NXS306" s="323"/>
      <c r="NXT306" s="319"/>
      <c r="NXU306" s="323"/>
      <c r="NXV306" s="319"/>
      <c r="NXW306" s="323"/>
      <c r="NXX306" s="319"/>
      <c r="NXY306" s="323"/>
      <c r="NXZ306" s="319"/>
      <c r="NYA306" s="323"/>
      <c r="NYB306" s="319"/>
      <c r="NYC306" s="323"/>
      <c r="NYD306" s="319"/>
      <c r="NYE306" s="323"/>
      <c r="NYF306" s="319"/>
      <c r="NYG306" s="323"/>
      <c r="NYH306" s="319"/>
      <c r="NYI306" s="323"/>
      <c r="NYJ306" s="319"/>
      <c r="NYK306" s="323"/>
      <c r="NYL306" s="319"/>
      <c r="NYM306" s="323"/>
      <c r="NYN306" s="319"/>
      <c r="NYO306" s="323"/>
      <c r="NYP306" s="319"/>
      <c r="NYQ306" s="323"/>
      <c r="NYR306" s="319"/>
      <c r="NYS306" s="323"/>
      <c r="NYT306" s="319"/>
      <c r="NYU306" s="323"/>
      <c r="NYV306" s="319"/>
      <c r="NYW306" s="323"/>
      <c r="NYX306" s="319"/>
      <c r="NYY306" s="323"/>
      <c r="NYZ306" s="319"/>
      <c r="NZA306" s="323"/>
      <c r="NZB306" s="319"/>
      <c r="NZC306" s="323"/>
      <c r="NZD306" s="319"/>
      <c r="NZE306" s="323"/>
      <c r="NZF306" s="319"/>
      <c r="NZG306" s="323"/>
      <c r="NZH306" s="319"/>
      <c r="NZI306" s="323"/>
      <c r="NZJ306" s="319"/>
      <c r="NZK306" s="323"/>
      <c r="NZL306" s="319"/>
      <c r="NZM306" s="323"/>
      <c r="NZN306" s="319"/>
      <c r="NZO306" s="323"/>
      <c r="NZP306" s="319"/>
      <c r="NZQ306" s="323"/>
      <c r="NZR306" s="319"/>
      <c r="NZS306" s="323"/>
      <c r="NZT306" s="319"/>
      <c r="NZU306" s="323"/>
      <c r="NZV306" s="319"/>
      <c r="NZW306" s="323"/>
      <c r="NZX306" s="319"/>
      <c r="NZY306" s="323"/>
      <c r="NZZ306" s="319"/>
      <c r="OAA306" s="323"/>
      <c r="OAB306" s="319"/>
      <c r="OAC306" s="323"/>
      <c r="OAD306" s="319"/>
      <c r="OAE306" s="323"/>
      <c r="OAF306" s="319"/>
      <c r="OAG306" s="323"/>
      <c r="OAH306" s="319"/>
      <c r="OAI306" s="323"/>
      <c r="OAJ306" s="319"/>
      <c r="OAK306" s="323"/>
      <c r="OAL306" s="319"/>
      <c r="OAM306" s="323"/>
      <c r="OAN306" s="319"/>
      <c r="OAO306" s="323"/>
      <c r="OAP306" s="319"/>
      <c r="OAQ306" s="323"/>
      <c r="OAR306" s="319"/>
      <c r="OAS306" s="323"/>
      <c r="OAT306" s="319"/>
      <c r="OAU306" s="323"/>
      <c r="OAV306" s="319"/>
      <c r="OAW306" s="323"/>
      <c r="OAX306" s="319"/>
      <c r="OAY306" s="323"/>
      <c r="OAZ306" s="319"/>
      <c r="OBA306" s="323"/>
      <c r="OBB306" s="319"/>
      <c r="OBC306" s="323"/>
      <c r="OBD306" s="319"/>
      <c r="OBE306" s="323"/>
      <c r="OBF306" s="319"/>
      <c r="OBG306" s="323"/>
      <c r="OBH306" s="319"/>
      <c r="OBI306" s="323"/>
      <c r="OBJ306" s="319"/>
      <c r="OBK306" s="323"/>
      <c r="OBL306" s="319"/>
      <c r="OBM306" s="323"/>
      <c r="OBN306" s="319"/>
      <c r="OBO306" s="323"/>
      <c r="OBP306" s="319"/>
      <c r="OBQ306" s="323"/>
      <c r="OBR306" s="319"/>
      <c r="OBS306" s="323"/>
      <c r="OBT306" s="319"/>
      <c r="OBU306" s="323"/>
      <c r="OBV306" s="319"/>
      <c r="OBW306" s="323"/>
      <c r="OBX306" s="319"/>
      <c r="OBY306" s="323"/>
      <c r="OBZ306" s="319"/>
      <c r="OCA306" s="323"/>
      <c r="OCB306" s="319"/>
      <c r="OCC306" s="323"/>
      <c r="OCD306" s="319"/>
      <c r="OCE306" s="323"/>
      <c r="OCF306" s="319"/>
      <c r="OCG306" s="323"/>
      <c r="OCH306" s="319"/>
      <c r="OCI306" s="323"/>
      <c r="OCJ306" s="319"/>
      <c r="OCK306" s="323"/>
      <c r="OCL306" s="319"/>
      <c r="OCM306" s="323"/>
      <c r="OCN306" s="319"/>
      <c r="OCO306" s="323"/>
      <c r="OCP306" s="319"/>
      <c r="OCQ306" s="323"/>
      <c r="OCR306" s="319"/>
      <c r="OCS306" s="323"/>
      <c r="OCT306" s="319"/>
      <c r="OCU306" s="323"/>
      <c r="OCV306" s="319"/>
      <c r="OCW306" s="323"/>
      <c r="OCX306" s="319"/>
      <c r="OCY306" s="323"/>
      <c r="OCZ306" s="319"/>
      <c r="ODA306" s="323"/>
      <c r="ODB306" s="319"/>
      <c r="ODC306" s="323"/>
      <c r="ODD306" s="319"/>
      <c r="ODE306" s="323"/>
      <c r="ODF306" s="319"/>
      <c r="ODG306" s="323"/>
      <c r="ODH306" s="319"/>
      <c r="ODI306" s="323"/>
      <c r="ODJ306" s="319"/>
      <c r="ODK306" s="323"/>
      <c r="ODL306" s="319"/>
      <c r="ODM306" s="323"/>
      <c r="ODN306" s="319"/>
      <c r="ODO306" s="323"/>
      <c r="ODP306" s="319"/>
      <c r="ODQ306" s="323"/>
      <c r="ODR306" s="319"/>
      <c r="ODS306" s="323"/>
      <c r="ODT306" s="319"/>
      <c r="ODU306" s="323"/>
      <c r="ODV306" s="319"/>
      <c r="ODW306" s="323"/>
      <c r="ODX306" s="319"/>
      <c r="ODY306" s="323"/>
      <c r="ODZ306" s="319"/>
      <c r="OEA306" s="323"/>
      <c r="OEB306" s="319"/>
      <c r="OEC306" s="323"/>
      <c r="OED306" s="319"/>
      <c r="OEE306" s="323"/>
      <c r="OEF306" s="319"/>
      <c r="OEG306" s="323"/>
      <c r="OEH306" s="319"/>
      <c r="OEI306" s="323"/>
      <c r="OEJ306" s="319"/>
      <c r="OEK306" s="323"/>
      <c r="OEL306" s="319"/>
      <c r="OEM306" s="323"/>
      <c r="OEN306" s="319"/>
      <c r="OEO306" s="323"/>
      <c r="OEP306" s="319"/>
      <c r="OEQ306" s="323"/>
      <c r="OER306" s="319"/>
      <c r="OES306" s="323"/>
      <c r="OET306" s="319"/>
      <c r="OEU306" s="323"/>
      <c r="OEV306" s="319"/>
      <c r="OEW306" s="323"/>
      <c r="OEX306" s="319"/>
      <c r="OEY306" s="323"/>
      <c r="OEZ306" s="319"/>
      <c r="OFA306" s="323"/>
      <c r="OFB306" s="319"/>
      <c r="OFC306" s="323"/>
      <c r="OFD306" s="319"/>
      <c r="OFE306" s="323"/>
      <c r="OFF306" s="319"/>
      <c r="OFG306" s="323"/>
      <c r="OFH306" s="319"/>
      <c r="OFI306" s="323"/>
      <c r="OFJ306" s="319"/>
      <c r="OFK306" s="323"/>
      <c r="OFL306" s="319"/>
      <c r="OFM306" s="323"/>
      <c r="OFN306" s="319"/>
      <c r="OFO306" s="323"/>
      <c r="OFP306" s="319"/>
      <c r="OFQ306" s="323"/>
      <c r="OFR306" s="319"/>
      <c r="OFS306" s="323"/>
      <c r="OFT306" s="319"/>
      <c r="OFU306" s="323"/>
      <c r="OFV306" s="319"/>
      <c r="OFW306" s="323"/>
      <c r="OFX306" s="319"/>
      <c r="OFY306" s="323"/>
      <c r="OFZ306" s="319"/>
      <c r="OGA306" s="323"/>
      <c r="OGB306" s="319"/>
      <c r="OGC306" s="323"/>
      <c r="OGD306" s="319"/>
      <c r="OGE306" s="323"/>
      <c r="OGF306" s="319"/>
      <c r="OGG306" s="323"/>
      <c r="OGH306" s="319"/>
      <c r="OGI306" s="323"/>
      <c r="OGJ306" s="319"/>
      <c r="OGK306" s="323"/>
      <c r="OGL306" s="319"/>
      <c r="OGM306" s="323"/>
      <c r="OGN306" s="319"/>
      <c r="OGO306" s="323"/>
      <c r="OGP306" s="319"/>
      <c r="OGQ306" s="323"/>
      <c r="OGR306" s="319"/>
      <c r="OGS306" s="323"/>
      <c r="OGT306" s="319"/>
      <c r="OGU306" s="323"/>
      <c r="OGV306" s="319"/>
      <c r="OGW306" s="323"/>
      <c r="OGX306" s="319"/>
      <c r="OGY306" s="323"/>
      <c r="OGZ306" s="319"/>
      <c r="OHA306" s="323"/>
      <c r="OHB306" s="319"/>
      <c r="OHC306" s="323"/>
      <c r="OHD306" s="319"/>
      <c r="OHE306" s="323"/>
      <c r="OHF306" s="319"/>
      <c r="OHG306" s="323"/>
      <c r="OHH306" s="319"/>
      <c r="OHI306" s="323"/>
      <c r="OHJ306" s="319"/>
      <c r="OHK306" s="323"/>
      <c r="OHL306" s="319"/>
      <c r="OHM306" s="323"/>
      <c r="OHN306" s="319"/>
      <c r="OHO306" s="323"/>
      <c r="OHP306" s="319"/>
      <c r="OHQ306" s="323"/>
      <c r="OHR306" s="319"/>
      <c r="OHS306" s="323"/>
      <c r="OHT306" s="319"/>
      <c r="OHU306" s="323"/>
      <c r="OHV306" s="319"/>
      <c r="OHW306" s="323"/>
      <c r="OHX306" s="319"/>
      <c r="OHY306" s="323"/>
      <c r="OHZ306" s="319"/>
      <c r="OIA306" s="323"/>
      <c r="OIB306" s="319"/>
      <c r="OIC306" s="323"/>
      <c r="OID306" s="319"/>
      <c r="OIE306" s="323"/>
      <c r="OIF306" s="319"/>
      <c r="OIG306" s="323"/>
      <c r="OIH306" s="319"/>
      <c r="OII306" s="323"/>
      <c r="OIJ306" s="319"/>
      <c r="OIK306" s="323"/>
      <c r="OIL306" s="319"/>
      <c r="OIM306" s="323"/>
      <c r="OIN306" s="319"/>
      <c r="OIO306" s="323"/>
      <c r="OIP306" s="319"/>
      <c r="OIQ306" s="323"/>
      <c r="OIR306" s="319"/>
      <c r="OIS306" s="323"/>
      <c r="OIT306" s="319"/>
      <c r="OIU306" s="323"/>
      <c r="OIV306" s="319"/>
      <c r="OIW306" s="323"/>
      <c r="OIX306" s="319"/>
      <c r="OIY306" s="323"/>
      <c r="OIZ306" s="319"/>
      <c r="OJA306" s="323"/>
      <c r="OJB306" s="319"/>
      <c r="OJC306" s="323"/>
      <c r="OJD306" s="319"/>
      <c r="OJE306" s="323"/>
      <c r="OJF306" s="319"/>
      <c r="OJG306" s="323"/>
      <c r="OJH306" s="319"/>
      <c r="OJI306" s="323"/>
      <c r="OJJ306" s="319"/>
      <c r="OJK306" s="323"/>
      <c r="OJL306" s="319"/>
      <c r="OJM306" s="323"/>
      <c r="OJN306" s="319"/>
      <c r="OJO306" s="323"/>
      <c r="OJP306" s="319"/>
      <c r="OJQ306" s="323"/>
      <c r="OJR306" s="319"/>
      <c r="OJS306" s="323"/>
      <c r="OJT306" s="319"/>
      <c r="OJU306" s="323"/>
      <c r="OJV306" s="319"/>
      <c r="OJW306" s="323"/>
      <c r="OJX306" s="319"/>
      <c r="OJY306" s="323"/>
      <c r="OJZ306" s="319"/>
      <c r="OKA306" s="323"/>
      <c r="OKB306" s="319"/>
      <c r="OKC306" s="323"/>
      <c r="OKD306" s="319"/>
      <c r="OKE306" s="323"/>
      <c r="OKF306" s="319"/>
      <c r="OKG306" s="323"/>
      <c r="OKH306" s="319"/>
      <c r="OKI306" s="323"/>
      <c r="OKJ306" s="319"/>
      <c r="OKK306" s="323"/>
      <c r="OKL306" s="319"/>
      <c r="OKM306" s="323"/>
      <c r="OKN306" s="319"/>
      <c r="OKO306" s="323"/>
      <c r="OKP306" s="319"/>
      <c r="OKQ306" s="323"/>
      <c r="OKR306" s="319"/>
      <c r="OKS306" s="323"/>
      <c r="OKT306" s="319"/>
      <c r="OKU306" s="323"/>
      <c r="OKV306" s="319"/>
      <c r="OKW306" s="323"/>
      <c r="OKX306" s="319"/>
      <c r="OKY306" s="323"/>
      <c r="OKZ306" s="319"/>
      <c r="OLA306" s="323"/>
      <c r="OLB306" s="319"/>
      <c r="OLC306" s="323"/>
      <c r="OLD306" s="319"/>
      <c r="OLE306" s="323"/>
      <c r="OLF306" s="319"/>
      <c r="OLG306" s="323"/>
      <c r="OLH306" s="319"/>
      <c r="OLI306" s="323"/>
      <c r="OLJ306" s="319"/>
      <c r="OLK306" s="323"/>
      <c r="OLL306" s="319"/>
      <c r="OLM306" s="323"/>
      <c r="OLN306" s="319"/>
      <c r="OLO306" s="323"/>
      <c r="OLP306" s="319"/>
      <c r="OLQ306" s="323"/>
      <c r="OLR306" s="319"/>
      <c r="OLS306" s="323"/>
      <c r="OLT306" s="319"/>
      <c r="OLU306" s="323"/>
      <c r="OLV306" s="319"/>
      <c r="OLW306" s="323"/>
      <c r="OLX306" s="319"/>
      <c r="OLY306" s="323"/>
      <c r="OLZ306" s="319"/>
      <c r="OMA306" s="323"/>
      <c r="OMB306" s="319"/>
      <c r="OMC306" s="323"/>
      <c r="OMD306" s="319"/>
      <c r="OME306" s="323"/>
      <c r="OMF306" s="319"/>
      <c r="OMG306" s="323"/>
      <c r="OMH306" s="319"/>
      <c r="OMI306" s="323"/>
      <c r="OMJ306" s="319"/>
      <c r="OMK306" s="323"/>
      <c r="OML306" s="319"/>
      <c r="OMM306" s="323"/>
      <c r="OMN306" s="319"/>
      <c r="OMO306" s="323"/>
      <c r="OMP306" s="319"/>
      <c r="OMQ306" s="323"/>
      <c r="OMR306" s="319"/>
      <c r="OMS306" s="323"/>
      <c r="OMT306" s="319"/>
      <c r="OMU306" s="323"/>
      <c r="OMV306" s="319"/>
      <c r="OMW306" s="323"/>
      <c r="OMX306" s="319"/>
      <c r="OMY306" s="323"/>
      <c r="OMZ306" s="319"/>
      <c r="ONA306" s="323"/>
      <c r="ONB306" s="319"/>
      <c r="ONC306" s="323"/>
      <c r="OND306" s="319"/>
      <c r="ONE306" s="323"/>
      <c r="ONF306" s="319"/>
      <c r="ONG306" s="323"/>
      <c r="ONH306" s="319"/>
      <c r="ONI306" s="323"/>
      <c r="ONJ306" s="319"/>
      <c r="ONK306" s="323"/>
      <c r="ONL306" s="319"/>
      <c r="ONM306" s="323"/>
      <c r="ONN306" s="319"/>
      <c r="ONO306" s="323"/>
      <c r="ONP306" s="319"/>
      <c r="ONQ306" s="323"/>
      <c r="ONR306" s="319"/>
      <c r="ONS306" s="323"/>
      <c r="ONT306" s="319"/>
      <c r="ONU306" s="323"/>
      <c r="ONV306" s="319"/>
      <c r="ONW306" s="323"/>
      <c r="ONX306" s="319"/>
      <c r="ONY306" s="323"/>
      <c r="ONZ306" s="319"/>
      <c r="OOA306" s="323"/>
      <c r="OOB306" s="319"/>
      <c r="OOC306" s="323"/>
      <c r="OOD306" s="319"/>
      <c r="OOE306" s="323"/>
      <c r="OOF306" s="319"/>
      <c r="OOG306" s="323"/>
      <c r="OOH306" s="319"/>
      <c r="OOI306" s="323"/>
      <c r="OOJ306" s="319"/>
      <c r="OOK306" s="323"/>
      <c r="OOL306" s="319"/>
      <c r="OOM306" s="323"/>
      <c r="OON306" s="319"/>
      <c r="OOO306" s="323"/>
      <c r="OOP306" s="319"/>
      <c r="OOQ306" s="323"/>
      <c r="OOR306" s="319"/>
      <c r="OOS306" s="323"/>
      <c r="OOT306" s="319"/>
      <c r="OOU306" s="323"/>
      <c r="OOV306" s="319"/>
      <c r="OOW306" s="323"/>
      <c r="OOX306" s="319"/>
      <c r="OOY306" s="323"/>
      <c r="OOZ306" s="319"/>
      <c r="OPA306" s="323"/>
      <c r="OPB306" s="319"/>
      <c r="OPC306" s="323"/>
      <c r="OPD306" s="319"/>
      <c r="OPE306" s="323"/>
      <c r="OPF306" s="319"/>
      <c r="OPG306" s="323"/>
      <c r="OPH306" s="319"/>
      <c r="OPI306" s="323"/>
      <c r="OPJ306" s="319"/>
      <c r="OPK306" s="323"/>
      <c r="OPL306" s="319"/>
      <c r="OPM306" s="323"/>
      <c r="OPN306" s="319"/>
      <c r="OPO306" s="323"/>
      <c r="OPP306" s="319"/>
      <c r="OPQ306" s="323"/>
      <c r="OPR306" s="319"/>
      <c r="OPS306" s="323"/>
      <c r="OPT306" s="319"/>
      <c r="OPU306" s="323"/>
      <c r="OPV306" s="319"/>
      <c r="OPW306" s="323"/>
      <c r="OPX306" s="319"/>
      <c r="OPY306" s="323"/>
      <c r="OPZ306" s="319"/>
      <c r="OQA306" s="323"/>
      <c r="OQB306" s="319"/>
      <c r="OQC306" s="323"/>
      <c r="OQD306" s="319"/>
      <c r="OQE306" s="323"/>
      <c r="OQF306" s="319"/>
      <c r="OQG306" s="323"/>
      <c r="OQH306" s="319"/>
      <c r="OQI306" s="323"/>
      <c r="OQJ306" s="319"/>
      <c r="OQK306" s="323"/>
      <c r="OQL306" s="319"/>
      <c r="OQM306" s="323"/>
      <c r="OQN306" s="319"/>
      <c r="OQO306" s="323"/>
      <c r="OQP306" s="319"/>
      <c r="OQQ306" s="323"/>
      <c r="OQR306" s="319"/>
      <c r="OQS306" s="323"/>
      <c r="OQT306" s="319"/>
      <c r="OQU306" s="323"/>
      <c r="OQV306" s="319"/>
      <c r="OQW306" s="323"/>
      <c r="OQX306" s="319"/>
      <c r="OQY306" s="323"/>
      <c r="OQZ306" s="319"/>
      <c r="ORA306" s="323"/>
      <c r="ORB306" s="319"/>
      <c r="ORC306" s="323"/>
      <c r="ORD306" s="319"/>
      <c r="ORE306" s="323"/>
      <c r="ORF306" s="319"/>
      <c r="ORG306" s="323"/>
      <c r="ORH306" s="319"/>
      <c r="ORI306" s="323"/>
      <c r="ORJ306" s="319"/>
      <c r="ORK306" s="323"/>
      <c r="ORL306" s="319"/>
      <c r="ORM306" s="323"/>
      <c r="ORN306" s="319"/>
      <c r="ORO306" s="323"/>
      <c r="ORP306" s="319"/>
      <c r="ORQ306" s="323"/>
      <c r="ORR306" s="319"/>
      <c r="ORS306" s="323"/>
      <c r="ORT306" s="319"/>
      <c r="ORU306" s="323"/>
      <c r="ORV306" s="319"/>
      <c r="ORW306" s="323"/>
      <c r="ORX306" s="319"/>
      <c r="ORY306" s="323"/>
      <c r="ORZ306" s="319"/>
      <c r="OSA306" s="323"/>
      <c r="OSB306" s="319"/>
      <c r="OSC306" s="323"/>
      <c r="OSD306" s="319"/>
      <c r="OSE306" s="323"/>
      <c r="OSF306" s="319"/>
      <c r="OSG306" s="323"/>
      <c r="OSH306" s="319"/>
      <c r="OSI306" s="323"/>
      <c r="OSJ306" s="319"/>
      <c r="OSK306" s="323"/>
      <c r="OSL306" s="319"/>
      <c r="OSM306" s="323"/>
      <c r="OSN306" s="319"/>
      <c r="OSO306" s="323"/>
      <c r="OSP306" s="319"/>
      <c r="OSQ306" s="323"/>
      <c r="OSR306" s="319"/>
      <c r="OSS306" s="323"/>
      <c r="OST306" s="319"/>
      <c r="OSU306" s="323"/>
      <c r="OSV306" s="319"/>
      <c r="OSW306" s="323"/>
      <c r="OSX306" s="319"/>
      <c r="OSY306" s="323"/>
      <c r="OSZ306" s="319"/>
      <c r="OTA306" s="323"/>
      <c r="OTB306" s="319"/>
      <c r="OTC306" s="323"/>
      <c r="OTD306" s="319"/>
      <c r="OTE306" s="323"/>
      <c r="OTF306" s="319"/>
      <c r="OTG306" s="323"/>
      <c r="OTH306" s="319"/>
      <c r="OTI306" s="323"/>
      <c r="OTJ306" s="319"/>
      <c r="OTK306" s="323"/>
      <c r="OTL306" s="319"/>
      <c r="OTM306" s="323"/>
      <c r="OTN306" s="319"/>
      <c r="OTO306" s="323"/>
      <c r="OTP306" s="319"/>
      <c r="OTQ306" s="323"/>
      <c r="OTR306" s="319"/>
      <c r="OTS306" s="323"/>
      <c r="OTT306" s="319"/>
      <c r="OTU306" s="323"/>
      <c r="OTV306" s="319"/>
      <c r="OTW306" s="323"/>
      <c r="OTX306" s="319"/>
      <c r="OTY306" s="323"/>
      <c r="OTZ306" s="319"/>
      <c r="OUA306" s="323"/>
      <c r="OUB306" s="319"/>
      <c r="OUC306" s="323"/>
      <c r="OUD306" s="319"/>
      <c r="OUE306" s="323"/>
      <c r="OUF306" s="319"/>
      <c r="OUG306" s="323"/>
      <c r="OUH306" s="319"/>
      <c r="OUI306" s="323"/>
      <c r="OUJ306" s="319"/>
      <c r="OUK306" s="323"/>
      <c r="OUL306" s="319"/>
      <c r="OUM306" s="323"/>
      <c r="OUN306" s="319"/>
      <c r="OUO306" s="323"/>
      <c r="OUP306" s="319"/>
      <c r="OUQ306" s="323"/>
      <c r="OUR306" s="319"/>
      <c r="OUS306" s="323"/>
      <c r="OUT306" s="319"/>
      <c r="OUU306" s="323"/>
      <c r="OUV306" s="319"/>
      <c r="OUW306" s="323"/>
      <c r="OUX306" s="319"/>
      <c r="OUY306" s="323"/>
      <c r="OUZ306" s="319"/>
      <c r="OVA306" s="323"/>
      <c r="OVB306" s="319"/>
      <c r="OVC306" s="323"/>
      <c r="OVD306" s="319"/>
      <c r="OVE306" s="323"/>
      <c r="OVF306" s="319"/>
      <c r="OVG306" s="323"/>
      <c r="OVH306" s="319"/>
      <c r="OVI306" s="323"/>
      <c r="OVJ306" s="319"/>
      <c r="OVK306" s="323"/>
      <c r="OVL306" s="319"/>
      <c r="OVM306" s="323"/>
      <c r="OVN306" s="319"/>
      <c r="OVO306" s="323"/>
      <c r="OVP306" s="319"/>
      <c r="OVQ306" s="323"/>
      <c r="OVR306" s="319"/>
      <c r="OVS306" s="323"/>
      <c r="OVT306" s="319"/>
      <c r="OVU306" s="323"/>
      <c r="OVV306" s="319"/>
      <c r="OVW306" s="323"/>
      <c r="OVX306" s="319"/>
      <c r="OVY306" s="323"/>
      <c r="OVZ306" s="319"/>
      <c r="OWA306" s="323"/>
      <c r="OWB306" s="319"/>
      <c r="OWC306" s="323"/>
      <c r="OWD306" s="319"/>
      <c r="OWE306" s="323"/>
      <c r="OWF306" s="319"/>
      <c r="OWG306" s="323"/>
      <c r="OWH306" s="319"/>
      <c r="OWI306" s="323"/>
      <c r="OWJ306" s="319"/>
      <c r="OWK306" s="323"/>
      <c r="OWL306" s="319"/>
      <c r="OWM306" s="323"/>
      <c r="OWN306" s="319"/>
      <c r="OWO306" s="323"/>
      <c r="OWP306" s="319"/>
      <c r="OWQ306" s="323"/>
      <c r="OWR306" s="319"/>
      <c r="OWS306" s="323"/>
      <c r="OWT306" s="319"/>
      <c r="OWU306" s="323"/>
      <c r="OWV306" s="319"/>
      <c r="OWW306" s="323"/>
      <c r="OWX306" s="319"/>
      <c r="OWY306" s="323"/>
      <c r="OWZ306" s="319"/>
      <c r="OXA306" s="323"/>
      <c r="OXB306" s="319"/>
      <c r="OXC306" s="323"/>
      <c r="OXD306" s="319"/>
      <c r="OXE306" s="323"/>
      <c r="OXF306" s="319"/>
      <c r="OXG306" s="323"/>
      <c r="OXH306" s="319"/>
      <c r="OXI306" s="323"/>
      <c r="OXJ306" s="319"/>
      <c r="OXK306" s="323"/>
      <c r="OXL306" s="319"/>
      <c r="OXM306" s="323"/>
      <c r="OXN306" s="319"/>
      <c r="OXO306" s="323"/>
      <c r="OXP306" s="319"/>
      <c r="OXQ306" s="323"/>
      <c r="OXR306" s="319"/>
      <c r="OXS306" s="323"/>
      <c r="OXT306" s="319"/>
      <c r="OXU306" s="323"/>
      <c r="OXV306" s="319"/>
      <c r="OXW306" s="323"/>
      <c r="OXX306" s="319"/>
      <c r="OXY306" s="323"/>
      <c r="OXZ306" s="319"/>
      <c r="OYA306" s="323"/>
      <c r="OYB306" s="319"/>
      <c r="OYC306" s="323"/>
      <c r="OYD306" s="319"/>
      <c r="OYE306" s="323"/>
      <c r="OYF306" s="319"/>
      <c r="OYG306" s="323"/>
      <c r="OYH306" s="319"/>
      <c r="OYI306" s="323"/>
      <c r="OYJ306" s="319"/>
      <c r="OYK306" s="323"/>
      <c r="OYL306" s="319"/>
      <c r="OYM306" s="323"/>
      <c r="OYN306" s="319"/>
      <c r="OYO306" s="323"/>
      <c r="OYP306" s="319"/>
      <c r="OYQ306" s="323"/>
      <c r="OYR306" s="319"/>
      <c r="OYS306" s="323"/>
      <c r="OYT306" s="319"/>
      <c r="OYU306" s="323"/>
      <c r="OYV306" s="319"/>
      <c r="OYW306" s="323"/>
      <c r="OYX306" s="319"/>
      <c r="OYY306" s="323"/>
      <c r="OYZ306" s="319"/>
      <c r="OZA306" s="323"/>
      <c r="OZB306" s="319"/>
      <c r="OZC306" s="323"/>
      <c r="OZD306" s="319"/>
      <c r="OZE306" s="323"/>
      <c r="OZF306" s="319"/>
      <c r="OZG306" s="323"/>
      <c r="OZH306" s="319"/>
      <c r="OZI306" s="323"/>
      <c r="OZJ306" s="319"/>
      <c r="OZK306" s="323"/>
      <c r="OZL306" s="319"/>
      <c r="OZM306" s="323"/>
      <c r="OZN306" s="319"/>
      <c r="OZO306" s="323"/>
      <c r="OZP306" s="319"/>
      <c r="OZQ306" s="323"/>
      <c r="OZR306" s="319"/>
      <c r="OZS306" s="323"/>
      <c r="OZT306" s="319"/>
      <c r="OZU306" s="323"/>
      <c r="OZV306" s="319"/>
      <c r="OZW306" s="323"/>
      <c r="OZX306" s="319"/>
      <c r="OZY306" s="323"/>
      <c r="OZZ306" s="319"/>
      <c r="PAA306" s="323"/>
      <c r="PAB306" s="319"/>
      <c r="PAC306" s="323"/>
      <c r="PAD306" s="319"/>
      <c r="PAE306" s="323"/>
      <c r="PAF306" s="319"/>
      <c r="PAG306" s="323"/>
      <c r="PAH306" s="319"/>
      <c r="PAI306" s="323"/>
      <c r="PAJ306" s="319"/>
      <c r="PAK306" s="323"/>
      <c r="PAL306" s="319"/>
      <c r="PAM306" s="323"/>
      <c r="PAN306" s="319"/>
      <c r="PAO306" s="323"/>
      <c r="PAP306" s="319"/>
      <c r="PAQ306" s="323"/>
      <c r="PAR306" s="319"/>
      <c r="PAS306" s="323"/>
      <c r="PAT306" s="319"/>
      <c r="PAU306" s="323"/>
      <c r="PAV306" s="319"/>
      <c r="PAW306" s="323"/>
      <c r="PAX306" s="319"/>
      <c r="PAY306" s="323"/>
      <c r="PAZ306" s="319"/>
      <c r="PBA306" s="323"/>
      <c r="PBB306" s="319"/>
      <c r="PBC306" s="323"/>
      <c r="PBD306" s="319"/>
      <c r="PBE306" s="323"/>
      <c r="PBF306" s="319"/>
      <c r="PBG306" s="323"/>
      <c r="PBH306" s="319"/>
      <c r="PBI306" s="323"/>
      <c r="PBJ306" s="319"/>
      <c r="PBK306" s="323"/>
      <c r="PBL306" s="319"/>
      <c r="PBM306" s="323"/>
      <c r="PBN306" s="319"/>
      <c r="PBO306" s="323"/>
      <c r="PBP306" s="319"/>
      <c r="PBQ306" s="323"/>
      <c r="PBR306" s="319"/>
      <c r="PBS306" s="323"/>
      <c r="PBT306" s="319"/>
      <c r="PBU306" s="323"/>
      <c r="PBV306" s="319"/>
      <c r="PBW306" s="323"/>
      <c r="PBX306" s="319"/>
      <c r="PBY306" s="323"/>
      <c r="PBZ306" s="319"/>
      <c r="PCA306" s="323"/>
      <c r="PCB306" s="319"/>
      <c r="PCC306" s="323"/>
      <c r="PCD306" s="319"/>
      <c r="PCE306" s="323"/>
      <c r="PCF306" s="319"/>
      <c r="PCG306" s="323"/>
      <c r="PCH306" s="319"/>
      <c r="PCI306" s="323"/>
      <c r="PCJ306" s="319"/>
      <c r="PCK306" s="323"/>
      <c r="PCL306" s="319"/>
      <c r="PCM306" s="323"/>
      <c r="PCN306" s="319"/>
      <c r="PCO306" s="323"/>
      <c r="PCP306" s="319"/>
      <c r="PCQ306" s="323"/>
      <c r="PCR306" s="319"/>
      <c r="PCS306" s="323"/>
      <c r="PCT306" s="319"/>
      <c r="PCU306" s="323"/>
      <c r="PCV306" s="319"/>
      <c r="PCW306" s="323"/>
      <c r="PCX306" s="319"/>
      <c r="PCY306" s="323"/>
      <c r="PCZ306" s="319"/>
      <c r="PDA306" s="323"/>
      <c r="PDB306" s="319"/>
      <c r="PDC306" s="323"/>
      <c r="PDD306" s="319"/>
      <c r="PDE306" s="323"/>
      <c r="PDF306" s="319"/>
      <c r="PDG306" s="323"/>
      <c r="PDH306" s="319"/>
      <c r="PDI306" s="323"/>
      <c r="PDJ306" s="319"/>
      <c r="PDK306" s="323"/>
      <c r="PDL306" s="319"/>
      <c r="PDM306" s="323"/>
      <c r="PDN306" s="319"/>
      <c r="PDO306" s="323"/>
      <c r="PDP306" s="319"/>
      <c r="PDQ306" s="323"/>
      <c r="PDR306" s="319"/>
      <c r="PDS306" s="323"/>
      <c r="PDT306" s="319"/>
      <c r="PDU306" s="323"/>
      <c r="PDV306" s="319"/>
      <c r="PDW306" s="323"/>
      <c r="PDX306" s="319"/>
      <c r="PDY306" s="323"/>
      <c r="PDZ306" s="319"/>
      <c r="PEA306" s="323"/>
      <c r="PEB306" s="319"/>
      <c r="PEC306" s="323"/>
      <c r="PED306" s="319"/>
      <c r="PEE306" s="323"/>
      <c r="PEF306" s="319"/>
      <c r="PEG306" s="323"/>
      <c r="PEH306" s="319"/>
      <c r="PEI306" s="323"/>
      <c r="PEJ306" s="319"/>
      <c r="PEK306" s="323"/>
      <c r="PEL306" s="319"/>
      <c r="PEM306" s="323"/>
      <c r="PEN306" s="319"/>
      <c r="PEO306" s="323"/>
      <c r="PEP306" s="319"/>
      <c r="PEQ306" s="323"/>
      <c r="PER306" s="319"/>
      <c r="PES306" s="323"/>
      <c r="PET306" s="319"/>
      <c r="PEU306" s="323"/>
      <c r="PEV306" s="319"/>
      <c r="PEW306" s="323"/>
      <c r="PEX306" s="319"/>
      <c r="PEY306" s="323"/>
      <c r="PEZ306" s="319"/>
      <c r="PFA306" s="323"/>
      <c r="PFB306" s="319"/>
      <c r="PFC306" s="323"/>
      <c r="PFD306" s="319"/>
      <c r="PFE306" s="323"/>
      <c r="PFF306" s="319"/>
      <c r="PFG306" s="323"/>
      <c r="PFH306" s="319"/>
      <c r="PFI306" s="323"/>
      <c r="PFJ306" s="319"/>
      <c r="PFK306" s="323"/>
      <c r="PFL306" s="319"/>
      <c r="PFM306" s="323"/>
      <c r="PFN306" s="319"/>
      <c r="PFO306" s="323"/>
      <c r="PFP306" s="319"/>
      <c r="PFQ306" s="323"/>
      <c r="PFR306" s="319"/>
      <c r="PFS306" s="323"/>
      <c r="PFT306" s="319"/>
      <c r="PFU306" s="323"/>
      <c r="PFV306" s="319"/>
      <c r="PFW306" s="323"/>
      <c r="PFX306" s="319"/>
      <c r="PFY306" s="323"/>
      <c r="PFZ306" s="319"/>
      <c r="PGA306" s="323"/>
      <c r="PGB306" s="319"/>
      <c r="PGC306" s="323"/>
      <c r="PGD306" s="319"/>
      <c r="PGE306" s="323"/>
      <c r="PGF306" s="319"/>
      <c r="PGG306" s="323"/>
      <c r="PGH306" s="319"/>
      <c r="PGI306" s="323"/>
      <c r="PGJ306" s="319"/>
      <c r="PGK306" s="323"/>
      <c r="PGL306" s="319"/>
      <c r="PGM306" s="323"/>
      <c r="PGN306" s="319"/>
      <c r="PGO306" s="323"/>
      <c r="PGP306" s="319"/>
      <c r="PGQ306" s="323"/>
      <c r="PGR306" s="319"/>
      <c r="PGS306" s="323"/>
      <c r="PGT306" s="319"/>
      <c r="PGU306" s="323"/>
      <c r="PGV306" s="319"/>
      <c r="PGW306" s="323"/>
      <c r="PGX306" s="319"/>
      <c r="PGY306" s="323"/>
      <c r="PGZ306" s="319"/>
      <c r="PHA306" s="323"/>
      <c r="PHB306" s="319"/>
      <c r="PHC306" s="323"/>
      <c r="PHD306" s="319"/>
      <c r="PHE306" s="323"/>
      <c r="PHF306" s="319"/>
      <c r="PHG306" s="323"/>
      <c r="PHH306" s="319"/>
      <c r="PHI306" s="323"/>
      <c r="PHJ306" s="319"/>
      <c r="PHK306" s="323"/>
      <c r="PHL306" s="319"/>
      <c r="PHM306" s="323"/>
      <c r="PHN306" s="319"/>
      <c r="PHO306" s="323"/>
      <c r="PHP306" s="319"/>
      <c r="PHQ306" s="323"/>
      <c r="PHR306" s="319"/>
      <c r="PHS306" s="323"/>
      <c r="PHT306" s="319"/>
      <c r="PHU306" s="323"/>
      <c r="PHV306" s="319"/>
      <c r="PHW306" s="323"/>
      <c r="PHX306" s="319"/>
      <c r="PHY306" s="323"/>
      <c r="PHZ306" s="319"/>
      <c r="PIA306" s="323"/>
      <c r="PIB306" s="319"/>
      <c r="PIC306" s="323"/>
      <c r="PID306" s="319"/>
      <c r="PIE306" s="323"/>
      <c r="PIF306" s="319"/>
      <c r="PIG306" s="323"/>
      <c r="PIH306" s="319"/>
      <c r="PII306" s="323"/>
      <c r="PIJ306" s="319"/>
      <c r="PIK306" s="323"/>
      <c r="PIL306" s="319"/>
      <c r="PIM306" s="323"/>
      <c r="PIN306" s="319"/>
      <c r="PIO306" s="323"/>
      <c r="PIP306" s="319"/>
      <c r="PIQ306" s="323"/>
      <c r="PIR306" s="319"/>
      <c r="PIS306" s="323"/>
      <c r="PIT306" s="319"/>
      <c r="PIU306" s="323"/>
      <c r="PIV306" s="319"/>
      <c r="PIW306" s="323"/>
      <c r="PIX306" s="319"/>
      <c r="PIY306" s="323"/>
      <c r="PIZ306" s="319"/>
      <c r="PJA306" s="323"/>
      <c r="PJB306" s="319"/>
      <c r="PJC306" s="323"/>
      <c r="PJD306" s="319"/>
      <c r="PJE306" s="323"/>
      <c r="PJF306" s="319"/>
      <c r="PJG306" s="323"/>
      <c r="PJH306" s="319"/>
      <c r="PJI306" s="323"/>
      <c r="PJJ306" s="319"/>
      <c r="PJK306" s="323"/>
      <c r="PJL306" s="319"/>
      <c r="PJM306" s="323"/>
      <c r="PJN306" s="319"/>
      <c r="PJO306" s="323"/>
      <c r="PJP306" s="319"/>
      <c r="PJQ306" s="323"/>
      <c r="PJR306" s="319"/>
      <c r="PJS306" s="323"/>
      <c r="PJT306" s="319"/>
      <c r="PJU306" s="323"/>
      <c r="PJV306" s="319"/>
      <c r="PJW306" s="323"/>
      <c r="PJX306" s="319"/>
      <c r="PJY306" s="323"/>
      <c r="PJZ306" s="319"/>
      <c r="PKA306" s="323"/>
      <c r="PKB306" s="319"/>
      <c r="PKC306" s="323"/>
      <c r="PKD306" s="319"/>
      <c r="PKE306" s="323"/>
      <c r="PKF306" s="319"/>
      <c r="PKG306" s="323"/>
      <c r="PKH306" s="319"/>
      <c r="PKI306" s="323"/>
      <c r="PKJ306" s="319"/>
      <c r="PKK306" s="323"/>
      <c r="PKL306" s="319"/>
      <c r="PKM306" s="323"/>
      <c r="PKN306" s="319"/>
      <c r="PKO306" s="323"/>
      <c r="PKP306" s="319"/>
      <c r="PKQ306" s="323"/>
      <c r="PKR306" s="319"/>
      <c r="PKS306" s="323"/>
      <c r="PKT306" s="319"/>
      <c r="PKU306" s="323"/>
      <c r="PKV306" s="319"/>
      <c r="PKW306" s="323"/>
      <c r="PKX306" s="319"/>
      <c r="PKY306" s="323"/>
      <c r="PKZ306" s="319"/>
      <c r="PLA306" s="323"/>
      <c r="PLB306" s="319"/>
      <c r="PLC306" s="323"/>
      <c r="PLD306" s="319"/>
      <c r="PLE306" s="323"/>
      <c r="PLF306" s="319"/>
      <c r="PLG306" s="323"/>
      <c r="PLH306" s="319"/>
      <c r="PLI306" s="323"/>
      <c r="PLJ306" s="319"/>
      <c r="PLK306" s="323"/>
      <c r="PLL306" s="319"/>
      <c r="PLM306" s="323"/>
      <c r="PLN306" s="319"/>
      <c r="PLO306" s="323"/>
      <c r="PLP306" s="319"/>
      <c r="PLQ306" s="323"/>
      <c r="PLR306" s="319"/>
      <c r="PLS306" s="323"/>
      <c r="PLT306" s="319"/>
      <c r="PLU306" s="323"/>
      <c r="PLV306" s="319"/>
      <c r="PLW306" s="323"/>
      <c r="PLX306" s="319"/>
      <c r="PLY306" s="323"/>
      <c r="PLZ306" s="319"/>
      <c r="PMA306" s="323"/>
      <c r="PMB306" s="319"/>
      <c r="PMC306" s="323"/>
      <c r="PMD306" s="319"/>
      <c r="PME306" s="323"/>
      <c r="PMF306" s="319"/>
      <c r="PMG306" s="323"/>
      <c r="PMH306" s="319"/>
      <c r="PMI306" s="323"/>
      <c r="PMJ306" s="319"/>
      <c r="PMK306" s="323"/>
      <c r="PML306" s="319"/>
      <c r="PMM306" s="323"/>
      <c r="PMN306" s="319"/>
      <c r="PMO306" s="323"/>
      <c r="PMP306" s="319"/>
      <c r="PMQ306" s="323"/>
      <c r="PMR306" s="319"/>
      <c r="PMS306" s="323"/>
      <c r="PMT306" s="319"/>
      <c r="PMU306" s="323"/>
      <c r="PMV306" s="319"/>
      <c r="PMW306" s="323"/>
      <c r="PMX306" s="319"/>
      <c r="PMY306" s="323"/>
      <c r="PMZ306" s="319"/>
      <c r="PNA306" s="323"/>
      <c r="PNB306" s="319"/>
      <c r="PNC306" s="323"/>
      <c r="PND306" s="319"/>
      <c r="PNE306" s="323"/>
      <c r="PNF306" s="319"/>
      <c r="PNG306" s="323"/>
      <c r="PNH306" s="319"/>
      <c r="PNI306" s="323"/>
      <c r="PNJ306" s="319"/>
      <c r="PNK306" s="323"/>
      <c r="PNL306" s="319"/>
      <c r="PNM306" s="323"/>
      <c r="PNN306" s="319"/>
      <c r="PNO306" s="323"/>
      <c r="PNP306" s="319"/>
      <c r="PNQ306" s="323"/>
      <c r="PNR306" s="319"/>
      <c r="PNS306" s="323"/>
      <c r="PNT306" s="319"/>
      <c r="PNU306" s="323"/>
      <c r="PNV306" s="319"/>
      <c r="PNW306" s="323"/>
      <c r="PNX306" s="319"/>
      <c r="PNY306" s="323"/>
      <c r="PNZ306" s="319"/>
      <c r="POA306" s="323"/>
      <c r="POB306" s="319"/>
      <c r="POC306" s="323"/>
      <c r="POD306" s="319"/>
      <c r="POE306" s="323"/>
      <c r="POF306" s="319"/>
      <c r="POG306" s="323"/>
      <c r="POH306" s="319"/>
      <c r="POI306" s="323"/>
      <c r="POJ306" s="319"/>
      <c r="POK306" s="323"/>
      <c r="POL306" s="319"/>
      <c r="POM306" s="323"/>
      <c r="PON306" s="319"/>
      <c r="POO306" s="323"/>
      <c r="POP306" s="319"/>
      <c r="POQ306" s="323"/>
      <c r="POR306" s="319"/>
      <c r="POS306" s="323"/>
      <c r="POT306" s="319"/>
      <c r="POU306" s="323"/>
      <c r="POV306" s="319"/>
      <c r="POW306" s="323"/>
      <c r="POX306" s="319"/>
      <c r="POY306" s="323"/>
      <c r="POZ306" s="319"/>
      <c r="PPA306" s="323"/>
      <c r="PPB306" s="319"/>
      <c r="PPC306" s="323"/>
      <c r="PPD306" s="319"/>
      <c r="PPE306" s="323"/>
      <c r="PPF306" s="319"/>
      <c r="PPG306" s="323"/>
      <c r="PPH306" s="319"/>
      <c r="PPI306" s="323"/>
      <c r="PPJ306" s="319"/>
      <c r="PPK306" s="323"/>
      <c r="PPL306" s="319"/>
      <c r="PPM306" s="323"/>
      <c r="PPN306" s="319"/>
      <c r="PPO306" s="323"/>
      <c r="PPP306" s="319"/>
      <c r="PPQ306" s="323"/>
      <c r="PPR306" s="319"/>
      <c r="PPS306" s="323"/>
      <c r="PPT306" s="319"/>
      <c r="PPU306" s="323"/>
      <c r="PPV306" s="319"/>
      <c r="PPW306" s="323"/>
      <c r="PPX306" s="319"/>
      <c r="PPY306" s="323"/>
      <c r="PPZ306" s="319"/>
      <c r="PQA306" s="323"/>
      <c r="PQB306" s="319"/>
      <c r="PQC306" s="323"/>
      <c r="PQD306" s="319"/>
      <c r="PQE306" s="323"/>
      <c r="PQF306" s="319"/>
      <c r="PQG306" s="323"/>
      <c r="PQH306" s="319"/>
      <c r="PQI306" s="323"/>
      <c r="PQJ306" s="319"/>
      <c r="PQK306" s="323"/>
      <c r="PQL306" s="319"/>
      <c r="PQM306" s="323"/>
      <c r="PQN306" s="319"/>
      <c r="PQO306" s="323"/>
      <c r="PQP306" s="319"/>
      <c r="PQQ306" s="323"/>
      <c r="PQR306" s="319"/>
      <c r="PQS306" s="323"/>
      <c r="PQT306" s="319"/>
      <c r="PQU306" s="323"/>
      <c r="PQV306" s="319"/>
      <c r="PQW306" s="323"/>
      <c r="PQX306" s="319"/>
      <c r="PQY306" s="323"/>
      <c r="PQZ306" s="319"/>
      <c r="PRA306" s="323"/>
      <c r="PRB306" s="319"/>
      <c r="PRC306" s="323"/>
      <c r="PRD306" s="319"/>
      <c r="PRE306" s="323"/>
      <c r="PRF306" s="319"/>
      <c r="PRG306" s="323"/>
      <c r="PRH306" s="319"/>
      <c r="PRI306" s="323"/>
      <c r="PRJ306" s="319"/>
      <c r="PRK306" s="323"/>
      <c r="PRL306" s="319"/>
      <c r="PRM306" s="323"/>
      <c r="PRN306" s="319"/>
      <c r="PRO306" s="323"/>
      <c r="PRP306" s="319"/>
      <c r="PRQ306" s="323"/>
      <c r="PRR306" s="319"/>
      <c r="PRS306" s="323"/>
      <c r="PRT306" s="319"/>
      <c r="PRU306" s="323"/>
      <c r="PRV306" s="319"/>
      <c r="PRW306" s="323"/>
      <c r="PRX306" s="319"/>
      <c r="PRY306" s="323"/>
      <c r="PRZ306" s="319"/>
      <c r="PSA306" s="323"/>
      <c r="PSB306" s="319"/>
      <c r="PSC306" s="323"/>
      <c r="PSD306" s="319"/>
      <c r="PSE306" s="323"/>
      <c r="PSF306" s="319"/>
      <c r="PSG306" s="323"/>
      <c r="PSH306" s="319"/>
      <c r="PSI306" s="323"/>
      <c r="PSJ306" s="319"/>
      <c r="PSK306" s="323"/>
      <c r="PSL306" s="319"/>
      <c r="PSM306" s="323"/>
      <c r="PSN306" s="319"/>
      <c r="PSO306" s="323"/>
      <c r="PSP306" s="319"/>
      <c r="PSQ306" s="323"/>
      <c r="PSR306" s="319"/>
      <c r="PSS306" s="323"/>
      <c r="PST306" s="319"/>
      <c r="PSU306" s="323"/>
      <c r="PSV306" s="319"/>
      <c r="PSW306" s="323"/>
      <c r="PSX306" s="319"/>
      <c r="PSY306" s="323"/>
      <c r="PSZ306" s="319"/>
      <c r="PTA306" s="323"/>
      <c r="PTB306" s="319"/>
      <c r="PTC306" s="323"/>
      <c r="PTD306" s="319"/>
      <c r="PTE306" s="323"/>
      <c r="PTF306" s="319"/>
      <c r="PTG306" s="323"/>
      <c r="PTH306" s="319"/>
      <c r="PTI306" s="323"/>
      <c r="PTJ306" s="319"/>
      <c r="PTK306" s="323"/>
      <c r="PTL306" s="319"/>
      <c r="PTM306" s="323"/>
      <c r="PTN306" s="319"/>
      <c r="PTO306" s="323"/>
      <c r="PTP306" s="319"/>
      <c r="PTQ306" s="323"/>
      <c r="PTR306" s="319"/>
      <c r="PTS306" s="323"/>
      <c r="PTT306" s="319"/>
      <c r="PTU306" s="323"/>
      <c r="PTV306" s="319"/>
      <c r="PTW306" s="323"/>
      <c r="PTX306" s="319"/>
      <c r="PTY306" s="323"/>
      <c r="PTZ306" s="319"/>
      <c r="PUA306" s="323"/>
      <c r="PUB306" s="319"/>
      <c r="PUC306" s="323"/>
      <c r="PUD306" s="319"/>
      <c r="PUE306" s="323"/>
      <c r="PUF306" s="319"/>
      <c r="PUG306" s="323"/>
      <c r="PUH306" s="319"/>
      <c r="PUI306" s="323"/>
      <c r="PUJ306" s="319"/>
      <c r="PUK306" s="323"/>
      <c r="PUL306" s="319"/>
      <c r="PUM306" s="323"/>
      <c r="PUN306" s="319"/>
      <c r="PUO306" s="323"/>
      <c r="PUP306" s="319"/>
      <c r="PUQ306" s="323"/>
      <c r="PUR306" s="319"/>
      <c r="PUS306" s="323"/>
      <c r="PUT306" s="319"/>
      <c r="PUU306" s="323"/>
      <c r="PUV306" s="319"/>
      <c r="PUW306" s="323"/>
      <c r="PUX306" s="319"/>
      <c r="PUY306" s="323"/>
      <c r="PUZ306" s="319"/>
      <c r="PVA306" s="323"/>
      <c r="PVB306" s="319"/>
      <c r="PVC306" s="323"/>
      <c r="PVD306" s="319"/>
      <c r="PVE306" s="323"/>
      <c r="PVF306" s="319"/>
      <c r="PVG306" s="323"/>
      <c r="PVH306" s="319"/>
      <c r="PVI306" s="323"/>
      <c r="PVJ306" s="319"/>
      <c r="PVK306" s="323"/>
      <c r="PVL306" s="319"/>
      <c r="PVM306" s="323"/>
      <c r="PVN306" s="319"/>
      <c r="PVO306" s="323"/>
      <c r="PVP306" s="319"/>
      <c r="PVQ306" s="323"/>
      <c r="PVR306" s="319"/>
      <c r="PVS306" s="323"/>
      <c r="PVT306" s="319"/>
      <c r="PVU306" s="323"/>
      <c r="PVV306" s="319"/>
      <c r="PVW306" s="323"/>
      <c r="PVX306" s="319"/>
      <c r="PVY306" s="323"/>
      <c r="PVZ306" s="319"/>
      <c r="PWA306" s="323"/>
      <c r="PWB306" s="319"/>
      <c r="PWC306" s="323"/>
      <c r="PWD306" s="319"/>
      <c r="PWE306" s="323"/>
      <c r="PWF306" s="319"/>
      <c r="PWG306" s="323"/>
      <c r="PWH306" s="319"/>
      <c r="PWI306" s="323"/>
      <c r="PWJ306" s="319"/>
      <c r="PWK306" s="323"/>
      <c r="PWL306" s="319"/>
      <c r="PWM306" s="323"/>
      <c r="PWN306" s="319"/>
      <c r="PWO306" s="323"/>
      <c r="PWP306" s="319"/>
      <c r="PWQ306" s="323"/>
      <c r="PWR306" s="319"/>
      <c r="PWS306" s="323"/>
      <c r="PWT306" s="319"/>
      <c r="PWU306" s="323"/>
      <c r="PWV306" s="319"/>
      <c r="PWW306" s="323"/>
      <c r="PWX306" s="319"/>
      <c r="PWY306" s="323"/>
      <c r="PWZ306" s="319"/>
      <c r="PXA306" s="323"/>
      <c r="PXB306" s="319"/>
      <c r="PXC306" s="323"/>
      <c r="PXD306" s="319"/>
      <c r="PXE306" s="323"/>
      <c r="PXF306" s="319"/>
      <c r="PXG306" s="323"/>
      <c r="PXH306" s="319"/>
      <c r="PXI306" s="323"/>
      <c r="PXJ306" s="319"/>
      <c r="PXK306" s="323"/>
      <c r="PXL306" s="319"/>
      <c r="PXM306" s="323"/>
      <c r="PXN306" s="319"/>
      <c r="PXO306" s="323"/>
      <c r="PXP306" s="319"/>
      <c r="PXQ306" s="323"/>
      <c r="PXR306" s="319"/>
      <c r="PXS306" s="323"/>
      <c r="PXT306" s="319"/>
      <c r="PXU306" s="323"/>
      <c r="PXV306" s="319"/>
      <c r="PXW306" s="323"/>
      <c r="PXX306" s="319"/>
      <c r="PXY306" s="323"/>
      <c r="PXZ306" s="319"/>
      <c r="PYA306" s="323"/>
      <c r="PYB306" s="319"/>
      <c r="PYC306" s="323"/>
      <c r="PYD306" s="319"/>
      <c r="PYE306" s="323"/>
      <c r="PYF306" s="319"/>
      <c r="PYG306" s="323"/>
      <c r="PYH306" s="319"/>
      <c r="PYI306" s="323"/>
      <c r="PYJ306" s="319"/>
      <c r="PYK306" s="323"/>
      <c r="PYL306" s="319"/>
      <c r="PYM306" s="323"/>
      <c r="PYN306" s="319"/>
      <c r="PYO306" s="323"/>
      <c r="PYP306" s="319"/>
      <c r="PYQ306" s="323"/>
      <c r="PYR306" s="319"/>
      <c r="PYS306" s="323"/>
      <c r="PYT306" s="319"/>
      <c r="PYU306" s="323"/>
      <c r="PYV306" s="319"/>
      <c r="PYW306" s="323"/>
      <c r="PYX306" s="319"/>
      <c r="PYY306" s="323"/>
      <c r="PYZ306" s="319"/>
      <c r="PZA306" s="323"/>
      <c r="PZB306" s="319"/>
      <c r="PZC306" s="323"/>
      <c r="PZD306" s="319"/>
      <c r="PZE306" s="323"/>
      <c r="PZF306" s="319"/>
      <c r="PZG306" s="323"/>
      <c r="PZH306" s="319"/>
      <c r="PZI306" s="323"/>
      <c r="PZJ306" s="319"/>
      <c r="PZK306" s="323"/>
      <c r="PZL306" s="319"/>
      <c r="PZM306" s="323"/>
      <c r="PZN306" s="319"/>
      <c r="PZO306" s="323"/>
      <c r="PZP306" s="319"/>
      <c r="PZQ306" s="323"/>
      <c r="PZR306" s="319"/>
      <c r="PZS306" s="323"/>
      <c r="PZT306" s="319"/>
      <c r="PZU306" s="323"/>
      <c r="PZV306" s="319"/>
      <c r="PZW306" s="323"/>
      <c r="PZX306" s="319"/>
      <c r="PZY306" s="323"/>
      <c r="PZZ306" s="319"/>
      <c r="QAA306" s="323"/>
      <c r="QAB306" s="319"/>
      <c r="QAC306" s="323"/>
      <c r="QAD306" s="319"/>
      <c r="QAE306" s="323"/>
      <c r="QAF306" s="319"/>
      <c r="QAG306" s="323"/>
      <c r="QAH306" s="319"/>
      <c r="QAI306" s="323"/>
      <c r="QAJ306" s="319"/>
      <c r="QAK306" s="323"/>
      <c r="QAL306" s="319"/>
      <c r="QAM306" s="323"/>
      <c r="QAN306" s="319"/>
      <c r="QAO306" s="323"/>
      <c r="QAP306" s="319"/>
      <c r="QAQ306" s="323"/>
      <c r="QAR306" s="319"/>
      <c r="QAS306" s="323"/>
      <c r="QAT306" s="319"/>
      <c r="QAU306" s="323"/>
      <c r="QAV306" s="319"/>
      <c r="QAW306" s="323"/>
      <c r="QAX306" s="319"/>
      <c r="QAY306" s="323"/>
      <c r="QAZ306" s="319"/>
      <c r="QBA306" s="323"/>
      <c r="QBB306" s="319"/>
      <c r="QBC306" s="323"/>
      <c r="QBD306" s="319"/>
      <c r="QBE306" s="323"/>
      <c r="QBF306" s="319"/>
      <c r="QBG306" s="323"/>
      <c r="QBH306" s="319"/>
      <c r="QBI306" s="323"/>
      <c r="QBJ306" s="319"/>
      <c r="QBK306" s="323"/>
      <c r="QBL306" s="319"/>
      <c r="QBM306" s="323"/>
      <c r="QBN306" s="319"/>
      <c r="QBO306" s="323"/>
      <c r="QBP306" s="319"/>
      <c r="QBQ306" s="323"/>
      <c r="QBR306" s="319"/>
      <c r="QBS306" s="323"/>
      <c r="QBT306" s="319"/>
      <c r="QBU306" s="323"/>
      <c r="QBV306" s="319"/>
      <c r="QBW306" s="323"/>
      <c r="QBX306" s="319"/>
      <c r="QBY306" s="323"/>
      <c r="QBZ306" s="319"/>
      <c r="QCA306" s="323"/>
      <c r="QCB306" s="319"/>
      <c r="QCC306" s="323"/>
      <c r="QCD306" s="319"/>
      <c r="QCE306" s="323"/>
      <c r="QCF306" s="319"/>
      <c r="QCG306" s="323"/>
      <c r="QCH306" s="319"/>
      <c r="QCI306" s="323"/>
      <c r="QCJ306" s="319"/>
      <c r="QCK306" s="323"/>
      <c r="QCL306" s="319"/>
      <c r="QCM306" s="323"/>
      <c r="QCN306" s="319"/>
      <c r="QCO306" s="323"/>
      <c r="QCP306" s="319"/>
      <c r="QCQ306" s="323"/>
      <c r="QCR306" s="319"/>
      <c r="QCS306" s="323"/>
      <c r="QCT306" s="319"/>
      <c r="QCU306" s="323"/>
      <c r="QCV306" s="319"/>
      <c r="QCW306" s="323"/>
      <c r="QCX306" s="319"/>
      <c r="QCY306" s="323"/>
      <c r="QCZ306" s="319"/>
      <c r="QDA306" s="323"/>
      <c r="QDB306" s="319"/>
      <c r="QDC306" s="323"/>
      <c r="QDD306" s="319"/>
      <c r="QDE306" s="323"/>
      <c r="QDF306" s="319"/>
      <c r="QDG306" s="323"/>
      <c r="QDH306" s="319"/>
      <c r="QDI306" s="323"/>
      <c r="QDJ306" s="319"/>
      <c r="QDK306" s="323"/>
      <c r="QDL306" s="319"/>
      <c r="QDM306" s="323"/>
      <c r="QDN306" s="319"/>
      <c r="QDO306" s="323"/>
      <c r="QDP306" s="319"/>
      <c r="QDQ306" s="323"/>
      <c r="QDR306" s="319"/>
      <c r="QDS306" s="323"/>
      <c r="QDT306" s="319"/>
      <c r="QDU306" s="323"/>
      <c r="QDV306" s="319"/>
      <c r="QDW306" s="323"/>
      <c r="QDX306" s="319"/>
      <c r="QDY306" s="323"/>
      <c r="QDZ306" s="319"/>
      <c r="QEA306" s="323"/>
      <c r="QEB306" s="319"/>
      <c r="QEC306" s="323"/>
      <c r="QED306" s="319"/>
      <c r="QEE306" s="323"/>
      <c r="QEF306" s="319"/>
      <c r="QEG306" s="323"/>
      <c r="QEH306" s="319"/>
      <c r="QEI306" s="323"/>
      <c r="QEJ306" s="319"/>
      <c r="QEK306" s="323"/>
      <c r="QEL306" s="319"/>
      <c r="QEM306" s="323"/>
      <c r="QEN306" s="319"/>
      <c r="QEO306" s="323"/>
      <c r="QEP306" s="319"/>
      <c r="QEQ306" s="323"/>
      <c r="QER306" s="319"/>
      <c r="QES306" s="323"/>
      <c r="QET306" s="319"/>
      <c r="QEU306" s="323"/>
      <c r="QEV306" s="319"/>
      <c r="QEW306" s="323"/>
      <c r="QEX306" s="319"/>
      <c r="QEY306" s="323"/>
      <c r="QEZ306" s="319"/>
      <c r="QFA306" s="323"/>
      <c r="QFB306" s="319"/>
      <c r="QFC306" s="323"/>
      <c r="QFD306" s="319"/>
      <c r="QFE306" s="323"/>
      <c r="QFF306" s="319"/>
      <c r="QFG306" s="323"/>
      <c r="QFH306" s="319"/>
      <c r="QFI306" s="323"/>
      <c r="QFJ306" s="319"/>
      <c r="QFK306" s="323"/>
      <c r="QFL306" s="319"/>
      <c r="QFM306" s="323"/>
      <c r="QFN306" s="319"/>
      <c r="QFO306" s="323"/>
      <c r="QFP306" s="319"/>
      <c r="QFQ306" s="323"/>
      <c r="QFR306" s="319"/>
      <c r="QFS306" s="323"/>
      <c r="QFT306" s="319"/>
      <c r="QFU306" s="323"/>
      <c r="QFV306" s="319"/>
      <c r="QFW306" s="323"/>
      <c r="QFX306" s="319"/>
      <c r="QFY306" s="323"/>
      <c r="QFZ306" s="319"/>
      <c r="QGA306" s="323"/>
      <c r="QGB306" s="319"/>
      <c r="QGC306" s="323"/>
      <c r="QGD306" s="319"/>
      <c r="QGE306" s="323"/>
      <c r="QGF306" s="319"/>
      <c r="QGG306" s="323"/>
      <c r="QGH306" s="319"/>
      <c r="QGI306" s="323"/>
      <c r="QGJ306" s="319"/>
      <c r="QGK306" s="323"/>
      <c r="QGL306" s="319"/>
      <c r="QGM306" s="323"/>
      <c r="QGN306" s="319"/>
      <c r="QGO306" s="323"/>
      <c r="QGP306" s="319"/>
      <c r="QGQ306" s="323"/>
      <c r="QGR306" s="319"/>
      <c r="QGS306" s="323"/>
      <c r="QGT306" s="319"/>
      <c r="QGU306" s="323"/>
      <c r="QGV306" s="319"/>
      <c r="QGW306" s="323"/>
      <c r="QGX306" s="319"/>
      <c r="QGY306" s="323"/>
      <c r="QGZ306" s="319"/>
      <c r="QHA306" s="323"/>
      <c r="QHB306" s="319"/>
      <c r="QHC306" s="323"/>
      <c r="QHD306" s="319"/>
      <c r="QHE306" s="323"/>
      <c r="QHF306" s="319"/>
      <c r="QHG306" s="323"/>
      <c r="QHH306" s="319"/>
      <c r="QHI306" s="323"/>
      <c r="QHJ306" s="319"/>
      <c r="QHK306" s="323"/>
      <c r="QHL306" s="319"/>
      <c r="QHM306" s="323"/>
      <c r="QHN306" s="319"/>
      <c r="QHO306" s="323"/>
      <c r="QHP306" s="319"/>
      <c r="QHQ306" s="323"/>
      <c r="QHR306" s="319"/>
      <c r="QHS306" s="323"/>
      <c r="QHT306" s="319"/>
      <c r="QHU306" s="323"/>
      <c r="QHV306" s="319"/>
      <c r="QHW306" s="323"/>
      <c r="QHX306" s="319"/>
      <c r="QHY306" s="323"/>
      <c r="QHZ306" s="319"/>
      <c r="QIA306" s="323"/>
      <c r="QIB306" s="319"/>
      <c r="QIC306" s="323"/>
      <c r="QID306" s="319"/>
      <c r="QIE306" s="323"/>
      <c r="QIF306" s="319"/>
      <c r="QIG306" s="323"/>
      <c r="QIH306" s="319"/>
      <c r="QII306" s="323"/>
      <c r="QIJ306" s="319"/>
      <c r="QIK306" s="323"/>
      <c r="QIL306" s="319"/>
      <c r="QIM306" s="323"/>
      <c r="QIN306" s="319"/>
      <c r="QIO306" s="323"/>
      <c r="QIP306" s="319"/>
      <c r="QIQ306" s="323"/>
      <c r="QIR306" s="319"/>
      <c r="QIS306" s="323"/>
      <c r="QIT306" s="319"/>
      <c r="QIU306" s="323"/>
      <c r="QIV306" s="319"/>
      <c r="QIW306" s="323"/>
      <c r="QIX306" s="319"/>
      <c r="QIY306" s="323"/>
      <c r="QIZ306" s="319"/>
      <c r="QJA306" s="323"/>
      <c r="QJB306" s="319"/>
      <c r="QJC306" s="323"/>
      <c r="QJD306" s="319"/>
      <c r="QJE306" s="323"/>
      <c r="QJF306" s="319"/>
      <c r="QJG306" s="323"/>
      <c r="QJH306" s="319"/>
      <c r="QJI306" s="323"/>
      <c r="QJJ306" s="319"/>
      <c r="QJK306" s="323"/>
      <c r="QJL306" s="319"/>
      <c r="QJM306" s="323"/>
      <c r="QJN306" s="319"/>
      <c r="QJO306" s="323"/>
      <c r="QJP306" s="319"/>
      <c r="QJQ306" s="323"/>
      <c r="QJR306" s="319"/>
      <c r="QJS306" s="323"/>
      <c r="QJT306" s="319"/>
      <c r="QJU306" s="323"/>
      <c r="QJV306" s="319"/>
      <c r="QJW306" s="323"/>
      <c r="QJX306" s="319"/>
      <c r="QJY306" s="323"/>
      <c r="QJZ306" s="319"/>
      <c r="QKA306" s="323"/>
      <c r="QKB306" s="319"/>
      <c r="QKC306" s="323"/>
      <c r="QKD306" s="319"/>
      <c r="QKE306" s="323"/>
      <c r="QKF306" s="319"/>
      <c r="QKG306" s="323"/>
      <c r="QKH306" s="319"/>
      <c r="QKI306" s="323"/>
      <c r="QKJ306" s="319"/>
      <c r="QKK306" s="323"/>
      <c r="QKL306" s="319"/>
      <c r="QKM306" s="323"/>
      <c r="QKN306" s="319"/>
      <c r="QKO306" s="323"/>
      <c r="QKP306" s="319"/>
      <c r="QKQ306" s="323"/>
      <c r="QKR306" s="319"/>
      <c r="QKS306" s="323"/>
      <c r="QKT306" s="319"/>
      <c r="QKU306" s="323"/>
      <c r="QKV306" s="319"/>
      <c r="QKW306" s="323"/>
      <c r="QKX306" s="319"/>
      <c r="QKY306" s="323"/>
      <c r="QKZ306" s="319"/>
      <c r="QLA306" s="323"/>
      <c r="QLB306" s="319"/>
      <c r="QLC306" s="323"/>
      <c r="QLD306" s="319"/>
      <c r="QLE306" s="323"/>
      <c r="QLF306" s="319"/>
      <c r="QLG306" s="323"/>
      <c r="QLH306" s="319"/>
      <c r="QLI306" s="323"/>
      <c r="QLJ306" s="319"/>
      <c r="QLK306" s="323"/>
      <c r="QLL306" s="319"/>
      <c r="QLM306" s="323"/>
      <c r="QLN306" s="319"/>
      <c r="QLO306" s="323"/>
      <c r="QLP306" s="319"/>
      <c r="QLQ306" s="323"/>
      <c r="QLR306" s="319"/>
      <c r="QLS306" s="323"/>
      <c r="QLT306" s="319"/>
      <c r="QLU306" s="323"/>
      <c r="QLV306" s="319"/>
      <c r="QLW306" s="323"/>
      <c r="QLX306" s="319"/>
      <c r="QLY306" s="323"/>
      <c r="QLZ306" s="319"/>
      <c r="QMA306" s="323"/>
      <c r="QMB306" s="319"/>
      <c r="QMC306" s="323"/>
      <c r="QMD306" s="319"/>
      <c r="QME306" s="323"/>
      <c r="QMF306" s="319"/>
      <c r="QMG306" s="323"/>
      <c r="QMH306" s="319"/>
      <c r="QMI306" s="323"/>
      <c r="QMJ306" s="319"/>
      <c r="QMK306" s="323"/>
      <c r="QML306" s="319"/>
      <c r="QMM306" s="323"/>
      <c r="QMN306" s="319"/>
      <c r="QMO306" s="323"/>
      <c r="QMP306" s="319"/>
      <c r="QMQ306" s="323"/>
      <c r="QMR306" s="319"/>
      <c r="QMS306" s="323"/>
      <c r="QMT306" s="319"/>
      <c r="QMU306" s="323"/>
      <c r="QMV306" s="319"/>
      <c r="QMW306" s="323"/>
      <c r="QMX306" s="319"/>
      <c r="QMY306" s="323"/>
      <c r="QMZ306" s="319"/>
      <c r="QNA306" s="323"/>
      <c r="QNB306" s="319"/>
      <c r="QNC306" s="323"/>
      <c r="QND306" s="319"/>
      <c r="QNE306" s="323"/>
      <c r="QNF306" s="319"/>
      <c r="QNG306" s="323"/>
      <c r="QNH306" s="319"/>
      <c r="QNI306" s="323"/>
      <c r="QNJ306" s="319"/>
      <c r="QNK306" s="323"/>
      <c r="QNL306" s="319"/>
      <c r="QNM306" s="323"/>
      <c r="QNN306" s="319"/>
      <c r="QNO306" s="323"/>
      <c r="QNP306" s="319"/>
      <c r="QNQ306" s="323"/>
      <c r="QNR306" s="319"/>
      <c r="QNS306" s="323"/>
      <c r="QNT306" s="319"/>
      <c r="QNU306" s="323"/>
      <c r="QNV306" s="319"/>
      <c r="QNW306" s="323"/>
      <c r="QNX306" s="319"/>
      <c r="QNY306" s="323"/>
      <c r="QNZ306" s="319"/>
      <c r="QOA306" s="323"/>
      <c r="QOB306" s="319"/>
      <c r="QOC306" s="323"/>
      <c r="QOD306" s="319"/>
      <c r="QOE306" s="323"/>
      <c r="QOF306" s="319"/>
      <c r="QOG306" s="323"/>
      <c r="QOH306" s="319"/>
      <c r="QOI306" s="323"/>
      <c r="QOJ306" s="319"/>
      <c r="QOK306" s="323"/>
      <c r="QOL306" s="319"/>
      <c r="QOM306" s="323"/>
      <c r="QON306" s="319"/>
      <c r="QOO306" s="323"/>
      <c r="QOP306" s="319"/>
      <c r="QOQ306" s="323"/>
      <c r="QOR306" s="319"/>
      <c r="QOS306" s="323"/>
      <c r="QOT306" s="319"/>
      <c r="QOU306" s="323"/>
      <c r="QOV306" s="319"/>
      <c r="QOW306" s="323"/>
      <c r="QOX306" s="319"/>
      <c r="QOY306" s="323"/>
      <c r="QOZ306" s="319"/>
      <c r="QPA306" s="323"/>
      <c r="QPB306" s="319"/>
      <c r="QPC306" s="323"/>
      <c r="QPD306" s="319"/>
      <c r="QPE306" s="323"/>
      <c r="QPF306" s="319"/>
      <c r="QPG306" s="323"/>
      <c r="QPH306" s="319"/>
      <c r="QPI306" s="323"/>
      <c r="QPJ306" s="319"/>
      <c r="QPK306" s="323"/>
      <c r="QPL306" s="319"/>
      <c r="QPM306" s="323"/>
      <c r="QPN306" s="319"/>
      <c r="QPO306" s="323"/>
      <c r="QPP306" s="319"/>
      <c r="QPQ306" s="323"/>
      <c r="QPR306" s="319"/>
      <c r="QPS306" s="323"/>
      <c r="QPT306" s="319"/>
      <c r="QPU306" s="323"/>
      <c r="QPV306" s="319"/>
      <c r="QPW306" s="323"/>
      <c r="QPX306" s="319"/>
      <c r="QPY306" s="323"/>
      <c r="QPZ306" s="319"/>
      <c r="QQA306" s="323"/>
      <c r="QQB306" s="319"/>
      <c r="QQC306" s="323"/>
      <c r="QQD306" s="319"/>
      <c r="QQE306" s="323"/>
      <c r="QQF306" s="319"/>
      <c r="QQG306" s="323"/>
      <c r="QQH306" s="319"/>
      <c r="QQI306" s="323"/>
      <c r="QQJ306" s="319"/>
      <c r="QQK306" s="323"/>
      <c r="QQL306" s="319"/>
      <c r="QQM306" s="323"/>
      <c r="QQN306" s="319"/>
      <c r="QQO306" s="323"/>
      <c r="QQP306" s="319"/>
      <c r="QQQ306" s="323"/>
      <c r="QQR306" s="319"/>
      <c r="QQS306" s="323"/>
      <c r="QQT306" s="319"/>
      <c r="QQU306" s="323"/>
      <c r="QQV306" s="319"/>
      <c r="QQW306" s="323"/>
      <c r="QQX306" s="319"/>
      <c r="QQY306" s="323"/>
      <c r="QQZ306" s="319"/>
      <c r="QRA306" s="323"/>
      <c r="QRB306" s="319"/>
      <c r="QRC306" s="323"/>
      <c r="QRD306" s="319"/>
      <c r="QRE306" s="323"/>
      <c r="QRF306" s="319"/>
      <c r="QRG306" s="323"/>
      <c r="QRH306" s="319"/>
      <c r="QRI306" s="323"/>
      <c r="QRJ306" s="319"/>
      <c r="QRK306" s="323"/>
      <c r="QRL306" s="319"/>
      <c r="QRM306" s="323"/>
      <c r="QRN306" s="319"/>
      <c r="QRO306" s="323"/>
      <c r="QRP306" s="319"/>
      <c r="QRQ306" s="323"/>
      <c r="QRR306" s="319"/>
      <c r="QRS306" s="323"/>
      <c r="QRT306" s="319"/>
      <c r="QRU306" s="323"/>
      <c r="QRV306" s="319"/>
      <c r="QRW306" s="323"/>
      <c r="QRX306" s="319"/>
      <c r="QRY306" s="323"/>
      <c r="QRZ306" s="319"/>
      <c r="QSA306" s="323"/>
      <c r="QSB306" s="319"/>
      <c r="QSC306" s="323"/>
      <c r="QSD306" s="319"/>
      <c r="QSE306" s="323"/>
      <c r="QSF306" s="319"/>
      <c r="QSG306" s="323"/>
      <c r="QSH306" s="319"/>
      <c r="QSI306" s="323"/>
      <c r="QSJ306" s="319"/>
      <c r="QSK306" s="323"/>
      <c r="QSL306" s="319"/>
      <c r="QSM306" s="323"/>
      <c r="QSN306" s="319"/>
      <c r="QSO306" s="323"/>
      <c r="QSP306" s="319"/>
      <c r="QSQ306" s="323"/>
      <c r="QSR306" s="319"/>
      <c r="QSS306" s="323"/>
      <c r="QST306" s="319"/>
      <c r="QSU306" s="323"/>
      <c r="QSV306" s="319"/>
      <c r="QSW306" s="323"/>
      <c r="QSX306" s="319"/>
      <c r="QSY306" s="323"/>
      <c r="QSZ306" s="319"/>
      <c r="QTA306" s="323"/>
      <c r="QTB306" s="319"/>
      <c r="QTC306" s="323"/>
      <c r="QTD306" s="319"/>
      <c r="QTE306" s="323"/>
      <c r="QTF306" s="319"/>
      <c r="QTG306" s="323"/>
      <c r="QTH306" s="319"/>
      <c r="QTI306" s="323"/>
      <c r="QTJ306" s="319"/>
      <c r="QTK306" s="323"/>
      <c r="QTL306" s="319"/>
      <c r="QTM306" s="323"/>
      <c r="QTN306" s="319"/>
      <c r="QTO306" s="323"/>
      <c r="QTP306" s="319"/>
      <c r="QTQ306" s="323"/>
      <c r="QTR306" s="319"/>
      <c r="QTS306" s="323"/>
      <c r="QTT306" s="319"/>
      <c r="QTU306" s="323"/>
      <c r="QTV306" s="319"/>
      <c r="QTW306" s="323"/>
      <c r="QTX306" s="319"/>
      <c r="QTY306" s="323"/>
      <c r="QTZ306" s="319"/>
      <c r="QUA306" s="323"/>
      <c r="QUB306" s="319"/>
      <c r="QUC306" s="323"/>
      <c r="QUD306" s="319"/>
      <c r="QUE306" s="323"/>
      <c r="QUF306" s="319"/>
      <c r="QUG306" s="323"/>
      <c r="QUH306" s="319"/>
      <c r="QUI306" s="323"/>
      <c r="QUJ306" s="319"/>
      <c r="QUK306" s="323"/>
      <c r="QUL306" s="319"/>
      <c r="QUM306" s="323"/>
      <c r="QUN306" s="319"/>
      <c r="QUO306" s="323"/>
      <c r="QUP306" s="319"/>
      <c r="QUQ306" s="323"/>
      <c r="QUR306" s="319"/>
      <c r="QUS306" s="323"/>
      <c r="QUT306" s="319"/>
      <c r="QUU306" s="323"/>
      <c r="QUV306" s="319"/>
      <c r="QUW306" s="323"/>
      <c r="QUX306" s="319"/>
      <c r="QUY306" s="323"/>
      <c r="QUZ306" s="319"/>
      <c r="QVA306" s="323"/>
      <c r="QVB306" s="319"/>
      <c r="QVC306" s="323"/>
      <c r="QVD306" s="319"/>
      <c r="QVE306" s="323"/>
      <c r="QVF306" s="319"/>
      <c r="QVG306" s="323"/>
      <c r="QVH306" s="319"/>
      <c r="QVI306" s="323"/>
      <c r="QVJ306" s="319"/>
      <c r="QVK306" s="323"/>
      <c r="QVL306" s="319"/>
      <c r="QVM306" s="323"/>
      <c r="QVN306" s="319"/>
      <c r="QVO306" s="323"/>
      <c r="QVP306" s="319"/>
      <c r="QVQ306" s="323"/>
      <c r="QVR306" s="319"/>
      <c r="QVS306" s="323"/>
      <c r="QVT306" s="319"/>
      <c r="QVU306" s="323"/>
      <c r="QVV306" s="319"/>
      <c r="QVW306" s="323"/>
      <c r="QVX306" s="319"/>
      <c r="QVY306" s="323"/>
      <c r="QVZ306" s="319"/>
      <c r="QWA306" s="323"/>
      <c r="QWB306" s="319"/>
      <c r="QWC306" s="323"/>
      <c r="QWD306" s="319"/>
      <c r="QWE306" s="323"/>
      <c r="QWF306" s="319"/>
      <c r="QWG306" s="323"/>
      <c r="QWH306" s="319"/>
      <c r="QWI306" s="323"/>
      <c r="QWJ306" s="319"/>
      <c r="QWK306" s="323"/>
      <c r="QWL306" s="319"/>
      <c r="QWM306" s="323"/>
      <c r="QWN306" s="319"/>
      <c r="QWO306" s="323"/>
      <c r="QWP306" s="319"/>
      <c r="QWQ306" s="323"/>
      <c r="QWR306" s="319"/>
      <c r="QWS306" s="323"/>
      <c r="QWT306" s="319"/>
      <c r="QWU306" s="323"/>
      <c r="QWV306" s="319"/>
      <c r="QWW306" s="323"/>
      <c r="QWX306" s="319"/>
      <c r="QWY306" s="323"/>
      <c r="QWZ306" s="319"/>
      <c r="QXA306" s="323"/>
      <c r="QXB306" s="319"/>
      <c r="QXC306" s="323"/>
      <c r="QXD306" s="319"/>
      <c r="QXE306" s="323"/>
      <c r="QXF306" s="319"/>
      <c r="QXG306" s="323"/>
      <c r="QXH306" s="319"/>
      <c r="QXI306" s="323"/>
      <c r="QXJ306" s="319"/>
      <c r="QXK306" s="323"/>
      <c r="QXL306" s="319"/>
      <c r="QXM306" s="323"/>
      <c r="QXN306" s="319"/>
      <c r="QXO306" s="323"/>
      <c r="QXP306" s="319"/>
      <c r="QXQ306" s="323"/>
      <c r="QXR306" s="319"/>
      <c r="QXS306" s="323"/>
      <c r="QXT306" s="319"/>
      <c r="QXU306" s="323"/>
      <c r="QXV306" s="319"/>
      <c r="QXW306" s="323"/>
      <c r="QXX306" s="319"/>
      <c r="QXY306" s="323"/>
      <c r="QXZ306" s="319"/>
      <c r="QYA306" s="323"/>
      <c r="QYB306" s="319"/>
      <c r="QYC306" s="323"/>
      <c r="QYD306" s="319"/>
      <c r="QYE306" s="323"/>
      <c r="QYF306" s="319"/>
      <c r="QYG306" s="323"/>
      <c r="QYH306" s="319"/>
      <c r="QYI306" s="323"/>
      <c r="QYJ306" s="319"/>
      <c r="QYK306" s="323"/>
      <c r="QYL306" s="319"/>
      <c r="QYM306" s="323"/>
      <c r="QYN306" s="319"/>
      <c r="QYO306" s="323"/>
      <c r="QYP306" s="319"/>
      <c r="QYQ306" s="323"/>
      <c r="QYR306" s="319"/>
      <c r="QYS306" s="323"/>
      <c r="QYT306" s="319"/>
      <c r="QYU306" s="323"/>
      <c r="QYV306" s="319"/>
      <c r="QYW306" s="323"/>
      <c r="QYX306" s="319"/>
      <c r="QYY306" s="323"/>
      <c r="QYZ306" s="319"/>
      <c r="QZA306" s="323"/>
      <c r="QZB306" s="319"/>
      <c r="QZC306" s="323"/>
      <c r="QZD306" s="319"/>
      <c r="QZE306" s="323"/>
      <c r="QZF306" s="319"/>
      <c r="QZG306" s="323"/>
      <c r="QZH306" s="319"/>
      <c r="QZI306" s="323"/>
      <c r="QZJ306" s="319"/>
      <c r="QZK306" s="323"/>
      <c r="QZL306" s="319"/>
      <c r="QZM306" s="323"/>
      <c r="QZN306" s="319"/>
      <c r="QZO306" s="323"/>
      <c r="QZP306" s="319"/>
      <c r="QZQ306" s="323"/>
      <c r="QZR306" s="319"/>
      <c r="QZS306" s="323"/>
      <c r="QZT306" s="319"/>
      <c r="QZU306" s="323"/>
      <c r="QZV306" s="319"/>
      <c r="QZW306" s="323"/>
      <c r="QZX306" s="319"/>
      <c r="QZY306" s="323"/>
      <c r="QZZ306" s="319"/>
      <c r="RAA306" s="323"/>
      <c r="RAB306" s="319"/>
      <c r="RAC306" s="323"/>
      <c r="RAD306" s="319"/>
      <c r="RAE306" s="323"/>
      <c r="RAF306" s="319"/>
      <c r="RAG306" s="323"/>
      <c r="RAH306" s="319"/>
      <c r="RAI306" s="323"/>
      <c r="RAJ306" s="319"/>
      <c r="RAK306" s="323"/>
      <c r="RAL306" s="319"/>
      <c r="RAM306" s="323"/>
      <c r="RAN306" s="319"/>
      <c r="RAO306" s="323"/>
      <c r="RAP306" s="319"/>
      <c r="RAQ306" s="323"/>
      <c r="RAR306" s="319"/>
      <c r="RAS306" s="323"/>
      <c r="RAT306" s="319"/>
      <c r="RAU306" s="323"/>
      <c r="RAV306" s="319"/>
      <c r="RAW306" s="323"/>
      <c r="RAX306" s="319"/>
      <c r="RAY306" s="323"/>
      <c r="RAZ306" s="319"/>
      <c r="RBA306" s="323"/>
      <c r="RBB306" s="319"/>
      <c r="RBC306" s="323"/>
      <c r="RBD306" s="319"/>
      <c r="RBE306" s="323"/>
      <c r="RBF306" s="319"/>
      <c r="RBG306" s="323"/>
      <c r="RBH306" s="319"/>
      <c r="RBI306" s="323"/>
      <c r="RBJ306" s="319"/>
      <c r="RBK306" s="323"/>
      <c r="RBL306" s="319"/>
      <c r="RBM306" s="323"/>
      <c r="RBN306" s="319"/>
      <c r="RBO306" s="323"/>
      <c r="RBP306" s="319"/>
      <c r="RBQ306" s="323"/>
      <c r="RBR306" s="319"/>
      <c r="RBS306" s="323"/>
      <c r="RBT306" s="319"/>
      <c r="RBU306" s="323"/>
      <c r="RBV306" s="319"/>
      <c r="RBW306" s="323"/>
      <c r="RBX306" s="319"/>
      <c r="RBY306" s="323"/>
      <c r="RBZ306" s="319"/>
      <c r="RCA306" s="323"/>
      <c r="RCB306" s="319"/>
      <c r="RCC306" s="323"/>
      <c r="RCD306" s="319"/>
      <c r="RCE306" s="323"/>
      <c r="RCF306" s="319"/>
      <c r="RCG306" s="323"/>
      <c r="RCH306" s="319"/>
      <c r="RCI306" s="323"/>
      <c r="RCJ306" s="319"/>
      <c r="RCK306" s="323"/>
      <c r="RCL306" s="319"/>
      <c r="RCM306" s="323"/>
      <c r="RCN306" s="319"/>
      <c r="RCO306" s="323"/>
      <c r="RCP306" s="319"/>
      <c r="RCQ306" s="323"/>
      <c r="RCR306" s="319"/>
      <c r="RCS306" s="323"/>
      <c r="RCT306" s="319"/>
      <c r="RCU306" s="323"/>
      <c r="RCV306" s="319"/>
      <c r="RCW306" s="323"/>
      <c r="RCX306" s="319"/>
      <c r="RCY306" s="323"/>
      <c r="RCZ306" s="319"/>
      <c r="RDA306" s="323"/>
      <c r="RDB306" s="319"/>
      <c r="RDC306" s="323"/>
      <c r="RDD306" s="319"/>
      <c r="RDE306" s="323"/>
      <c r="RDF306" s="319"/>
      <c r="RDG306" s="323"/>
      <c r="RDH306" s="319"/>
      <c r="RDI306" s="323"/>
      <c r="RDJ306" s="319"/>
      <c r="RDK306" s="323"/>
      <c r="RDL306" s="319"/>
      <c r="RDM306" s="323"/>
      <c r="RDN306" s="319"/>
      <c r="RDO306" s="323"/>
      <c r="RDP306" s="319"/>
      <c r="RDQ306" s="323"/>
      <c r="RDR306" s="319"/>
      <c r="RDS306" s="323"/>
      <c r="RDT306" s="319"/>
      <c r="RDU306" s="323"/>
      <c r="RDV306" s="319"/>
      <c r="RDW306" s="323"/>
      <c r="RDX306" s="319"/>
      <c r="RDY306" s="323"/>
      <c r="RDZ306" s="319"/>
      <c r="REA306" s="323"/>
      <c r="REB306" s="319"/>
      <c r="REC306" s="323"/>
      <c r="RED306" s="319"/>
      <c r="REE306" s="323"/>
      <c r="REF306" s="319"/>
      <c r="REG306" s="323"/>
      <c r="REH306" s="319"/>
      <c r="REI306" s="323"/>
      <c r="REJ306" s="319"/>
      <c r="REK306" s="323"/>
      <c r="REL306" s="319"/>
      <c r="REM306" s="323"/>
      <c r="REN306" s="319"/>
      <c r="REO306" s="323"/>
      <c r="REP306" s="319"/>
      <c r="REQ306" s="323"/>
      <c r="RER306" s="319"/>
      <c r="RES306" s="323"/>
      <c r="RET306" s="319"/>
      <c r="REU306" s="323"/>
      <c r="REV306" s="319"/>
      <c r="REW306" s="323"/>
      <c r="REX306" s="319"/>
      <c r="REY306" s="323"/>
      <c r="REZ306" s="319"/>
      <c r="RFA306" s="323"/>
      <c r="RFB306" s="319"/>
      <c r="RFC306" s="323"/>
      <c r="RFD306" s="319"/>
      <c r="RFE306" s="323"/>
      <c r="RFF306" s="319"/>
      <c r="RFG306" s="323"/>
      <c r="RFH306" s="319"/>
      <c r="RFI306" s="323"/>
      <c r="RFJ306" s="319"/>
      <c r="RFK306" s="323"/>
      <c r="RFL306" s="319"/>
      <c r="RFM306" s="323"/>
      <c r="RFN306" s="319"/>
      <c r="RFO306" s="323"/>
      <c r="RFP306" s="319"/>
      <c r="RFQ306" s="323"/>
      <c r="RFR306" s="319"/>
      <c r="RFS306" s="323"/>
      <c r="RFT306" s="319"/>
      <c r="RFU306" s="323"/>
      <c r="RFV306" s="319"/>
      <c r="RFW306" s="323"/>
      <c r="RFX306" s="319"/>
      <c r="RFY306" s="323"/>
      <c r="RFZ306" s="319"/>
      <c r="RGA306" s="323"/>
      <c r="RGB306" s="319"/>
      <c r="RGC306" s="323"/>
      <c r="RGD306" s="319"/>
      <c r="RGE306" s="323"/>
      <c r="RGF306" s="319"/>
      <c r="RGG306" s="323"/>
      <c r="RGH306" s="319"/>
      <c r="RGI306" s="323"/>
      <c r="RGJ306" s="319"/>
      <c r="RGK306" s="323"/>
      <c r="RGL306" s="319"/>
      <c r="RGM306" s="323"/>
      <c r="RGN306" s="319"/>
      <c r="RGO306" s="323"/>
      <c r="RGP306" s="319"/>
      <c r="RGQ306" s="323"/>
      <c r="RGR306" s="319"/>
      <c r="RGS306" s="323"/>
      <c r="RGT306" s="319"/>
      <c r="RGU306" s="323"/>
      <c r="RGV306" s="319"/>
      <c r="RGW306" s="323"/>
      <c r="RGX306" s="319"/>
      <c r="RGY306" s="323"/>
      <c r="RGZ306" s="319"/>
      <c r="RHA306" s="323"/>
      <c r="RHB306" s="319"/>
      <c r="RHC306" s="323"/>
      <c r="RHD306" s="319"/>
      <c r="RHE306" s="323"/>
      <c r="RHF306" s="319"/>
      <c r="RHG306" s="323"/>
      <c r="RHH306" s="319"/>
      <c r="RHI306" s="323"/>
      <c r="RHJ306" s="319"/>
      <c r="RHK306" s="323"/>
      <c r="RHL306" s="319"/>
      <c r="RHM306" s="323"/>
      <c r="RHN306" s="319"/>
      <c r="RHO306" s="323"/>
      <c r="RHP306" s="319"/>
      <c r="RHQ306" s="323"/>
      <c r="RHR306" s="319"/>
      <c r="RHS306" s="323"/>
      <c r="RHT306" s="319"/>
      <c r="RHU306" s="323"/>
      <c r="RHV306" s="319"/>
      <c r="RHW306" s="323"/>
      <c r="RHX306" s="319"/>
      <c r="RHY306" s="323"/>
      <c r="RHZ306" s="319"/>
      <c r="RIA306" s="323"/>
      <c r="RIB306" s="319"/>
      <c r="RIC306" s="323"/>
      <c r="RID306" s="319"/>
      <c r="RIE306" s="323"/>
      <c r="RIF306" s="319"/>
      <c r="RIG306" s="323"/>
      <c r="RIH306" s="319"/>
      <c r="RII306" s="323"/>
      <c r="RIJ306" s="319"/>
      <c r="RIK306" s="323"/>
      <c r="RIL306" s="319"/>
      <c r="RIM306" s="323"/>
      <c r="RIN306" s="319"/>
      <c r="RIO306" s="323"/>
      <c r="RIP306" s="319"/>
      <c r="RIQ306" s="323"/>
      <c r="RIR306" s="319"/>
      <c r="RIS306" s="323"/>
      <c r="RIT306" s="319"/>
      <c r="RIU306" s="323"/>
      <c r="RIV306" s="319"/>
      <c r="RIW306" s="323"/>
      <c r="RIX306" s="319"/>
      <c r="RIY306" s="323"/>
      <c r="RIZ306" s="319"/>
      <c r="RJA306" s="323"/>
      <c r="RJB306" s="319"/>
      <c r="RJC306" s="323"/>
      <c r="RJD306" s="319"/>
      <c r="RJE306" s="323"/>
      <c r="RJF306" s="319"/>
      <c r="RJG306" s="323"/>
      <c r="RJH306" s="319"/>
      <c r="RJI306" s="323"/>
      <c r="RJJ306" s="319"/>
      <c r="RJK306" s="323"/>
      <c r="RJL306" s="319"/>
      <c r="RJM306" s="323"/>
      <c r="RJN306" s="319"/>
      <c r="RJO306" s="323"/>
      <c r="RJP306" s="319"/>
      <c r="RJQ306" s="323"/>
      <c r="RJR306" s="319"/>
      <c r="RJS306" s="323"/>
      <c r="RJT306" s="319"/>
      <c r="RJU306" s="323"/>
      <c r="RJV306" s="319"/>
      <c r="RJW306" s="323"/>
      <c r="RJX306" s="319"/>
      <c r="RJY306" s="323"/>
      <c r="RJZ306" s="319"/>
      <c r="RKA306" s="323"/>
      <c r="RKB306" s="319"/>
      <c r="RKC306" s="323"/>
      <c r="RKD306" s="319"/>
      <c r="RKE306" s="323"/>
      <c r="RKF306" s="319"/>
      <c r="RKG306" s="323"/>
      <c r="RKH306" s="319"/>
      <c r="RKI306" s="323"/>
      <c r="RKJ306" s="319"/>
      <c r="RKK306" s="323"/>
      <c r="RKL306" s="319"/>
      <c r="RKM306" s="323"/>
      <c r="RKN306" s="319"/>
      <c r="RKO306" s="323"/>
      <c r="RKP306" s="319"/>
      <c r="RKQ306" s="323"/>
      <c r="RKR306" s="319"/>
      <c r="RKS306" s="323"/>
      <c r="RKT306" s="319"/>
      <c r="RKU306" s="323"/>
      <c r="RKV306" s="319"/>
      <c r="RKW306" s="323"/>
      <c r="RKX306" s="319"/>
      <c r="RKY306" s="323"/>
      <c r="RKZ306" s="319"/>
      <c r="RLA306" s="323"/>
      <c r="RLB306" s="319"/>
      <c r="RLC306" s="323"/>
      <c r="RLD306" s="319"/>
      <c r="RLE306" s="323"/>
      <c r="RLF306" s="319"/>
      <c r="RLG306" s="323"/>
      <c r="RLH306" s="319"/>
      <c r="RLI306" s="323"/>
      <c r="RLJ306" s="319"/>
      <c r="RLK306" s="323"/>
      <c r="RLL306" s="319"/>
      <c r="RLM306" s="323"/>
      <c r="RLN306" s="319"/>
      <c r="RLO306" s="323"/>
      <c r="RLP306" s="319"/>
      <c r="RLQ306" s="323"/>
      <c r="RLR306" s="319"/>
      <c r="RLS306" s="323"/>
      <c r="RLT306" s="319"/>
      <c r="RLU306" s="323"/>
      <c r="RLV306" s="319"/>
      <c r="RLW306" s="323"/>
      <c r="RLX306" s="319"/>
      <c r="RLY306" s="323"/>
      <c r="RLZ306" s="319"/>
      <c r="RMA306" s="323"/>
      <c r="RMB306" s="319"/>
      <c r="RMC306" s="323"/>
      <c r="RMD306" s="319"/>
      <c r="RME306" s="323"/>
      <c r="RMF306" s="319"/>
      <c r="RMG306" s="323"/>
      <c r="RMH306" s="319"/>
      <c r="RMI306" s="323"/>
      <c r="RMJ306" s="319"/>
      <c r="RMK306" s="323"/>
      <c r="RML306" s="319"/>
      <c r="RMM306" s="323"/>
      <c r="RMN306" s="319"/>
      <c r="RMO306" s="323"/>
      <c r="RMP306" s="319"/>
      <c r="RMQ306" s="323"/>
      <c r="RMR306" s="319"/>
      <c r="RMS306" s="323"/>
      <c r="RMT306" s="319"/>
      <c r="RMU306" s="323"/>
      <c r="RMV306" s="319"/>
      <c r="RMW306" s="323"/>
      <c r="RMX306" s="319"/>
      <c r="RMY306" s="323"/>
      <c r="RMZ306" s="319"/>
      <c r="RNA306" s="323"/>
      <c r="RNB306" s="319"/>
      <c r="RNC306" s="323"/>
      <c r="RND306" s="319"/>
      <c r="RNE306" s="323"/>
      <c r="RNF306" s="319"/>
      <c r="RNG306" s="323"/>
      <c r="RNH306" s="319"/>
      <c r="RNI306" s="323"/>
      <c r="RNJ306" s="319"/>
      <c r="RNK306" s="323"/>
      <c r="RNL306" s="319"/>
      <c r="RNM306" s="323"/>
      <c r="RNN306" s="319"/>
      <c r="RNO306" s="323"/>
      <c r="RNP306" s="319"/>
      <c r="RNQ306" s="323"/>
      <c r="RNR306" s="319"/>
      <c r="RNS306" s="323"/>
      <c r="RNT306" s="319"/>
      <c r="RNU306" s="323"/>
      <c r="RNV306" s="319"/>
      <c r="RNW306" s="323"/>
      <c r="RNX306" s="319"/>
      <c r="RNY306" s="323"/>
      <c r="RNZ306" s="319"/>
      <c r="ROA306" s="323"/>
      <c r="ROB306" s="319"/>
      <c r="ROC306" s="323"/>
      <c r="ROD306" s="319"/>
      <c r="ROE306" s="323"/>
      <c r="ROF306" s="319"/>
      <c r="ROG306" s="323"/>
      <c r="ROH306" s="319"/>
      <c r="ROI306" s="323"/>
      <c r="ROJ306" s="319"/>
      <c r="ROK306" s="323"/>
      <c r="ROL306" s="319"/>
      <c r="ROM306" s="323"/>
      <c r="RON306" s="319"/>
      <c r="ROO306" s="323"/>
      <c r="ROP306" s="319"/>
      <c r="ROQ306" s="323"/>
      <c r="ROR306" s="319"/>
      <c r="ROS306" s="323"/>
      <c r="ROT306" s="319"/>
      <c r="ROU306" s="323"/>
      <c r="ROV306" s="319"/>
      <c r="ROW306" s="323"/>
      <c r="ROX306" s="319"/>
      <c r="ROY306" s="323"/>
      <c r="ROZ306" s="319"/>
      <c r="RPA306" s="323"/>
      <c r="RPB306" s="319"/>
      <c r="RPC306" s="323"/>
      <c r="RPD306" s="319"/>
      <c r="RPE306" s="323"/>
      <c r="RPF306" s="319"/>
      <c r="RPG306" s="323"/>
      <c r="RPH306" s="319"/>
      <c r="RPI306" s="323"/>
      <c r="RPJ306" s="319"/>
      <c r="RPK306" s="323"/>
      <c r="RPL306" s="319"/>
      <c r="RPM306" s="323"/>
      <c r="RPN306" s="319"/>
      <c r="RPO306" s="323"/>
      <c r="RPP306" s="319"/>
      <c r="RPQ306" s="323"/>
      <c r="RPR306" s="319"/>
      <c r="RPS306" s="323"/>
      <c r="RPT306" s="319"/>
      <c r="RPU306" s="323"/>
      <c r="RPV306" s="319"/>
      <c r="RPW306" s="323"/>
      <c r="RPX306" s="319"/>
      <c r="RPY306" s="323"/>
      <c r="RPZ306" s="319"/>
      <c r="RQA306" s="323"/>
      <c r="RQB306" s="319"/>
      <c r="RQC306" s="323"/>
      <c r="RQD306" s="319"/>
      <c r="RQE306" s="323"/>
      <c r="RQF306" s="319"/>
      <c r="RQG306" s="323"/>
      <c r="RQH306" s="319"/>
      <c r="RQI306" s="323"/>
      <c r="RQJ306" s="319"/>
      <c r="RQK306" s="323"/>
      <c r="RQL306" s="319"/>
      <c r="RQM306" s="323"/>
      <c r="RQN306" s="319"/>
      <c r="RQO306" s="323"/>
      <c r="RQP306" s="319"/>
      <c r="RQQ306" s="323"/>
      <c r="RQR306" s="319"/>
      <c r="RQS306" s="323"/>
      <c r="RQT306" s="319"/>
      <c r="RQU306" s="323"/>
      <c r="RQV306" s="319"/>
      <c r="RQW306" s="323"/>
      <c r="RQX306" s="319"/>
      <c r="RQY306" s="323"/>
      <c r="RQZ306" s="319"/>
      <c r="RRA306" s="323"/>
      <c r="RRB306" s="319"/>
      <c r="RRC306" s="323"/>
      <c r="RRD306" s="319"/>
      <c r="RRE306" s="323"/>
      <c r="RRF306" s="319"/>
      <c r="RRG306" s="323"/>
      <c r="RRH306" s="319"/>
      <c r="RRI306" s="323"/>
      <c r="RRJ306" s="319"/>
      <c r="RRK306" s="323"/>
      <c r="RRL306" s="319"/>
      <c r="RRM306" s="323"/>
      <c r="RRN306" s="319"/>
      <c r="RRO306" s="323"/>
      <c r="RRP306" s="319"/>
      <c r="RRQ306" s="323"/>
      <c r="RRR306" s="319"/>
      <c r="RRS306" s="323"/>
      <c r="RRT306" s="319"/>
      <c r="RRU306" s="323"/>
      <c r="RRV306" s="319"/>
      <c r="RRW306" s="323"/>
      <c r="RRX306" s="319"/>
      <c r="RRY306" s="323"/>
      <c r="RRZ306" s="319"/>
      <c r="RSA306" s="323"/>
      <c r="RSB306" s="319"/>
      <c r="RSC306" s="323"/>
      <c r="RSD306" s="319"/>
      <c r="RSE306" s="323"/>
      <c r="RSF306" s="319"/>
      <c r="RSG306" s="323"/>
      <c r="RSH306" s="319"/>
      <c r="RSI306" s="323"/>
      <c r="RSJ306" s="319"/>
      <c r="RSK306" s="323"/>
      <c r="RSL306" s="319"/>
      <c r="RSM306" s="323"/>
      <c r="RSN306" s="319"/>
      <c r="RSO306" s="323"/>
      <c r="RSP306" s="319"/>
      <c r="RSQ306" s="323"/>
      <c r="RSR306" s="319"/>
      <c r="RSS306" s="323"/>
      <c r="RST306" s="319"/>
      <c r="RSU306" s="323"/>
      <c r="RSV306" s="319"/>
      <c r="RSW306" s="323"/>
      <c r="RSX306" s="319"/>
      <c r="RSY306" s="323"/>
      <c r="RSZ306" s="319"/>
      <c r="RTA306" s="323"/>
      <c r="RTB306" s="319"/>
      <c r="RTC306" s="323"/>
      <c r="RTD306" s="319"/>
      <c r="RTE306" s="323"/>
      <c r="RTF306" s="319"/>
      <c r="RTG306" s="323"/>
      <c r="RTH306" s="319"/>
      <c r="RTI306" s="323"/>
      <c r="RTJ306" s="319"/>
      <c r="RTK306" s="323"/>
      <c r="RTL306" s="319"/>
      <c r="RTM306" s="323"/>
      <c r="RTN306" s="319"/>
      <c r="RTO306" s="323"/>
      <c r="RTP306" s="319"/>
      <c r="RTQ306" s="323"/>
      <c r="RTR306" s="319"/>
      <c r="RTS306" s="323"/>
      <c r="RTT306" s="319"/>
      <c r="RTU306" s="323"/>
      <c r="RTV306" s="319"/>
      <c r="RTW306" s="323"/>
      <c r="RTX306" s="319"/>
      <c r="RTY306" s="323"/>
      <c r="RTZ306" s="319"/>
      <c r="RUA306" s="323"/>
      <c r="RUB306" s="319"/>
      <c r="RUC306" s="323"/>
      <c r="RUD306" s="319"/>
      <c r="RUE306" s="323"/>
      <c r="RUF306" s="319"/>
      <c r="RUG306" s="323"/>
      <c r="RUH306" s="319"/>
      <c r="RUI306" s="323"/>
      <c r="RUJ306" s="319"/>
      <c r="RUK306" s="323"/>
      <c r="RUL306" s="319"/>
      <c r="RUM306" s="323"/>
      <c r="RUN306" s="319"/>
      <c r="RUO306" s="323"/>
      <c r="RUP306" s="319"/>
      <c r="RUQ306" s="323"/>
      <c r="RUR306" s="319"/>
      <c r="RUS306" s="323"/>
      <c r="RUT306" s="319"/>
      <c r="RUU306" s="323"/>
      <c r="RUV306" s="319"/>
      <c r="RUW306" s="323"/>
      <c r="RUX306" s="319"/>
      <c r="RUY306" s="323"/>
      <c r="RUZ306" s="319"/>
      <c r="RVA306" s="323"/>
      <c r="RVB306" s="319"/>
      <c r="RVC306" s="323"/>
      <c r="RVD306" s="319"/>
      <c r="RVE306" s="323"/>
      <c r="RVF306" s="319"/>
      <c r="RVG306" s="323"/>
      <c r="RVH306" s="319"/>
      <c r="RVI306" s="323"/>
      <c r="RVJ306" s="319"/>
      <c r="RVK306" s="323"/>
      <c r="RVL306" s="319"/>
      <c r="RVM306" s="323"/>
      <c r="RVN306" s="319"/>
      <c r="RVO306" s="323"/>
      <c r="RVP306" s="319"/>
      <c r="RVQ306" s="323"/>
      <c r="RVR306" s="319"/>
      <c r="RVS306" s="323"/>
      <c r="RVT306" s="319"/>
      <c r="RVU306" s="323"/>
      <c r="RVV306" s="319"/>
      <c r="RVW306" s="323"/>
      <c r="RVX306" s="319"/>
      <c r="RVY306" s="323"/>
      <c r="RVZ306" s="319"/>
      <c r="RWA306" s="323"/>
      <c r="RWB306" s="319"/>
      <c r="RWC306" s="323"/>
      <c r="RWD306" s="319"/>
      <c r="RWE306" s="323"/>
      <c r="RWF306" s="319"/>
      <c r="RWG306" s="323"/>
      <c r="RWH306" s="319"/>
      <c r="RWI306" s="323"/>
      <c r="RWJ306" s="319"/>
      <c r="RWK306" s="323"/>
      <c r="RWL306" s="319"/>
      <c r="RWM306" s="323"/>
      <c r="RWN306" s="319"/>
      <c r="RWO306" s="323"/>
      <c r="RWP306" s="319"/>
      <c r="RWQ306" s="323"/>
      <c r="RWR306" s="319"/>
      <c r="RWS306" s="323"/>
      <c r="RWT306" s="319"/>
      <c r="RWU306" s="323"/>
      <c r="RWV306" s="319"/>
      <c r="RWW306" s="323"/>
      <c r="RWX306" s="319"/>
      <c r="RWY306" s="323"/>
      <c r="RWZ306" s="319"/>
      <c r="RXA306" s="323"/>
      <c r="RXB306" s="319"/>
      <c r="RXC306" s="323"/>
      <c r="RXD306" s="319"/>
      <c r="RXE306" s="323"/>
      <c r="RXF306" s="319"/>
      <c r="RXG306" s="323"/>
      <c r="RXH306" s="319"/>
      <c r="RXI306" s="323"/>
      <c r="RXJ306" s="319"/>
      <c r="RXK306" s="323"/>
      <c r="RXL306" s="319"/>
      <c r="RXM306" s="323"/>
      <c r="RXN306" s="319"/>
      <c r="RXO306" s="323"/>
      <c r="RXP306" s="319"/>
      <c r="RXQ306" s="323"/>
      <c r="RXR306" s="319"/>
      <c r="RXS306" s="323"/>
      <c r="RXT306" s="319"/>
      <c r="RXU306" s="323"/>
      <c r="RXV306" s="319"/>
      <c r="RXW306" s="323"/>
      <c r="RXX306" s="319"/>
      <c r="RXY306" s="323"/>
      <c r="RXZ306" s="319"/>
      <c r="RYA306" s="323"/>
      <c r="RYB306" s="319"/>
      <c r="RYC306" s="323"/>
      <c r="RYD306" s="319"/>
      <c r="RYE306" s="323"/>
      <c r="RYF306" s="319"/>
      <c r="RYG306" s="323"/>
      <c r="RYH306" s="319"/>
      <c r="RYI306" s="323"/>
      <c r="RYJ306" s="319"/>
      <c r="RYK306" s="323"/>
      <c r="RYL306" s="319"/>
      <c r="RYM306" s="323"/>
      <c r="RYN306" s="319"/>
      <c r="RYO306" s="323"/>
      <c r="RYP306" s="319"/>
      <c r="RYQ306" s="323"/>
      <c r="RYR306" s="319"/>
      <c r="RYS306" s="323"/>
      <c r="RYT306" s="319"/>
      <c r="RYU306" s="323"/>
      <c r="RYV306" s="319"/>
      <c r="RYW306" s="323"/>
      <c r="RYX306" s="319"/>
      <c r="RYY306" s="323"/>
      <c r="RYZ306" s="319"/>
      <c r="RZA306" s="323"/>
      <c r="RZB306" s="319"/>
      <c r="RZC306" s="323"/>
      <c r="RZD306" s="319"/>
      <c r="RZE306" s="323"/>
      <c r="RZF306" s="319"/>
      <c r="RZG306" s="323"/>
      <c r="RZH306" s="319"/>
      <c r="RZI306" s="323"/>
      <c r="RZJ306" s="319"/>
      <c r="RZK306" s="323"/>
      <c r="RZL306" s="319"/>
      <c r="RZM306" s="323"/>
      <c r="RZN306" s="319"/>
      <c r="RZO306" s="323"/>
      <c r="RZP306" s="319"/>
      <c r="RZQ306" s="323"/>
      <c r="RZR306" s="319"/>
      <c r="RZS306" s="323"/>
      <c r="RZT306" s="319"/>
      <c r="RZU306" s="323"/>
      <c r="RZV306" s="319"/>
      <c r="RZW306" s="323"/>
      <c r="RZX306" s="319"/>
      <c r="RZY306" s="323"/>
      <c r="RZZ306" s="319"/>
      <c r="SAA306" s="323"/>
      <c r="SAB306" s="319"/>
      <c r="SAC306" s="323"/>
      <c r="SAD306" s="319"/>
      <c r="SAE306" s="323"/>
      <c r="SAF306" s="319"/>
      <c r="SAG306" s="323"/>
      <c r="SAH306" s="319"/>
      <c r="SAI306" s="323"/>
      <c r="SAJ306" s="319"/>
      <c r="SAK306" s="323"/>
      <c r="SAL306" s="319"/>
      <c r="SAM306" s="323"/>
      <c r="SAN306" s="319"/>
      <c r="SAO306" s="323"/>
      <c r="SAP306" s="319"/>
      <c r="SAQ306" s="323"/>
      <c r="SAR306" s="319"/>
      <c r="SAS306" s="323"/>
      <c r="SAT306" s="319"/>
      <c r="SAU306" s="323"/>
      <c r="SAV306" s="319"/>
      <c r="SAW306" s="323"/>
      <c r="SAX306" s="319"/>
      <c r="SAY306" s="323"/>
      <c r="SAZ306" s="319"/>
      <c r="SBA306" s="323"/>
      <c r="SBB306" s="319"/>
      <c r="SBC306" s="323"/>
      <c r="SBD306" s="319"/>
      <c r="SBE306" s="323"/>
      <c r="SBF306" s="319"/>
      <c r="SBG306" s="323"/>
      <c r="SBH306" s="319"/>
      <c r="SBI306" s="323"/>
      <c r="SBJ306" s="319"/>
      <c r="SBK306" s="323"/>
      <c r="SBL306" s="319"/>
      <c r="SBM306" s="323"/>
      <c r="SBN306" s="319"/>
      <c r="SBO306" s="323"/>
      <c r="SBP306" s="319"/>
      <c r="SBQ306" s="323"/>
      <c r="SBR306" s="319"/>
      <c r="SBS306" s="323"/>
      <c r="SBT306" s="319"/>
      <c r="SBU306" s="323"/>
      <c r="SBV306" s="319"/>
      <c r="SBW306" s="323"/>
      <c r="SBX306" s="319"/>
      <c r="SBY306" s="323"/>
      <c r="SBZ306" s="319"/>
      <c r="SCA306" s="323"/>
      <c r="SCB306" s="319"/>
      <c r="SCC306" s="323"/>
      <c r="SCD306" s="319"/>
      <c r="SCE306" s="323"/>
      <c r="SCF306" s="319"/>
      <c r="SCG306" s="323"/>
      <c r="SCH306" s="319"/>
      <c r="SCI306" s="323"/>
      <c r="SCJ306" s="319"/>
      <c r="SCK306" s="323"/>
      <c r="SCL306" s="319"/>
      <c r="SCM306" s="323"/>
      <c r="SCN306" s="319"/>
      <c r="SCO306" s="323"/>
      <c r="SCP306" s="319"/>
      <c r="SCQ306" s="323"/>
      <c r="SCR306" s="319"/>
      <c r="SCS306" s="323"/>
      <c r="SCT306" s="319"/>
      <c r="SCU306" s="323"/>
      <c r="SCV306" s="319"/>
      <c r="SCW306" s="323"/>
      <c r="SCX306" s="319"/>
      <c r="SCY306" s="323"/>
      <c r="SCZ306" s="319"/>
      <c r="SDA306" s="323"/>
      <c r="SDB306" s="319"/>
      <c r="SDC306" s="323"/>
      <c r="SDD306" s="319"/>
      <c r="SDE306" s="323"/>
      <c r="SDF306" s="319"/>
      <c r="SDG306" s="323"/>
      <c r="SDH306" s="319"/>
      <c r="SDI306" s="323"/>
      <c r="SDJ306" s="319"/>
      <c r="SDK306" s="323"/>
      <c r="SDL306" s="319"/>
      <c r="SDM306" s="323"/>
      <c r="SDN306" s="319"/>
      <c r="SDO306" s="323"/>
      <c r="SDP306" s="319"/>
      <c r="SDQ306" s="323"/>
      <c r="SDR306" s="319"/>
      <c r="SDS306" s="323"/>
      <c r="SDT306" s="319"/>
      <c r="SDU306" s="323"/>
      <c r="SDV306" s="319"/>
      <c r="SDW306" s="323"/>
      <c r="SDX306" s="319"/>
      <c r="SDY306" s="323"/>
      <c r="SDZ306" s="319"/>
      <c r="SEA306" s="323"/>
      <c r="SEB306" s="319"/>
      <c r="SEC306" s="323"/>
      <c r="SED306" s="319"/>
      <c r="SEE306" s="323"/>
      <c r="SEF306" s="319"/>
      <c r="SEG306" s="323"/>
      <c r="SEH306" s="319"/>
      <c r="SEI306" s="323"/>
      <c r="SEJ306" s="319"/>
      <c r="SEK306" s="323"/>
      <c r="SEL306" s="319"/>
      <c r="SEM306" s="323"/>
      <c r="SEN306" s="319"/>
      <c r="SEO306" s="323"/>
      <c r="SEP306" s="319"/>
      <c r="SEQ306" s="323"/>
      <c r="SER306" s="319"/>
      <c r="SES306" s="323"/>
      <c r="SET306" s="319"/>
      <c r="SEU306" s="323"/>
      <c r="SEV306" s="319"/>
      <c r="SEW306" s="323"/>
      <c r="SEX306" s="319"/>
      <c r="SEY306" s="323"/>
      <c r="SEZ306" s="319"/>
      <c r="SFA306" s="323"/>
      <c r="SFB306" s="319"/>
      <c r="SFC306" s="323"/>
      <c r="SFD306" s="319"/>
      <c r="SFE306" s="323"/>
      <c r="SFF306" s="319"/>
      <c r="SFG306" s="323"/>
      <c r="SFH306" s="319"/>
      <c r="SFI306" s="323"/>
      <c r="SFJ306" s="319"/>
      <c r="SFK306" s="323"/>
      <c r="SFL306" s="319"/>
      <c r="SFM306" s="323"/>
      <c r="SFN306" s="319"/>
      <c r="SFO306" s="323"/>
      <c r="SFP306" s="319"/>
      <c r="SFQ306" s="323"/>
      <c r="SFR306" s="319"/>
      <c r="SFS306" s="323"/>
      <c r="SFT306" s="319"/>
      <c r="SFU306" s="323"/>
      <c r="SFV306" s="319"/>
      <c r="SFW306" s="323"/>
      <c r="SFX306" s="319"/>
      <c r="SFY306" s="323"/>
      <c r="SFZ306" s="319"/>
      <c r="SGA306" s="323"/>
      <c r="SGB306" s="319"/>
      <c r="SGC306" s="323"/>
      <c r="SGD306" s="319"/>
      <c r="SGE306" s="323"/>
      <c r="SGF306" s="319"/>
      <c r="SGG306" s="323"/>
      <c r="SGH306" s="319"/>
      <c r="SGI306" s="323"/>
      <c r="SGJ306" s="319"/>
      <c r="SGK306" s="323"/>
      <c r="SGL306" s="319"/>
      <c r="SGM306" s="323"/>
      <c r="SGN306" s="319"/>
      <c r="SGO306" s="323"/>
      <c r="SGP306" s="319"/>
      <c r="SGQ306" s="323"/>
      <c r="SGR306" s="319"/>
      <c r="SGS306" s="323"/>
      <c r="SGT306" s="319"/>
      <c r="SGU306" s="323"/>
      <c r="SGV306" s="319"/>
      <c r="SGW306" s="323"/>
      <c r="SGX306" s="319"/>
      <c r="SGY306" s="323"/>
      <c r="SGZ306" s="319"/>
      <c r="SHA306" s="323"/>
      <c r="SHB306" s="319"/>
      <c r="SHC306" s="323"/>
      <c r="SHD306" s="319"/>
      <c r="SHE306" s="323"/>
      <c r="SHF306" s="319"/>
      <c r="SHG306" s="323"/>
      <c r="SHH306" s="319"/>
      <c r="SHI306" s="323"/>
      <c r="SHJ306" s="319"/>
      <c r="SHK306" s="323"/>
      <c r="SHL306" s="319"/>
      <c r="SHM306" s="323"/>
      <c r="SHN306" s="319"/>
      <c r="SHO306" s="323"/>
      <c r="SHP306" s="319"/>
      <c r="SHQ306" s="323"/>
      <c r="SHR306" s="319"/>
      <c r="SHS306" s="323"/>
      <c r="SHT306" s="319"/>
      <c r="SHU306" s="323"/>
      <c r="SHV306" s="319"/>
      <c r="SHW306" s="323"/>
      <c r="SHX306" s="319"/>
      <c r="SHY306" s="323"/>
      <c r="SHZ306" s="319"/>
      <c r="SIA306" s="323"/>
      <c r="SIB306" s="319"/>
      <c r="SIC306" s="323"/>
      <c r="SID306" s="319"/>
      <c r="SIE306" s="323"/>
      <c r="SIF306" s="319"/>
      <c r="SIG306" s="323"/>
      <c r="SIH306" s="319"/>
      <c r="SII306" s="323"/>
      <c r="SIJ306" s="319"/>
      <c r="SIK306" s="323"/>
      <c r="SIL306" s="319"/>
      <c r="SIM306" s="323"/>
      <c r="SIN306" s="319"/>
      <c r="SIO306" s="323"/>
      <c r="SIP306" s="319"/>
      <c r="SIQ306" s="323"/>
      <c r="SIR306" s="319"/>
      <c r="SIS306" s="323"/>
      <c r="SIT306" s="319"/>
      <c r="SIU306" s="323"/>
      <c r="SIV306" s="319"/>
      <c r="SIW306" s="323"/>
      <c r="SIX306" s="319"/>
      <c r="SIY306" s="323"/>
      <c r="SIZ306" s="319"/>
      <c r="SJA306" s="323"/>
      <c r="SJB306" s="319"/>
      <c r="SJC306" s="323"/>
      <c r="SJD306" s="319"/>
      <c r="SJE306" s="323"/>
      <c r="SJF306" s="319"/>
      <c r="SJG306" s="323"/>
      <c r="SJH306" s="319"/>
      <c r="SJI306" s="323"/>
      <c r="SJJ306" s="319"/>
      <c r="SJK306" s="323"/>
      <c r="SJL306" s="319"/>
      <c r="SJM306" s="323"/>
      <c r="SJN306" s="319"/>
      <c r="SJO306" s="323"/>
      <c r="SJP306" s="319"/>
      <c r="SJQ306" s="323"/>
      <c r="SJR306" s="319"/>
      <c r="SJS306" s="323"/>
      <c r="SJT306" s="319"/>
      <c r="SJU306" s="323"/>
      <c r="SJV306" s="319"/>
      <c r="SJW306" s="323"/>
      <c r="SJX306" s="319"/>
      <c r="SJY306" s="323"/>
      <c r="SJZ306" s="319"/>
      <c r="SKA306" s="323"/>
      <c r="SKB306" s="319"/>
      <c r="SKC306" s="323"/>
      <c r="SKD306" s="319"/>
      <c r="SKE306" s="323"/>
      <c r="SKF306" s="319"/>
      <c r="SKG306" s="323"/>
      <c r="SKH306" s="319"/>
      <c r="SKI306" s="323"/>
      <c r="SKJ306" s="319"/>
      <c r="SKK306" s="323"/>
      <c r="SKL306" s="319"/>
      <c r="SKM306" s="323"/>
      <c r="SKN306" s="319"/>
      <c r="SKO306" s="323"/>
      <c r="SKP306" s="319"/>
      <c r="SKQ306" s="323"/>
      <c r="SKR306" s="319"/>
      <c r="SKS306" s="323"/>
      <c r="SKT306" s="319"/>
      <c r="SKU306" s="323"/>
      <c r="SKV306" s="319"/>
      <c r="SKW306" s="323"/>
      <c r="SKX306" s="319"/>
      <c r="SKY306" s="323"/>
      <c r="SKZ306" s="319"/>
      <c r="SLA306" s="323"/>
      <c r="SLB306" s="319"/>
      <c r="SLC306" s="323"/>
      <c r="SLD306" s="319"/>
      <c r="SLE306" s="323"/>
      <c r="SLF306" s="319"/>
      <c r="SLG306" s="323"/>
      <c r="SLH306" s="319"/>
      <c r="SLI306" s="323"/>
      <c r="SLJ306" s="319"/>
      <c r="SLK306" s="323"/>
      <c r="SLL306" s="319"/>
      <c r="SLM306" s="323"/>
      <c r="SLN306" s="319"/>
      <c r="SLO306" s="323"/>
      <c r="SLP306" s="319"/>
      <c r="SLQ306" s="323"/>
      <c r="SLR306" s="319"/>
      <c r="SLS306" s="323"/>
      <c r="SLT306" s="319"/>
      <c r="SLU306" s="323"/>
      <c r="SLV306" s="319"/>
      <c r="SLW306" s="323"/>
      <c r="SLX306" s="319"/>
      <c r="SLY306" s="323"/>
      <c r="SLZ306" s="319"/>
      <c r="SMA306" s="323"/>
      <c r="SMB306" s="319"/>
      <c r="SMC306" s="323"/>
      <c r="SMD306" s="319"/>
      <c r="SME306" s="323"/>
      <c r="SMF306" s="319"/>
      <c r="SMG306" s="323"/>
      <c r="SMH306" s="319"/>
      <c r="SMI306" s="323"/>
      <c r="SMJ306" s="319"/>
      <c r="SMK306" s="323"/>
      <c r="SML306" s="319"/>
      <c r="SMM306" s="323"/>
      <c r="SMN306" s="319"/>
      <c r="SMO306" s="323"/>
      <c r="SMP306" s="319"/>
      <c r="SMQ306" s="323"/>
      <c r="SMR306" s="319"/>
      <c r="SMS306" s="323"/>
      <c r="SMT306" s="319"/>
      <c r="SMU306" s="323"/>
      <c r="SMV306" s="319"/>
      <c r="SMW306" s="323"/>
      <c r="SMX306" s="319"/>
      <c r="SMY306" s="323"/>
      <c r="SMZ306" s="319"/>
      <c r="SNA306" s="323"/>
      <c r="SNB306" s="319"/>
      <c r="SNC306" s="323"/>
      <c r="SND306" s="319"/>
      <c r="SNE306" s="323"/>
      <c r="SNF306" s="319"/>
      <c r="SNG306" s="323"/>
      <c r="SNH306" s="319"/>
      <c r="SNI306" s="323"/>
      <c r="SNJ306" s="319"/>
      <c r="SNK306" s="323"/>
      <c r="SNL306" s="319"/>
      <c r="SNM306" s="323"/>
      <c r="SNN306" s="319"/>
      <c r="SNO306" s="323"/>
      <c r="SNP306" s="319"/>
      <c r="SNQ306" s="323"/>
      <c r="SNR306" s="319"/>
      <c r="SNS306" s="323"/>
      <c r="SNT306" s="319"/>
      <c r="SNU306" s="323"/>
      <c r="SNV306" s="319"/>
      <c r="SNW306" s="323"/>
      <c r="SNX306" s="319"/>
      <c r="SNY306" s="323"/>
      <c r="SNZ306" s="319"/>
      <c r="SOA306" s="323"/>
      <c r="SOB306" s="319"/>
      <c r="SOC306" s="323"/>
      <c r="SOD306" s="319"/>
      <c r="SOE306" s="323"/>
      <c r="SOF306" s="319"/>
      <c r="SOG306" s="323"/>
      <c r="SOH306" s="319"/>
      <c r="SOI306" s="323"/>
      <c r="SOJ306" s="319"/>
      <c r="SOK306" s="323"/>
      <c r="SOL306" s="319"/>
      <c r="SOM306" s="323"/>
      <c r="SON306" s="319"/>
      <c r="SOO306" s="323"/>
      <c r="SOP306" s="319"/>
      <c r="SOQ306" s="323"/>
      <c r="SOR306" s="319"/>
      <c r="SOS306" s="323"/>
      <c r="SOT306" s="319"/>
      <c r="SOU306" s="323"/>
      <c r="SOV306" s="319"/>
      <c r="SOW306" s="323"/>
      <c r="SOX306" s="319"/>
      <c r="SOY306" s="323"/>
      <c r="SOZ306" s="319"/>
      <c r="SPA306" s="323"/>
      <c r="SPB306" s="319"/>
      <c r="SPC306" s="323"/>
      <c r="SPD306" s="319"/>
      <c r="SPE306" s="323"/>
      <c r="SPF306" s="319"/>
      <c r="SPG306" s="323"/>
      <c r="SPH306" s="319"/>
      <c r="SPI306" s="323"/>
      <c r="SPJ306" s="319"/>
      <c r="SPK306" s="323"/>
      <c r="SPL306" s="319"/>
      <c r="SPM306" s="323"/>
      <c r="SPN306" s="319"/>
      <c r="SPO306" s="323"/>
      <c r="SPP306" s="319"/>
      <c r="SPQ306" s="323"/>
      <c r="SPR306" s="319"/>
      <c r="SPS306" s="323"/>
      <c r="SPT306" s="319"/>
      <c r="SPU306" s="323"/>
      <c r="SPV306" s="319"/>
      <c r="SPW306" s="323"/>
      <c r="SPX306" s="319"/>
      <c r="SPY306" s="323"/>
      <c r="SPZ306" s="319"/>
      <c r="SQA306" s="323"/>
      <c r="SQB306" s="319"/>
      <c r="SQC306" s="323"/>
      <c r="SQD306" s="319"/>
      <c r="SQE306" s="323"/>
      <c r="SQF306" s="319"/>
      <c r="SQG306" s="323"/>
      <c r="SQH306" s="319"/>
      <c r="SQI306" s="323"/>
      <c r="SQJ306" s="319"/>
      <c r="SQK306" s="323"/>
      <c r="SQL306" s="319"/>
      <c r="SQM306" s="323"/>
      <c r="SQN306" s="319"/>
      <c r="SQO306" s="323"/>
      <c r="SQP306" s="319"/>
      <c r="SQQ306" s="323"/>
      <c r="SQR306" s="319"/>
      <c r="SQS306" s="323"/>
      <c r="SQT306" s="319"/>
      <c r="SQU306" s="323"/>
      <c r="SQV306" s="319"/>
      <c r="SQW306" s="323"/>
      <c r="SQX306" s="319"/>
      <c r="SQY306" s="323"/>
      <c r="SQZ306" s="319"/>
      <c r="SRA306" s="323"/>
      <c r="SRB306" s="319"/>
      <c r="SRC306" s="323"/>
      <c r="SRD306" s="319"/>
      <c r="SRE306" s="323"/>
      <c r="SRF306" s="319"/>
      <c r="SRG306" s="323"/>
      <c r="SRH306" s="319"/>
      <c r="SRI306" s="323"/>
      <c r="SRJ306" s="319"/>
      <c r="SRK306" s="323"/>
      <c r="SRL306" s="319"/>
      <c r="SRM306" s="323"/>
      <c r="SRN306" s="319"/>
      <c r="SRO306" s="323"/>
      <c r="SRP306" s="319"/>
      <c r="SRQ306" s="323"/>
      <c r="SRR306" s="319"/>
      <c r="SRS306" s="323"/>
      <c r="SRT306" s="319"/>
      <c r="SRU306" s="323"/>
      <c r="SRV306" s="319"/>
      <c r="SRW306" s="323"/>
      <c r="SRX306" s="319"/>
      <c r="SRY306" s="323"/>
      <c r="SRZ306" s="319"/>
      <c r="SSA306" s="323"/>
      <c r="SSB306" s="319"/>
      <c r="SSC306" s="323"/>
      <c r="SSD306" s="319"/>
      <c r="SSE306" s="323"/>
      <c r="SSF306" s="319"/>
      <c r="SSG306" s="323"/>
      <c r="SSH306" s="319"/>
      <c r="SSI306" s="323"/>
      <c r="SSJ306" s="319"/>
      <c r="SSK306" s="323"/>
      <c r="SSL306" s="319"/>
      <c r="SSM306" s="323"/>
      <c r="SSN306" s="319"/>
      <c r="SSO306" s="323"/>
      <c r="SSP306" s="319"/>
      <c r="SSQ306" s="323"/>
      <c r="SSR306" s="319"/>
      <c r="SSS306" s="323"/>
      <c r="SST306" s="319"/>
      <c r="SSU306" s="323"/>
      <c r="SSV306" s="319"/>
      <c r="SSW306" s="323"/>
      <c r="SSX306" s="319"/>
      <c r="SSY306" s="323"/>
      <c r="SSZ306" s="319"/>
      <c r="STA306" s="323"/>
      <c r="STB306" s="319"/>
      <c r="STC306" s="323"/>
      <c r="STD306" s="319"/>
      <c r="STE306" s="323"/>
      <c r="STF306" s="319"/>
      <c r="STG306" s="323"/>
      <c r="STH306" s="319"/>
      <c r="STI306" s="323"/>
      <c r="STJ306" s="319"/>
      <c r="STK306" s="323"/>
      <c r="STL306" s="319"/>
      <c r="STM306" s="323"/>
      <c r="STN306" s="319"/>
      <c r="STO306" s="323"/>
      <c r="STP306" s="319"/>
      <c r="STQ306" s="323"/>
      <c r="STR306" s="319"/>
      <c r="STS306" s="323"/>
      <c r="STT306" s="319"/>
      <c r="STU306" s="323"/>
      <c r="STV306" s="319"/>
      <c r="STW306" s="323"/>
      <c r="STX306" s="319"/>
      <c r="STY306" s="323"/>
      <c r="STZ306" s="319"/>
      <c r="SUA306" s="323"/>
      <c r="SUB306" s="319"/>
      <c r="SUC306" s="323"/>
      <c r="SUD306" s="319"/>
      <c r="SUE306" s="323"/>
      <c r="SUF306" s="319"/>
      <c r="SUG306" s="323"/>
      <c r="SUH306" s="319"/>
      <c r="SUI306" s="323"/>
      <c r="SUJ306" s="319"/>
      <c r="SUK306" s="323"/>
      <c r="SUL306" s="319"/>
      <c r="SUM306" s="323"/>
      <c r="SUN306" s="319"/>
      <c r="SUO306" s="323"/>
      <c r="SUP306" s="319"/>
      <c r="SUQ306" s="323"/>
      <c r="SUR306" s="319"/>
      <c r="SUS306" s="323"/>
      <c r="SUT306" s="319"/>
      <c r="SUU306" s="323"/>
      <c r="SUV306" s="319"/>
      <c r="SUW306" s="323"/>
      <c r="SUX306" s="319"/>
      <c r="SUY306" s="323"/>
      <c r="SUZ306" s="319"/>
      <c r="SVA306" s="323"/>
      <c r="SVB306" s="319"/>
      <c r="SVC306" s="323"/>
      <c r="SVD306" s="319"/>
      <c r="SVE306" s="323"/>
      <c r="SVF306" s="319"/>
      <c r="SVG306" s="323"/>
      <c r="SVH306" s="319"/>
      <c r="SVI306" s="323"/>
      <c r="SVJ306" s="319"/>
      <c r="SVK306" s="323"/>
      <c r="SVL306" s="319"/>
      <c r="SVM306" s="323"/>
      <c r="SVN306" s="319"/>
      <c r="SVO306" s="323"/>
      <c r="SVP306" s="319"/>
      <c r="SVQ306" s="323"/>
      <c r="SVR306" s="319"/>
      <c r="SVS306" s="323"/>
      <c r="SVT306" s="319"/>
      <c r="SVU306" s="323"/>
      <c r="SVV306" s="319"/>
      <c r="SVW306" s="323"/>
      <c r="SVX306" s="319"/>
      <c r="SVY306" s="323"/>
      <c r="SVZ306" s="319"/>
      <c r="SWA306" s="323"/>
      <c r="SWB306" s="319"/>
      <c r="SWC306" s="323"/>
      <c r="SWD306" s="319"/>
      <c r="SWE306" s="323"/>
      <c r="SWF306" s="319"/>
      <c r="SWG306" s="323"/>
      <c r="SWH306" s="319"/>
      <c r="SWI306" s="323"/>
      <c r="SWJ306" s="319"/>
      <c r="SWK306" s="323"/>
      <c r="SWL306" s="319"/>
      <c r="SWM306" s="323"/>
      <c r="SWN306" s="319"/>
      <c r="SWO306" s="323"/>
      <c r="SWP306" s="319"/>
      <c r="SWQ306" s="323"/>
      <c r="SWR306" s="319"/>
      <c r="SWS306" s="323"/>
      <c r="SWT306" s="319"/>
      <c r="SWU306" s="323"/>
      <c r="SWV306" s="319"/>
      <c r="SWW306" s="323"/>
      <c r="SWX306" s="319"/>
      <c r="SWY306" s="323"/>
      <c r="SWZ306" s="319"/>
      <c r="SXA306" s="323"/>
      <c r="SXB306" s="319"/>
      <c r="SXC306" s="323"/>
      <c r="SXD306" s="319"/>
      <c r="SXE306" s="323"/>
      <c r="SXF306" s="319"/>
      <c r="SXG306" s="323"/>
      <c r="SXH306" s="319"/>
      <c r="SXI306" s="323"/>
      <c r="SXJ306" s="319"/>
      <c r="SXK306" s="323"/>
      <c r="SXL306" s="319"/>
      <c r="SXM306" s="323"/>
      <c r="SXN306" s="319"/>
      <c r="SXO306" s="323"/>
      <c r="SXP306" s="319"/>
      <c r="SXQ306" s="323"/>
      <c r="SXR306" s="319"/>
      <c r="SXS306" s="323"/>
      <c r="SXT306" s="319"/>
      <c r="SXU306" s="323"/>
      <c r="SXV306" s="319"/>
      <c r="SXW306" s="323"/>
      <c r="SXX306" s="319"/>
      <c r="SXY306" s="323"/>
      <c r="SXZ306" s="319"/>
      <c r="SYA306" s="323"/>
      <c r="SYB306" s="319"/>
      <c r="SYC306" s="323"/>
      <c r="SYD306" s="319"/>
      <c r="SYE306" s="323"/>
      <c r="SYF306" s="319"/>
      <c r="SYG306" s="323"/>
      <c r="SYH306" s="319"/>
      <c r="SYI306" s="323"/>
      <c r="SYJ306" s="319"/>
      <c r="SYK306" s="323"/>
      <c r="SYL306" s="319"/>
      <c r="SYM306" s="323"/>
      <c r="SYN306" s="319"/>
      <c r="SYO306" s="323"/>
      <c r="SYP306" s="319"/>
      <c r="SYQ306" s="323"/>
      <c r="SYR306" s="319"/>
      <c r="SYS306" s="323"/>
      <c r="SYT306" s="319"/>
      <c r="SYU306" s="323"/>
      <c r="SYV306" s="319"/>
      <c r="SYW306" s="323"/>
      <c r="SYX306" s="319"/>
      <c r="SYY306" s="323"/>
      <c r="SYZ306" s="319"/>
      <c r="SZA306" s="323"/>
      <c r="SZB306" s="319"/>
      <c r="SZC306" s="323"/>
      <c r="SZD306" s="319"/>
      <c r="SZE306" s="323"/>
      <c r="SZF306" s="319"/>
      <c r="SZG306" s="323"/>
      <c r="SZH306" s="319"/>
      <c r="SZI306" s="323"/>
      <c r="SZJ306" s="319"/>
      <c r="SZK306" s="323"/>
      <c r="SZL306" s="319"/>
      <c r="SZM306" s="323"/>
      <c r="SZN306" s="319"/>
      <c r="SZO306" s="323"/>
      <c r="SZP306" s="319"/>
      <c r="SZQ306" s="323"/>
      <c r="SZR306" s="319"/>
      <c r="SZS306" s="323"/>
      <c r="SZT306" s="319"/>
      <c r="SZU306" s="323"/>
      <c r="SZV306" s="319"/>
      <c r="SZW306" s="323"/>
      <c r="SZX306" s="319"/>
      <c r="SZY306" s="323"/>
      <c r="SZZ306" s="319"/>
      <c r="TAA306" s="323"/>
      <c r="TAB306" s="319"/>
      <c r="TAC306" s="323"/>
      <c r="TAD306" s="319"/>
      <c r="TAE306" s="323"/>
      <c r="TAF306" s="319"/>
      <c r="TAG306" s="323"/>
      <c r="TAH306" s="319"/>
      <c r="TAI306" s="323"/>
      <c r="TAJ306" s="319"/>
      <c r="TAK306" s="323"/>
      <c r="TAL306" s="319"/>
      <c r="TAM306" s="323"/>
      <c r="TAN306" s="319"/>
      <c r="TAO306" s="323"/>
      <c r="TAP306" s="319"/>
      <c r="TAQ306" s="323"/>
      <c r="TAR306" s="319"/>
      <c r="TAS306" s="323"/>
      <c r="TAT306" s="319"/>
      <c r="TAU306" s="323"/>
      <c r="TAV306" s="319"/>
      <c r="TAW306" s="323"/>
      <c r="TAX306" s="319"/>
      <c r="TAY306" s="323"/>
      <c r="TAZ306" s="319"/>
      <c r="TBA306" s="323"/>
      <c r="TBB306" s="319"/>
      <c r="TBC306" s="323"/>
      <c r="TBD306" s="319"/>
      <c r="TBE306" s="323"/>
      <c r="TBF306" s="319"/>
      <c r="TBG306" s="323"/>
      <c r="TBH306" s="319"/>
      <c r="TBI306" s="323"/>
      <c r="TBJ306" s="319"/>
      <c r="TBK306" s="323"/>
      <c r="TBL306" s="319"/>
      <c r="TBM306" s="323"/>
      <c r="TBN306" s="319"/>
      <c r="TBO306" s="323"/>
      <c r="TBP306" s="319"/>
      <c r="TBQ306" s="323"/>
      <c r="TBR306" s="319"/>
      <c r="TBS306" s="323"/>
      <c r="TBT306" s="319"/>
      <c r="TBU306" s="323"/>
      <c r="TBV306" s="319"/>
      <c r="TBW306" s="323"/>
      <c r="TBX306" s="319"/>
      <c r="TBY306" s="323"/>
      <c r="TBZ306" s="319"/>
      <c r="TCA306" s="323"/>
      <c r="TCB306" s="319"/>
      <c r="TCC306" s="323"/>
      <c r="TCD306" s="319"/>
      <c r="TCE306" s="323"/>
      <c r="TCF306" s="319"/>
      <c r="TCG306" s="323"/>
      <c r="TCH306" s="319"/>
      <c r="TCI306" s="323"/>
      <c r="TCJ306" s="319"/>
      <c r="TCK306" s="323"/>
      <c r="TCL306" s="319"/>
      <c r="TCM306" s="323"/>
      <c r="TCN306" s="319"/>
      <c r="TCO306" s="323"/>
      <c r="TCP306" s="319"/>
      <c r="TCQ306" s="323"/>
      <c r="TCR306" s="319"/>
      <c r="TCS306" s="323"/>
      <c r="TCT306" s="319"/>
      <c r="TCU306" s="323"/>
      <c r="TCV306" s="319"/>
      <c r="TCW306" s="323"/>
      <c r="TCX306" s="319"/>
      <c r="TCY306" s="323"/>
      <c r="TCZ306" s="319"/>
      <c r="TDA306" s="323"/>
      <c r="TDB306" s="319"/>
      <c r="TDC306" s="323"/>
      <c r="TDD306" s="319"/>
      <c r="TDE306" s="323"/>
      <c r="TDF306" s="319"/>
      <c r="TDG306" s="323"/>
      <c r="TDH306" s="319"/>
      <c r="TDI306" s="323"/>
      <c r="TDJ306" s="319"/>
      <c r="TDK306" s="323"/>
      <c r="TDL306" s="319"/>
      <c r="TDM306" s="323"/>
      <c r="TDN306" s="319"/>
      <c r="TDO306" s="323"/>
      <c r="TDP306" s="319"/>
      <c r="TDQ306" s="323"/>
      <c r="TDR306" s="319"/>
      <c r="TDS306" s="323"/>
      <c r="TDT306" s="319"/>
      <c r="TDU306" s="323"/>
      <c r="TDV306" s="319"/>
      <c r="TDW306" s="323"/>
      <c r="TDX306" s="319"/>
      <c r="TDY306" s="323"/>
      <c r="TDZ306" s="319"/>
      <c r="TEA306" s="323"/>
      <c r="TEB306" s="319"/>
      <c r="TEC306" s="323"/>
      <c r="TED306" s="319"/>
      <c r="TEE306" s="323"/>
      <c r="TEF306" s="319"/>
      <c r="TEG306" s="323"/>
      <c r="TEH306" s="319"/>
      <c r="TEI306" s="323"/>
      <c r="TEJ306" s="319"/>
      <c r="TEK306" s="323"/>
      <c r="TEL306" s="319"/>
      <c r="TEM306" s="323"/>
      <c r="TEN306" s="319"/>
      <c r="TEO306" s="323"/>
      <c r="TEP306" s="319"/>
      <c r="TEQ306" s="323"/>
      <c r="TER306" s="319"/>
      <c r="TES306" s="323"/>
      <c r="TET306" s="319"/>
      <c r="TEU306" s="323"/>
      <c r="TEV306" s="319"/>
      <c r="TEW306" s="323"/>
      <c r="TEX306" s="319"/>
      <c r="TEY306" s="323"/>
      <c r="TEZ306" s="319"/>
      <c r="TFA306" s="323"/>
      <c r="TFB306" s="319"/>
      <c r="TFC306" s="323"/>
      <c r="TFD306" s="319"/>
      <c r="TFE306" s="323"/>
      <c r="TFF306" s="319"/>
      <c r="TFG306" s="323"/>
      <c r="TFH306" s="319"/>
      <c r="TFI306" s="323"/>
      <c r="TFJ306" s="319"/>
      <c r="TFK306" s="323"/>
      <c r="TFL306" s="319"/>
      <c r="TFM306" s="323"/>
      <c r="TFN306" s="319"/>
      <c r="TFO306" s="323"/>
      <c r="TFP306" s="319"/>
      <c r="TFQ306" s="323"/>
      <c r="TFR306" s="319"/>
      <c r="TFS306" s="323"/>
      <c r="TFT306" s="319"/>
      <c r="TFU306" s="323"/>
      <c r="TFV306" s="319"/>
      <c r="TFW306" s="323"/>
      <c r="TFX306" s="319"/>
      <c r="TFY306" s="323"/>
      <c r="TFZ306" s="319"/>
      <c r="TGA306" s="323"/>
      <c r="TGB306" s="319"/>
      <c r="TGC306" s="323"/>
      <c r="TGD306" s="319"/>
      <c r="TGE306" s="323"/>
      <c r="TGF306" s="319"/>
      <c r="TGG306" s="323"/>
      <c r="TGH306" s="319"/>
      <c r="TGI306" s="323"/>
      <c r="TGJ306" s="319"/>
      <c r="TGK306" s="323"/>
      <c r="TGL306" s="319"/>
      <c r="TGM306" s="323"/>
      <c r="TGN306" s="319"/>
      <c r="TGO306" s="323"/>
      <c r="TGP306" s="319"/>
      <c r="TGQ306" s="323"/>
      <c r="TGR306" s="319"/>
      <c r="TGS306" s="323"/>
      <c r="TGT306" s="319"/>
      <c r="TGU306" s="323"/>
      <c r="TGV306" s="319"/>
      <c r="TGW306" s="323"/>
      <c r="TGX306" s="319"/>
      <c r="TGY306" s="323"/>
      <c r="TGZ306" s="319"/>
      <c r="THA306" s="323"/>
      <c r="THB306" s="319"/>
      <c r="THC306" s="323"/>
      <c r="THD306" s="319"/>
      <c r="THE306" s="323"/>
      <c r="THF306" s="319"/>
      <c r="THG306" s="323"/>
      <c r="THH306" s="319"/>
      <c r="THI306" s="323"/>
      <c r="THJ306" s="319"/>
      <c r="THK306" s="323"/>
      <c r="THL306" s="319"/>
      <c r="THM306" s="323"/>
      <c r="THN306" s="319"/>
      <c r="THO306" s="323"/>
      <c r="THP306" s="319"/>
      <c r="THQ306" s="323"/>
      <c r="THR306" s="319"/>
      <c r="THS306" s="323"/>
      <c r="THT306" s="319"/>
      <c r="THU306" s="323"/>
      <c r="THV306" s="319"/>
      <c r="THW306" s="323"/>
      <c r="THX306" s="319"/>
      <c r="THY306" s="323"/>
      <c r="THZ306" s="319"/>
      <c r="TIA306" s="323"/>
      <c r="TIB306" s="319"/>
      <c r="TIC306" s="323"/>
      <c r="TID306" s="319"/>
      <c r="TIE306" s="323"/>
      <c r="TIF306" s="319"/>
      <c r="TIG306" s="323"/>
      <c r="TIH306" s="319"/>
      <c r="TII306" s="323"/>
      <c r="TIJ306" s="319"/>
      <c r="TIK306" s="323"/>
      <c r="TIL306" s="319"/>
      <c r="TIM306" s="323"/>
      <c r="TIN306" s="319"/>
      <c r="TIO306" s="323"/>
      <c r="TIP306" s="319"/>
      <c r="TIQ306" s="323"/>
      <c r="TIR306" s="319"/>
      <c r="TIS306" s="323"/>
      <c r="TIT306" s="319"/>
      <c r="TIU306" s="323"/>
      <c r="TIV306" s="319"/>
      <c r="TIW306" s="323"/>
      <c r="TIX306" s="319"/>
      <c r="TIY306" s="323"/>
      <c r="TIZ306" s="319"/>
      <c r="TJA306" s="323"/>
      <c r="TJB306" s="319"/>
      <c r="TJC306" s="323"/>
      <c r="TJD306" s="319"/>
      <c r="TJE306" s="323"/>
      <c r="TJF306" s="319"/>
      <c r="TJG306" s="323"/>
      <c r="TJH306" s="319"/>
      <c r="TJI306" s="323"/>
      <c r="TJJ306" s="319"/>
      <c r="TJK306" s="323"/>
      <c r="TJL306" s="319"/>
      <c r="TJM306" s="323"/>
      <c r="TJN306" s="319"/>
      <c r="TJO306" s="323"/>
      <c r="TJP306" s="319"/>
      <c r="TJQ306" s="323"/>
      <c r="TJR306" s="319"/>
      <c r="TJS306" s="323"/>
      <c r="TJT306" s="319"/>
      <c r="TJU306" s="323"/>
      <c r="TJV306" s="319"/>
      <c r="TJW306" s="323"/>
      <c r="TJX306" s="319"/>
      <c r="TJY306" s="323"/>
      <c r="TJZ306" s="319"/>
      <c r="TKA306" s="323"/>
      <c r="TKB306" s="319"/>
      <c r="TKC306" s="323"/>
      <c r="TKD306" s="319"/>
      <c r="TKE306" s="323"/>
      <c r="TKF306" s="319"/>
      <c r="TKG306" s="323"/>
      <c r="TKH306" s="319"/>
      <c r="TKI306" s="323"/>
      <c r="TKJ306" s="319"/>
      <c r="TKK306" s="323"/>
      <c r="TKL306" s="319"/>
      <c r="TKM306" s="323"/>
      <c r="TKN306" s="319"/>
      <c r="TKO306" s="323"/>
      <c r="TKP306" s="319"/>
      <c r="TKQ306" s="323"/>
      <c r="TKR306" s="319"/>
      <c r="TKS306" s="323"/>
      <c r="TKT306" s="319"/>
      <c r="TKU306" s="323"/>
      <c r="TKV306" s="319"/>
      <c r="TKW306" s="323"/>
      <c r="TKX306" s="319"/>
      <c r="TKY306" s="323"/>
      <c r="TKZ306" s="319"/>
      <c r="TLA306" s="323"/>
      <c r="TLB306" s="319"/>
      <c r="TLC306" s="323"/>
      <c r="TLD306" s="319"/>
      <c r="TLE306" s="323"/>
      <c r="TLF306" s="319"/>
      <c r="TLG306" s="323"/>
      <c r="TLH306" s="319"/>
      <c r="TLI306" s="323"/>
      <c r="TLJ306" s="319"/>
      <c r="TLK306" s="323"/>
      <c r="TLL306" s="319"/>
      <c r="TLM306" s="323"/>
      <c r="TLN306" s="319"/>
      <c r="TLO306" s="323"/>
      <c r="TLP306" s="319"/>
      <c r="TLQ306" s="323"/>
      <c r="TLR306" s="319"/>
      <c r="TLS306" s="323"/>
      <c r="TLT306" s="319"/>
      <c r="TLU306" s="323"/>
      <c r="TLV306" s="319"/>
      <c r="TLW306" s="323"/>
      <c r="TLX306" s="319"/>
      <c r="TLY306" s="323"/>
      <c r="TLZ306" s="319"/>
      <c r="TMA306" s="323"/>
      <c r="TMB306" s="319"/>
      <c r="TMC306" s="323"/>
      <c r="TMD306" s="319"/>
      <c r="TME306" s="323"/>
      <c r="TMF306" s="319"/>
      <c r="TMG306" s="323"/>
      <c r="TMH306" s="319"/>
      <c r="TMI306" s="323"/>
      <c r="TMJ306" s="319"/>
      <c r="TMK306" s="323"/>
      <c r="TML306" s="319"/>
      <c r="TMM306" s="323"/>
      <c r="TMN306" s="319"/>
      <c r="TMO306" s="323"/>
      <c r="TMP306" s="319"/>
      <c r="TMQ306" s="323"/>
      <c r="TMR306" s="319"/>
      <c r="TMS306" s="323"/>
      <c r="TMT306" s="319"/>
      <c r="TMU306" s="323"/>
      <c r="TMV306" s="319"/>
      <c r="TMW306" s="323"/>
      <c r="TMX306" s="319"/>
      <c r="TMY306" s="323"/>
      <c r="TMZ306" s="319"/>
      <c r="TNA306" s="323"/>
      <c r="TNB306" s="319"/>
      <c r="TNC306" s="323"/>
      <c r="TND306" s="319"/>
      <c r="TNE306" s="323"/>
      <c r="TNF306" s="319"/>
      <c r="TNG306" s="323"/>
      <c r="TNH306" s="319"/>
      <c r="TNI306" s="323"/>
      <c r="TNJ306" s="319"/>
      <c r="TNK306" s="323"/>
      <c r="TNL306" s="319"/>
      <c r="TNM306" s="323"/>
      <c r="TNN306" s="319"/>
      <c r="TNO306" s="323"/>
      <c r="TNP306" s="319"/>
      <c r="TNQ306" s="323"/>
      <c r="TNR306" s="319"/>
      <c r="TNS306" s="323"/>
      <c r="TNT306" s="319"/>
      <c r="TNU306" s="323"/>
      <c r="TNV306" s="319"/>
      <c r="TNW306" s="323"/>
      <c r="TNX306" s="319"/>
      <c r="TNY306" s="323"/>
      <c r="TNZ306" s="319"/>
      <c r="TOA306" s="323"/>
      <c r="TOB306" s="319"/>
      <c r="TOC306" s="323"/>
      <c r="TOD306" s="319"/>
      <c r="TOE306" s="323"/>
      <c r="TOF306" s="319"/>
      <c r="TOG306" s="323"/>
      <c r="TOH306" s="319"/>
      <c r="TOI306" s="323"/>
      <c r="TOJ306" s="319"/>
      <c r="TOK306" s="323"/>
      <c r="TOL306" s="319"/>
      <c r="TOM306" s="323"/>
      <c r="TON306" s="319"/>
      <c r="TOO306" s="323"/>
      <c r="TOP306" s="319"/>
      <c r="TOQ306" s="323"/>
      <c r="TOR306" s="319"/>
      <c r="TOS306" s="323"/>
      <c r="TOT306" s="319"/>
      <c r="TOU306" s="323"/>
      <c r="TOV306" s="319"/>
      <c r="TOW306" s="323"/>
      <c r="TOX306" s="319"/>
      <c r="TOY306" s="323"/>
      <c r="TOZ306" s="319"/>
      <c r="TPA306" s="323"/>
      <c r="TPB306" s="319"/>
      <c r="TPC306" s="323"/>
      <c r="TPD306" s="319"/>
      <c r="TPE306" s="323"/>
      <c r="TPF306" s="319"/>
      <c r="TPG306" s="323"/>
      <c r="TPH306" s="319"/>
      <c r="TPI306" s="323"/>
      <c r="TPJ306" s="319"/>
      <c r="TPK306" s="323"/>
      <c r="TPL306" s="319"/>
      <c r="TPM306" s="323"/>
      <c r="TPN306" s="319"/>
      <c r="TPO306" s="323"/>
      <c r="TPP306" s="319"/>
      <c r="TPQ306" s="323"/>
      <c r="TPR306" s="319"/>
      <c r="TPS306" s="323"/>
      <c r="TPT306" s="319"/>
      <c r="TPU306" s="323"/>
      <c r="TPV306" s="319"/>
      <c r="TPW306" s="323"/>
      <c r="TPX306" s="319"/>
      <c r="TPY306" s="323"/>
      <c r="TPZ306" s="319"/>
      <c r="TQA306" s="323"/>
      <c r="TQB306" s="319"/>
      <c r="TQC306" s="323"/>
      <c r="TQD306" s="319"/>
      <c r="TQE306" s="323"/>
      <c r="TQF306" s="319"/>
      <c r="TQG306" s="323"/>
      <c r="TQH306" s="319"/>
      <c r="TQI306" s="323"/>
      <c r="TQJ306" s="319"/>
      <c r="TQK306" s="323"/>
      <c r="TQL306" s="319"/>
      <c r="TQM306" s="323"/>
      <c r="TQN306" s="319"/>
      <c r="TQO306" s="323"/>
      <c r="TQP306" s="319"/>
      <c r="TQQ306" s="323"/>
      <c r="TQR306" s="319"/>
      <c r="TQS306" s="323"/>
      <c r="TQT306" s="319"/>
      <c r="TQU306" s="323"/>
      <c r="TQV306" s="319"/>
      <c r="TQW306" s="323"/>
      <c r="TQX306" s="319"/>
      <c r="TQY306" s="323"/>
      <c r="TQZ306" s="319"/>
      <c r="TRA306" s="323"/>
      <c r="TRB306" s="319"/>
      <c r="TRC306" s="323"/>
      <c r="TRD306" s="319"/>
      <c r="TRE306" s="323"/>
      <c r="TRF306" s="319"/>
      <c r="TRG306" s="323"/>
      <c r="TRH306" s="319"/>
      <c r="TRI306" s="323"/>
      <c r="TRJ306" s="319"/>
      <c r="TRK306" s="323"/>
      <c r="TRL306" s="319"/>
      <c r="TRM306" s="323"/>
      <c r="TRN306" s="319"/>
      <c r="TRO306" s="323"/>
      <c r="TRP306" s="319"/>
      <c r="TRQ306" s="323"/>
      <c r="TRR306" s="319"/>
      <c r="TRS306" s="323"/>
      <c r="TRT306" s="319"/>
      <c r="TRU306" s="323"/>
      <c r="TRV306" s="319"/>
      <c r="TRW306" s="323"/>
      <c r="TRX306" s="319"/>
      <c r="TRY306" s="323"/>
      <c r="TRZ306" s="319"/>
      <c r="TSA306" s="323"/>
      <c r="TSB306" s="319"/>
      <c r="TSC306" s="323"/>
      <c r="TSD306" s="319"/>
      <c r="TSE306" s="323"/>
      <c r="TSF306" s="319"/>
      <c r="TSG306" s="323"/>
      <c r="TSH306" s="319"/>
      <c r="TSI306" s="323"/>
      <c r="TSJ306" s="319"/>
      <c r="TSK306" s="323"/>
      <c r="TSL306" s="319"/>
      <c r="TSM306" s="323"/>
      <c r="TSN306" s="319"/>
      <c r="TSO306" s="323"/>
      <c r="TSP306" s="319"/>
      <c r="TSQ306" s="323"/>
      <c r="TSR306" s="319"/>
      <c r="TSS306" s="323"/>
      <c r="TST306" s="319"/>
      <c r="TSU306" s="323"/>
      <c r="TSV306" s="319"/>
      <c r="TSW306" s="323"/>
      <c r="TSX306" s="319"/>
      <c r="TSY306" s="323"/>
      <c r="TSZ306" s="319"/>
      <c r="TTA306" s="323"/>
      <c r="TTB306" s="319"/>
      <c r="TTC306" s="323"/>
      <c r="TTD306" s="319"/>
      <c r="TTE306" s="323"/>
      <c r="TTF306" s="319"/>
      <c r="TTG306" s="323"/>
      <c r="TTH306" s="319"/>
      <c r="TTI306" s="323"/>
      <c r="TTJ306" s="319"/>
      <c r="TTK306" s="323"/>
      <c r="TTL306" s="319"/>
      <c r="TTM306" s="323"/>
      <c r="TTN306" s="319"/>
      <c r="TTO306" s="323"/>
      <c r="TTP306" s="319"/>
      <c r="TTQ306" s="323"/>
      <c r="TTR306" s="319"/>
      <c r="TTS306" s="323"/>
      <c r="TTT306" s="319"/>
      <c r="TTU306" s="323"/>
      <c r="TTV306" s="319"/>
      <c r="TTW306" s="323"/>
      <c r="TTX306" s="319"/>
      <c r="TTY306" s="323"/>
      <c r="TTZ306" s="319"/>
      <c r="TUA306" s="323"/>
      <c r="TUB306" s="319"/>
      <c r="TUC306" s="323"/>
      <c r="TUD306" s="319"/>
      <c r="TUE306" s="323"/>
      <c r="TUF306" s="319"/>
      <c r="TUG306" s="323"/>
      <c r="TUH306" s="319"/>
      <c r="TUI306" s="323"/>
      <c r="TUJ306" s="319"/>
      <c r="TUK306" s="323"/>
      <c r="TUL306" s="319"/>
      <c r="TUM306" s="323"/>
      <c r="TUN306" s="319"/>
      <c r="TUO306" s="323"/>
      <c r="TUP306" s="319"/>
      <c r="TUQ306" s="323"/>
      <c r="TUR306" s="319"/>
      <c r="TUS306" s="323"/>
      <c r="TUT306" s="319"/>
      <c r="TUU306" s="323"/>
      <c r="TUV306" s="319"/>
      <c r="TUW306" s="323"/>
      <c r="TUX306" s="319"/>
      <c r="TUY306" s="323"/>
      <c r="TUZ306" s="319"/>
      <c r="TVA306" s="323"/>
      <c r="TVB306" s="319"/>
      <c r="TVC306" s="323"/>
      <c r="TVD306" s="319"/>
      <c r="TVE306" s="323"/>
      <c r="TVF306" s="319"/>
      <c r="TVG306" s="323"/>
      <c r="TVH306" s="319"/>
      <c r="TVI306" s="323"/>
      <c r="TVJ306" s="319"/>
      <c r="TVK306" s="323"/>
      <c r="TVL306" s="319"/>
      <c r="TVM306" s="323"/>
      <c r="TVN306" s="319"/>
      <c r="TVO306" s="323"/>
      <c r="TVP306" s="319"/>
      <c r="TVQ306" s="323"/>
      <c r="TVR306" s="319"/>
      <c r="TVS306" s="323"/>
      <c r="TVT306" s="319"/>
      <c r="TVU306" s="323"/>
      <c r="TVV306" s="319"/>
      <c r="TVW306" s="323"/>
      <c r="TVX306" s="319"/>
      <c r="TVY306" s="323"/>
      <c r="TVZ306" s="319"/>
      <c r="TWA306" s="323"/>
      <c r="TWB306" s="319"/>
      <c r="TWC306" s="323"/>
      <c r="TWD306" s="319"/>
      <c r="TWE306" s="323"/>
      <c r="TWF306" s="319"/>
      <c r="TWG306" s="323"/>
      <c r="TWH306" s="319"/>
      <c r="TWI306" s="323"/>
      <c r="TWJ306" s="319"/>
      <c r="TWK306" s="323"/>
      <c r="TWL306" s="319"/>
      <c r="TWM306" s="323"/>
      <c r="TWN306" s="319"/>
      <c r="TWO306" s="323"/>
      <c r="TWP306" s="319"/>
      <c r="TWQ306" s="323"/>
      <c r="TWR306" s="319"/>
      <c r="TWS306" s="323"/>
      <c r="TWT306" s="319"/>
      <c r="TWU306" s="323"/>
      <c r="TWV306" s="319"/>
      <c r="TWW306" s="323"/>
      <c r="TWX306" s="319"/>
      <c r="TWY306" s="323"/>
      <c r="TWZ306" s="319"/>
      <c r="TXA306" s="323"/>
      <c r="TXB306" s="319"/>
      <c r="TXC306" s="323"/>
      <c r="TXD306" s="319"/>
      <c r="TXE306" s="323"/>
      <c r="TXF306" s="319"/>
      <c r="TXG306" s="323"/>
      <c r="TXH306" s="319"/>
      <c r="TXI306" s="323"/>
      <c r="TXJ306" s="319"/>
      <c r="TXK306" s="323"/>
      <c r="TXL306" s="319"/>
      <c r="TXM306" s="323"/>
      <c r="TXN306" s="319"/>
      <c r="TXO306" s="323"/>
      <c r="TXP306" s="319"/>
      <c r="TXQ306" s="323"/>
      <c r="TXR306" s="319"/>
      <c r="TXS306" s="323"/>
      <c r="TXT306" s="319"/>
      <c r="TXU306" s="323"/>
      <c r="TXV306" s="319"/>
      <c r="TXW306" s="323"/>
      <c r="TXX306" s="319"/>
      <c r="TXY306" s="323"/>
      <c r="TXZ306" s="319"/>
      <c r="TYA306" s="323"/>
      <c r="TYB306" s="319"/>
      <c r="TYC306" s="323"/>
      <c r="TYD306" s="319"/>
      <c r="TYE306" s="323"/>
      <c r="TYF306" s="319"/>
      <c r="TYG306" s="323"/>
      <c r="TYH306" s="319"/>
      <c r="TYI306" s="323"/>
      <c r="TYJ306" s="319"/>
      <c r="TYK306" s="323"/>
      <c r="TYL306" s="319"/>
      <c r="TYM306" s="323"/>
      <c r="TYN306" s="319"/>
      <c r="TYO306" s="323"/>
      <c r="TYP306" s="319"/>
      <c r="TYQ306" s="323"/>
      <c r="TYR306" s="319"/>
      <c r="TYS306" s="323"/>
      <c r="TYT306" s="319"/>
      <c r="TYU306" s="323"/>
      <c r="TYV306" s="319"/>
      <c r="TYW306" s="323"/>
      <c r="TYX306" s="319"/>
      <c r="TYY306" s="323"/>
      <c r="TYZ306" s="319"/>
      <c r="TZA306" s="323"/>
      <c r="TZB306" s="319"/>
      <c r="TZC306" s="323"/>
      <c r="TZD306" s="319"/>
      <c r="TZE306" s="323"/>
      <c r="TZF306" s="319"/>
      <c r="TZG306" s="323"/>
      <c r="TZH306" s="319"/>
      <c r="TZI306" s="323"/>
      <c r="TZJ306" s="319"/>
      <c r="TZK306" s="323"/>
      <c r="TZL306" s="319"/>
      <c r="TZM306" s="323"/>
      <c r="TZN306" s="319"/>
      <c r="TZO306" s="323"/>
      <c r="TZP306" s="319"/>
      <c r="TZQ306" s="323"/>
      <c r="TZR306" s="319"/>
      <c r="TZS306" s="323"/>
      <c r="TZT306" s="319"/>
      <c r="TZU306" s="323"/>
      <c r="TZV306" s="319"/>
      <c r="TZW306" s="323"/>
      <c r="TZX306" s="319"/>
      <c r="TZY306" s="323"/>
      <c r="TZZ306" s="319"/>
      <c r="UAA306" s="323"/>
      <c r="UAB306" s="319"/>
      <c r="UAC306" s="323"/>
      <c r="UAD306" s="319"/>
      <c r="UAE306" s="323"/>
      <c r="UAF306" s="319"/>
      <c r="UAG306" s="323"/>
      <c r="UAH306" s="319"/>
      <c r="UAI306" s="323"/>
      <c r="UAJ306" s="319"/>
      <c r="UAK306" s="323"/>
      <c r="UAL306" s="319"/>
      <c r="UAM306" s="323"/>
      <c r="UAN306" s="319"/>
      <c r="UAO306" s="323"/>
      <c r="UAP306" s="319"/>
      <c r="UAQ306" s="323"/>
      <c r="UAR306" s="319"/>
      <c r="UAS306" s="323"/>
      <c r="UAT306" s="319"/>
      <c r="UAU306" s="323"/>
      <c r="UAV306" s="319"/>
      <c r="UAW306" s="323"/>
      <c r="UAX306" s="319"/>
      <c r="UAY306" s="323"/>
      <c r="UAZ306" s="319"/>
      <c r="UBA306" s="323"/>
      <c r="UBB306" s="319"/>
      <c r="UBC306" s="323"/>
      <c r="UBD306" s="319"/>
      <c r="UBE306" s="323"/>
      <c r="UBF306" s="319"/>
      <c r="UBG306" s="323"/>
      <c r="UBH306" s="319"/>
      <c r="UBI306" s="323"/>
      <c r="UBJ306" s="319"/>
      <c r="UBK306" s="323"/>
      <c r="UBL306" s="319"/>
      <c r="UBM306" s="323"/>
      <c r="UBN306" s="319"/>
      <c r="UBO306" s="323"/>
      <c r="UBP306" s="319"/>
      <c r="UBQ306" s="323"/>
      <c r="UBR306" s="319"/>
      <c r="UBS306" s="323"/>
      <c r="UBT306" s="319"/>
      <c r="UBU306" s="323"/>
      <c r="UBV306" s="319"/>
      <c r="UBW306" s="323"/>
      <c r="UBX306" s="319"/>
      <c r="UBY306" s="323"/>
      <c r="UBZ306" s="319"/>
      <c r="UCA306" s="323"/>
      <c r="UCB306" s="319"/>
      <c r="UCC306" s="323"/>
      <c r="UCD306" s="319"/>
      <c r="UCE306" s="323"/>
      <c r="UCF306" s="319"/>
      <c r="UCG306" s="323"/>
      <c r="UCH306" s="319"/>
      <c r="UCI306" s="323"/>
      <c r="UCJ306" s="319"/>
      <c r="UCK306" s="323"/>
      <c r="UCL306" s="319"/>
      <c r="UCM306" s="323"/>
      <c r="UCN306" s="319"/>
      <c r="UCO306" s="323"/>
      <c r="UCP306" s="319"/>
      <c r="UCQ306" s="323"/>
      <c r="UCR306" s="319"/>
      <c r="UCS306" s="323"/>
      <c r="UCT306" s="319"/>
      <c r="UCU306" s="323"/>
      <c r="UCV306" s="319"/>
      <c r="UCW306" s="323"/>
      <c r="UCX306" s="319"/>
      <c r="UCY306" s="323"/>
      <c r="UCZ306" s="319"/>
      <c r="UDA306" s="323"/>
      <c r="UDB306" s="319"/>
      <c r="UDC306" s="323"/>
      <c r="UDD306" s="319"/>
      <c r="UDE306" s="323"/>
      <c r="UDF306" s="319"/>
      <c r="UDG306" s="323"/>
      <c r="UDH306" s="319"/>
      <c r="UDI306" s="323"/>
      <c r="UDJ306" s="319"/>
      <c r="UDK306" s="323"/>
      <c r="UDL306" s="319"/>
      <c r="UDM306" s="323"/>
      <c r="UDN306" s="319"/>
      <c r="UDO306" s="323"/>
      <c r="UDP306" s="319"/>
      <c r="UDQ306" s="323"/>
      <c r="UDR306" s="319"/>
      <c r="UDS306" s="323"/>
      <c r="UDT306" s="319"/>
      <c r="UDU306" s="323"/>
      <c r="UDV306" s="319"/>
      <c r="UDW306" s="323"/>
      <c r="UDX306" s="319"/>
      <c r="UDY306" s="323"/>
      <c r="UDZ306" s="319"/>
      <c r="UEA306" s="323"/>
      <c r="UEB306" s="319"/>
      <c r="UEC306" s="323"/>
      <c r="UED306" s="319"/>
      <c r="UEE306" s="323"/>
      <c r="UEF306" s="319"/>
      <c r="UEG306" s="323"/>
      <c r="UEH306" s="319"/>
      <c r="UEI306" s="323"/>
      <c r="UEJ306" s="319"/>
      <c r="UEK306" s="323"/>
      <c r="UEL306" s="319"/>
      <c r="UEM306" s="323"/>
      <c r="UEN306" s="319"/>
      <c r="UEO306" s="323"/>
      <c r="UEP306" s="319"/>
      <c r="UEQ306" s="323"/>
      <c r="UER306" s="319"/>
      <c r="UES306" s="323"/>
      <c r="UET306" s="319"/>
      <c r="UEU306" s="323"/>
      <c r="UEV306" s="319"/>
      <c r="UEW306" s="323"/>
      <c r="UEX306" s="319"/>
      <c r="UEY306" s="323"/>
      <c r="UEZ306" s="319"/>
      <c r="UFA306" s="323"/>
      <c r="UFB306" s="319"/>
      <c r="UFC306" s="323"/>
      <c r="UFD306" s="319"/>
      <c r="UFE306" s="323"/>
      <c r="UFF306" s="319"/>
      <c r="UFG306" s="323"/>
      <c r="UFH306" s="319"/>
      <c r="UFI306" s="323"/>
      <c r="UFJ306" s="319"/>
      <c r="UFK306" s="323"/>
      <c r="UFL306" s="319"/>
      <c r="UFM306" s="323"/>
      <c r="UFN306" s="319"/>
      <c r="UFO306" s="323"/>
      <c r="UFP306" s="319"/>
      <c r="UFQ306" s="323"/>
      <c r="UFR306" s="319"/>
      <c r="UFS306" s="323"/>
      <c r="UFT306" s="319"/>
      <c r="UFU306" s="323"/>
      <c r="UFV306" s="319"/>
      <c r="UFW306" s="323"/>
      <c r="UFX306" s="319"/>
      <c r="UFY306" s="323"/>
      <c r="UFZ306" s="319"/>
      <c r="UGA306" s="323"/>
      <c r="UGB306" s="319"/>
      <c r="UGC306" s="323"/>
      <c r="UGD306" s="319"/>
      <c r="UGE306" s="323"/>
      <c r="UGF306" s="319"/>
      <c r="UGG306" s="323"/>
      <c r="UGH306" s="319"/>
      <c r="UGI306" s="323"/>
      <c r="UGJ306" s="319"/>
      <c r="UGK306" s="323"/>
      <c r="UGL306" s="319"/>
      <c r="UGM306" s="323"/>
      <c r="UGN306" s="319"/>
      <c r="UGO306" s="323"/>
      <c r="UGP306" s="319"/>
      <c r="UGQ306" s="323"/>
      <c r="UGR306" s="319"/>
      <c r="UGS306" s="323"/>
      <c r="UGT306" s="319"/>
      <c r="UGU306" s="323"/>
      <c r="UGV306" s="319"/>
      <c r="UGW306" s="323"/>
      <c r="UGX306" s="319"/>
      <c r="UGY306" s="323"/>
      <c r="UGZ306" s="319"/>
      <c r="UHA306" s="323"/>
      <c r="UHB306" s="319"/>
      <c r="UHC306" s="323"/>
      <c r="UHD306" s="319"/>
      <c r="UHE306" s="323"/>
      <c r="UHF306" s="319"/>
      <c r="UHG306" s="323"/>
      <c r="UHH306" s="319"/>
      <c r="UHI306" s="323"/>
      <c r="UHJ306" s="319"/>
      <c r="UHK306" s="323"/>
      <c r="UHL306" s="319"/>
      <c r="UHM306" s="323"/>
      <c r="UHN306" s="319"/>
      <c r="UHO306" s="323"/>
      <c r="UHP306" s="319"/>
      <c r="UHQ306" s="323"/>
      <c r="UHR306" s="319"/>
      <c r="UHS306" s="323"/>
      <c r="UHT306" s="319"/>
      <c r="UHU306" s="323"/>
      <c r="UHV306" s="319"/>
      <c r="UHW306" s="323"/>
      <c r="UHX306" s="319"/>
      <c r="UHY306" s="323"/>
      <c r="UHZ306" s="319"/>
      <c r="UIA306" s="323"/>
      <c r="UIB306" s="319"/>
      <c r="UIC306" s="323"/>
      <c r="UID306" s="319"/>
      <c r="UIE306" s="323"/>
      <c r="UIF306" s="319"/>
      <c r="UIG306" s="323"/>
      <c r="UIH306" s="319"/>
      <c r="UII306" s="323"/>
      <c r="UIJ306" s="319"/>
      <c r="UIK306" s="323"/>
      <c r="UIL306" s="319"/>
      <c r="UIM306" s="323"/>
      <c r="UIN306" s="319"/>
      <c r="UIO306" s="323"/>
      <c r="UIP306" s="319"/>
      <c r="UIQ306" s="323"/>
      <c r="UIR306" s="319"/>
      <c r="UIS306" s="323"/>
      <c r="UIT306" s="319"/>
      <c r="UIU306" s="323"/>
      <c r="UIV306" s="319"/>
      <c r="UIW306" s="323"/>
      <c r="UIX306" s="319"/>
      <c r="UIY306" s="323"/>
      <c r="UIZ306" s="319"/>
      <c r="UJA306" s="323"/>
      <c r="UJB306" s="319"/>
      <c r="UJC306" s="323"/>
      <c r="UJD306" s="319"/>
      <c r="UJE306" s="323"/>
      <c r="UJF306" s="319"/>
      <c r="UJG306" s="323"/>
      <c r="UJH306" s="319"/>
      <c r="UJI306" s="323"/>
      <c r="UJJ306" s="319"/>
      <c r="UJK306" s="323"/>
      <c r="UJL306" s="319"/>
      <c r="UJM306" s="323"/>
      <c r="UJN306" s="319"/>
      <c r="UJO306" s="323"/>
      <c r="UJP306" s="319"/>
      <c r="UJQ306" s="323"/>
      <c r="UJR306" s="319"/>
      <c r="UJS306" s="323"/>
      <c r="UJT306" s="319"/>
      <c r="UJU306" s="323"/>
      <c r="UJV306" s="319"/>
      <c r="UJW306" s="323"/>
      <c r="UJX306" s="319"/>
      <c r="UJY306" s="323"/>
      <c r="UJZ306" s="319"/>
      <c r="UKA306" s="323"/>
      <c r="UKB306" s="319"/>
      <c r="UKC306" s="323"/>
      <c r="UKD306" s="319"/>
      <c r="UKE306" s="323"/>
      <c r="UKF306" s="319"/>
      <c r="UKG306" s="323"/>
      <c r="UKH306" s="319"/>
      <c r="UKI306" s="323"/>
      <c r="UKJ306" s="319"/>
      <c r="UKK306" s="323"/>
      <c r="UKL306" s="319"/>
      <c r="UKM306" s="323"/>
      <c r="UKN306" s="319"/>
      <c r="UKO306" s="323"/>
      <c r="UKP306" s="319"/>
      <c r="UKQ306" s="323"/>
      <c r="UKR306" s="319"/>
      <c r="UKS306" s="323"/>
      <c r="UKT306" s="319"/>
      <c r="UKU306" s="323"/>
      <c r="UKV306" s="319"/>
      <c r="UKW306" s="323"/>
      <c r="UKX306" s="319"/>
      <c r="UKY306" s="323"/>
      <c r="UKZ306" s="319"/>
      <c r="ULA306" s="323"/>
      <c r="ULB306" s="319"/>
      <c r="ULC306" s="323"/>
      <c r="ULD306" s="319"/>
      <c r="ULE306" s="323"/>
      <c r="ULF306" s="319"/>
      <c r="ULG306" s="323"/>
      <c r="ULH306" s="319"/>
      <c r="ULI306" s="323"/>
      <c r="ULJ306" s="319"/>
      <c r="ULK306" s="323"/>
      <c r="ULL306" s="319"/>
      <c r="ULM306" s="323"/>
      <c r="ULN306" s="319"/>
      <c r="ULO306" s="323"/>
      <c r="ULP306" s="319"/>
      <c r="ULQ306" s="323"/>
      <c r="ULR306" s="319"/>
      <c r="ULS306" s="323"/>
      <c r="ULT306" s="319"/>
      <c r="ULU306" s="323"/>
      <c r="ULV306" s="319"/>
      <c r="ULW306" s="323"/>
      <c r="ULX306" s="319"/>
      <c r="ULY306" s="323"/>
      <c r="ULZ306" s="319"/>
      <c r="UMA306" s="323"/>
      <c r="UMB306" s="319"/>
      <c r="UMC306" s="323"/>
      <c r="UMD306" s="319"/>
      <c r="UME306" s="323"/>
      <c r="UMF306" s="319"/>
      <c r="UMG306" s="323"/>
      <c r="UMH306" s="319"/>
      <c r="UMI306" s="323"/>
      <c r="UMJ306" s="319"/>
      <c r="UMK306" s="323"/>
      <c r="UML306" s="319"/>
      <c r="UMM306" s="323"/>
      <c r="UMN306" s="319"/>
      <c r="UMO306" s="323"/>
      <c r="UMP306" s="319"/>
      <c r="UMQ306" s="323"/>
      <c r="UMR306" s="319"/>
      <c r="UMS306" s="323"/>
      <c r="UMT306" s="319"/>
      <c r="UMU306" s="319"/>
      <c r="UMV306" s="323"/>
      <c r="UMW306" s="319"/>
      <c r="UMX306" s="323"/>
      <c r="UMY306" s="319"/>
      <c r="UMZ306" s="323"/>
      <c r="UNA306" s="319"/>
      <c r="UNB306" s="323"/>
      <c r="UNC306" s="319"/>
      <c r="UND306" s="323"/>
      <c r="UNE306" s="319"/>
      <c r="UNF306" s="323"/>
      <c r="UNG306" s="319"/>
      <c r="UNH306" s="323"/>
      <c r="UNI306" s="319"/>
      <c r="UNJ306" s="323"/>
      <c r="UNK306" s="319"/>
      <c r="UNL306" s="323"/>
      <c r="UNM306" s="319"/>
      <c r="UNN306" s="323"/>
      <c r="UNO306" s="319"/>
      <c r="UNP306" s="323"/>
      <c r="UNQ306" s="319"/>
      <c r="UNR306" s="323"/>
      <c r="UNS306" s="319"/>
      <c r="UNT306" s="323"/>
      <c r="UNU306" s="319"/>
      <c r="UNV306" s="323"/>
      <c r="UNW306" s="319"/>
      <c r="UNX306" s="323"/>
      <c r="UNY306" s="319"/>
      <c r="UNZ306" s="323"/>
      <c r="UOA306" s="319"/>
      <c r="UOB306" s="323"/>
      <c r="UOC306" s="319"/>
      <c r="UOD306" s="323"/>
      <c r="UOE306" s="319"/>
      <c r="UOF306" s="323"/>
      <c r="UOG306" s="319"/>
      <c r="UOH306" s="323"/>
      <c r="UOI306" s="319"/>
      <c r="UOJ306" s="323"/>
      <c r="UOK306" s="319"/>
      <c r="UOL306" s="323"/>
      <c r="UOM306" s="319"/>
      <c r="UON306" s="323"/>
      <c r="UOO306" s="319"/>
      <c r="UOP306" s="323"/>
      <c r="UOQ306" s="319"/>
      <c r="UOR306" s="323"/>
      <c r="UOS306" s="319"/>
      <c r="UOT306" s="323"/>
      <c r="UOU306" s="319"/>
      <c r="UOV306" s="323"/>
      <c r="UOW306" s="319"/>
      <c r="UOX306" s="323"/>
      <c r="UOY306" s="319"/>
      <c r="UOZ306" s="323"/>
      <c r="UPA306" s="319"/>
      <c r="UPB306" s="323"/>
      <c r="UPC306" s="319"/>
      <c r="UPD306" s="323"/>
      <c r="UPE306" s="319"/>
      <c r="UPF306" s="323"/>
      <c r="UPG306" s="319"/>
      <c r="UPH306" s="323"/>
      <c r="UPI306" s="319"/>
      <c r="UPJ306" s="323"/>
      <c r="UPK306" s="319"/>
      <c r="UPL306" s="323"/>
      <c r="UPM306" s="319"/>
      <c r="UPN306" s="323"/>
      <c r="UPO306" s="319"/>
      <c r="UPP306" s="323"/>
      <c r="UPQ306" s="319"/>
      <c r="UPR306" s="323"/>
      <c r="UPS306" s="319"/>
      <c r="UPT306" s="323"/>
      <c r="UPU306" s="319"/>
      <c r="UPV306" s="323"/>
      <c r="UPW306" s="319"/>
      <c r="UPX306" s="323"/>
      <c r="UPY306" s="319"/>
      <c r="UPZ306" s="323"/>
      <c r="UQA306" s="319"/>
      <c r="UQB306" s="323"/>
      <c r="UQC306" s="319"/>
      <c r="UQD306" s="323"/>
      <c r="UQE306" s="319"/>
      <c r="UQF306" s="323"/>
      <c r="UQG306" s="319"/>
      <c r="UQH306" s="323"/>
      <c r="UQI306" s="319"/>
      <c r="UQJ306" s="323"/>
      <c r="UQK306" s="319"/>
      <c r="UQL306" s="323"/>
      <c r="UQM306" s="319"/>
      <c r="UQN306" s="323"/>
      <c r="UQO306" s="319"/>
      <c r="UQP306" s="323"/>
      <c r="UQQ306" s="319"/>
      <c r="UQR306" s="323"/>
      <c r="UQS306" s="319"/>
      <c r="UQT306" s="323"/>
      <c r="UQU306" s="319"/>
      <c r="UQV306" s="323"/>
      <c r="UQW306" s="319"/>
      <c r="UQX306" s="323"/>
      <c r="UQY306" s="319"/>
      <c r="UQZ306" s="323"/>
      <c r="URA306" s="319"/>
      <c r="URB306" s="323"/>
      <c r="URC306" s="319"/>
      <c r="URD306" s="323"/>
      <c r="URE306" s="319"/>
      <c r="URF306" s="323"/>
      <c r="URG306" s="319"/>
      <c r="URH306" s="323"/>
      <c r="URI306" s="319"/>
      <c r="URJ306" s="323"/>
      <c r="URK306" s="319"/>
      <c r="URL306" s="323"/>
      <c r="URM306" s="319"/>
      <c r="URN306" s="323"/>
      <c r="URO306" s="319"/>
      <c r="URP306" s="323"/>
      <c r="URQ306" s="319"/>
      <c r="URR306" s="323"/>
      <c r="URS306" s="319"/>
      <c r="URT306" s="323"/>
      <c r="URU306" s="319"/>
      <c r="URV306" s="323"/>
      <c r="URW306" s="319"/>
      <c r="URX306" s="323"/>
      <c r="URY306" s="319"/>
      <c r="URZ306" s="323"/>
      <c r="USA306" s="319"/>
      <c r="USB306" s="323"/>
      <c r="USC306" s="319"/>
      <c r="USD306" s="323"/>
      <c r="USE306" s="319"/>
      <c r="USF306" s="323"/>
      <c r="USG306" s="319"/>
      <c r="USH306" s="323"/>
      <c r="USI306" s="319"/>
      <c r="USJ306" s="323"/>
      <c r="USK306" s="319"/>
      <c r="USL306" s="323"/>
      <c r="USM306" s="319"/>
      <c r="USN306" s="323"/>
      <c r="USO306" s="319"/>
      <c r="USP306" s="323"/>
      <c r="USQ306" s="319"/>
      <c r="USR306" s="323"/>
      <c r="USS306" s="319"/>
      <c r="UST306" s="323"/>
      <c r="USU306" s="319"/>
      <c r="USV306" s="323"/>
      <c r="USW306" s="319"/>
      <c r="USX306" s="323"/>
      <c r="USY306" s="319"/>
      <c r="USZ306" s="323"/>
      <c r="UTA306" s="319"/>
      <c r="UTB306" s="323"/>
      <c r="UTC306" s="319"/>
      <c r="UTD306" s="323"/>
      <c r="UTE306" s="319"/>
      <c r="UTF306" s="323"/>
      <c r="UTG306" s="319"/>
      <c r="UTH306" s="323"/>
      <c r="UTI306" s="319"/>
      <c r="UTJ306" s="323"/>
      <c r="UTK306" s="319"/>
      <c r="UTL306" s="323"/>
      <c r="UTM306" s="319"/>
      <c r="UTN306" s="323"/>
      <c r="UTO306" s="319"/>
      <c r="UTP306" s="323"/>
      <c r="UTQ306" s="319"/>
      <c r="UTR306" s="323"/>
      <c r="UTS306" s="319"/>
      <c r="UTT306" s="323"/>
      <c r="UTU306" s="319"/>
      <c r="UTV306" s="323"/>
      <c r="UTW306" s="319"/>
      <c r="UTX306" s="323"/>
      <c r="UTY306" s="319"/>
      <c r="UTZ306" s="323"/>
      <c r="UUA306" s="319"/>
      <c r="UUB306" s="323"/>
      <c r="UUC306" s="319"/>
      <c r="UUD306" s="323"/>
      <c r="UUE306" s="319"/>
      <c r="UUF306" s="323"/>
      <c r="UUG306" s="319"/>
      <c r="UUH306" s="323"/>
      <c r="UUI306" s="319"/>
      <c r="UUJ306" s="323"/>
      <c r="UUK306" s="319"/>
      <c r="UUL306" s="323"/>
      <c r="UUM306" s="319"/>
      <c r="UUN306" s="323"/>
      <c r="UUO306" s="319"/>
      <c r="UUP306" s="323"/>
      <c r="UUQ306" s="319"/>
      <c r="UUR306" s="323"/>
      <c r="UUS306" s="319"/>
      <c r="UUT306" s="323"/>
      <c r="UUU306" s="319"/>
      <c r="UUV306" s="323"/>
      <c r="UUW306" s="319"/>
      <c r="UUX306" s="323"/>
      <c r="UUY306" s="319"/>
      <c r="UUZ306" s="323"/>
      <c r="UVA306" s="319"/>
      <c r="UVB306" s="323"/>
      <c r="UVC306" s="319"/>
      <c r="UVD306" s="323"/>
      <c r="UVE306" s="319"/>
      <c r="UVF306" s="323"/>
      <c r="UVG306" s="319"/>
      <c r="UVH306" s="323"/>
      <c r="UVI306" s="319"/>
      <c r="UVJ306" s="323"/>
      <c r="UVK306" s="319"/>
      <c r="UVL306" s="323"/>
      <c r="UVM306" s="319"/>
      <c r="UVN306" s="323"/>
      <c r="UVO306" s="319"/>
      <c r="UVP306" s="323"/>
      <c r="UVQ306" s="319"/>
      <c r="UVR306" s="323"/>
      <c r="UVS306" s="319"/>
      <c r="UVT306" s="323"/>
      <c r="UVU306" s="319"/>
      <c r="UVV306" s="323"/>
      <c r="UVW306" s="319"/>
      <c r="UVX306" s="323"/>
      <c r="UVY306" s="319"/>
      <c r="UVZ306" s="323"/>
      <c r="UWA306" s="319"/>
      <c r="UWB306" s="323"/>
      <c r="UWC306" s="319"/>
      <c r="UWD306" s="323"/>
      <c r="UWE306" s="319"/>
      <c r="UWF306" s="323"/>
      <c r="UWG306" s="319"/>
      <c r="UWH306" s="323"/>
      <c r="UWI306" s="319"/>
      <c r="UWJ306" s="323"/>
      <c r="UWK306" s="319"/>
      <c r="UWL306" s="323"/>
      <c r="UWM306" s="319"/>
      <c r="UWN306" s="323"/>
      <c r="UWO306" s="319"/>
      <c r="UWP306" s="323"/>
      <c r="UWQ306" s="319"/>
      <c r="UWR306" s="323"/>
      <c r="UWS306" s="319"/>
      <c r="UWT306" s="323"/>
      <c r="UWU306" s="319"/>
      <c r="UWV306" s="323"/>
      <c r="UWW306" s="319"/>
      <c r="UWX306" s="323"/>
      <c r="UWY306" s="319"/>
      <c r="UWZ306" s="323"/>
      <c r="UXA306" s="319"/>
      <c r="UXB306" s="323"/>
      <c r="UXC306" s="319"/>
      <c r="UXD306" s="323"/>
      <c r="UXE306" s="319"/>
      <c r="UXF306" s="323"/>
      <c r="UXG306" s="319"/>
      <c r="UXH306" s="323"/>
      <c r="UXI306" s="319"/>
      <c r="UXJ306" s="323"/>
      <c r="UXK306" s="319"/>
      <c r="UXL306" s="323"/>
      <c r="UXM306" s="319"/>
      <c r="UXN306" s="323"/>
      <c r="UXO306" s="319"/>
      <c r="UXP306" s="323"/>
      <c r="UXQ306" s="319"/>
      <c r="UXR306" s="323"/>
      <c r="UXS306" s="319"/>
      <c r="UXT306" s="323"/>
      <c r="UXU306" s="319"/>
      <c r="UXV306" s="323"/>
      <c r="UXW306" s="319"/>
      <c r="UXX306" s="323"/>
      <c r="UXY306" s="319"/>
      <c r="UXZ306" s="323"/>
      <c r="UYA306" s="319"/>
      <c r="UYB306" s="323"/>
      <c r="UYC306" s="319"/>
      <c r="UYD306" s="323"/>
      <c r="UYE306" s="319"/>
      <c r="UYF306" s="323"/>
      <c r="UYG306" s="319"/>
      <c r="UYH306" s="323"/>
      <c r="UYI306" s="319"/>
      <c r="UYJ306" s="323"/>
      <c r="UYK306" s="319"/>
      <c r="UYL306" s="323"/>
      <c r="UYM306" s="319"/>
      <c r="UYN306" s="323"/>
      <c r="UYO306" s="319"/>
      <c r="UYP306" s="323"/>
      <c r="UYQ306" s="319"/>
      <c r="UYR306" s="323"/>
      <c r="UYS306" s="319"/>
      <c r="UYT306" s="323"/>
      <c r="UYU306" s="319"/>
      <c r="UYV306" s="323"/>
      <c r="UYW306" s="319"/>
      <c r="UYX306" s="323"/>
      <c r="UYY306" s="319"/>
      <c r="UYZ306" s="323"/>
      <c r="UZA306" s="319"/>
      <c r="UZB306" s="323"/>
      <c r="UZC306" s="319"/>
      <c r="UZD306" s="323"/>
      <c r="UZE306" s="319"/>
      <c r="UZF306" s="323"/>
      <c r="UZG306" s="319"/>
      <c r="UZH306" s="323"/>
      <c r="UZI306" s="319"/>
      <c r="UZJ306" s="323"/>
      <c r="UZK306" s="319"/>
      <c r="UZL306" s="323"/>
      <c r="UZM306" s="319"/>
      <c r="UZN306" s="323"/>
      <c r="UZO306" s="319"/>
      <c r="UZP306" s="323"/>
      <c r="UZQ306" s="319"/>
      <c r="UZR306" s="323"/>
      <c r="UZS306" s="319"/>
      <c r="UZT306" s="323"/>
      <c r="UZU306" s="319"/>
      <c r="UZV306" s="323"/>
      <c r="UZW306" s="319"/>
      <c r="UZX306" s="323"/>
      <c r="UZY306" s="319"/>
      <c r="UZZ306" s="323"/>
      <c r="VAA306" s="319"/>
      <c r="VAB306" s="323"/>
      <c r="VAC306" s="319"/>
      <c r="VAD306" s="323"/>
      <c r="VAE306" s="319"/>
      <c r="VAF306" s="323"/>
      <c r="VAG306" s="319"/>
      <c r="VAH306" s="323"/>
      <c r="VAI306" s="319"/>
      <c r="VAJ306" s="323"/>
      <c r="VAK306" s="319"/>
      <c r="VAL306" s="323"/>
      <c r="VAM306" s="319"/>
      <c r="VAN306" s="323"/>
      <c r="VAO306" s="319"/>
      <c r="VAP306" s="323"/>
      <c r="VAQ306" s="319"/>
      <c r="VAR306" s="323"/>
      <c r="VAS306" s="319"/>
      <c r="VAT306" s="323"/>
      <c r="VAU306" s="319"/>
      <c r="VAV306" s="323"/>
      <c r="VAW306" s="319"/>
      <c r="VAX306" s="323"/>
      <c r="VAY306" s="319"/>
      <c r="VAZ306" s="323"/>
      <c r="VBA306" s="319"/>
      <c r="VBB306" s="323"/>
      <c r="VBC306" s="319"/>
      <c r="VBD306" s="323"/>
      <c r="VBE306" s="319"/>
      <c r="VBF306" s="323"/>
      <c r="VBG306" s="319"/>
      <c r="VBH306" s="323"/>
      <c r="VBI306" s="319"/>
      <c r="VBJ306" s="323"/>
      <c r="VBK306" s="319"/>
      <c r="VBL306" s="323"/>
      <c r="VBM306" s="319"/>
      <c r="VBN306" s="323"/>
      <c r="VBO306" s="319"/>
      <c r="VBP306" s="323"/>
      <c r="VBQ306" s="319"/>
      <c r="VBR306" s="323"/>
      <c r="VBS306" s="319"/>
      <c r="VBT306" s="323"/>
      <c r="VBU306" s="319"/>
      <c r="VBV306" s="323"/>
      <c r="VBW306" s="319"/>
      <c r="VBX306" s="323"/>
      <c r="VBY306" s="319"/>
      <c r="VBZ306" s="323"/>
      <c r="VCA306" s="319"/>
      <c r="VCB306" s="323"/>
      <c r="VCC306" s="319"/>
      <c r="VCD306" s="323"/>
      <c r="VCE306" s="319"/>
      <c r="VCF306" s="323"/>
      <c r="VCG306" s="319"/>
      <c r="VCH306" s="323"/>
      <c r="VCI306" s="319"/>
      <c r="VCJ306" s="323"/>
      <c r="VCK306" s="319"/>
      <c r="VCL306" s="323"/>
      <c r="VCM306" s="319"/>
      <c r="VCN306" s="323"/>
      <c r="VCO306" s="319"/>
      <c r="VCP306" s="323"/>
      <c r="VCQ306" s="319"/>
      <c r="VCR306" s="323"/>
      <c r="VCS306" s="319"/>
      <c r="VCT306" s="323"/>
      <c r="VCU306" s="319"/>
      <c r="VCV306" s="323"/>
      <c r="VCW306" s="319"/>
      <c r="VCX306" s="323"/>
      <c r="VCY306" s="319"/>
      <c r="VCZ306" s="323"/>
      <c r="VDA306" s="319"/>
      <c r="VDB306" s="323"/>
      <c r="VDC306" s="319"/>
      <c r="VDD306" s="323"/>
      <c r="VDE306" s="319"/>
      <c r="VDF306" s="323"/>
      <c r="VDG306" s="319"/>
      <c r="VDH306" s="323"/>
      <c r="VDI306" s="319"/>
      <c r="VDJ306" s="323"/>
      <c r="VDK306" s="319"/>
      <c r="VDL306" s="323"/>
      <c r="VDM306" s="319"/>
      <c r="VDN306" s="323"/>
      <c r="VDO306" s="319"/>
      <c r="VDP306" s="323"/>
      <c r="VDQ306" s="319"/>
      <c r="VDR306" s="323"/>
      <c r="VDS306" s="319"/>
      <c r="VDT306" s="323"/>
      <c r="VDU306" s="319"/>
      <c r="VDV306" s="323"/>
      <c r="VDW306" s="319"/>
      <c r="VDX306" s="323"/>
      <c r="VDY306" s="319"/>
      <c r="VDZ306" s="323"/>
      <c r="VEA306" s="319"/>
      <c r="VEB306" s="323"/>
      <c r="VEC306" s="319"/>
      <c r="VED306" s="323"/>
      <c r="VEE306" s="319"/>
      <c r="VEF306" s="323"/>
      <c r="VEG306" s="319"/>
      <c r="VEH306" s="323"/>
      <c r="VEI306" s="319"/>
      <c r="VEJ306" s="323"/>
      <c r="VEK306" s="319"/>
      <c r="VEL306" s="323"/>
      <c r="VEM306" s="319"/>
      <c r="VEN306" s="323"/>
      <c r="VEO306" s="319"/>
      <c r="VEP306" s="323"/>
      <c r="VEQ306" s="319"/>
      <c r="VER306" s="323"/>
      <c r="VES306" s="319"/>
      <c r="VET306" s="323"/>
      <c r="VEU306" s="319"/>
      <c r="VEV306" s="323"/>
      <c r="VEW306" s="319"/>
      <c r="VEX306" s="323"/>
      <c r="VEY306" s="319"/>
      <c r="VEZ306" s="323"/>
      <c r="VFA306" s="319"/>
      <c r="VFB306" s="323"/>
      <c r="VFC306" s="319"/>
      <c r="VFD306" s="323"/>
      <c r="VFE306" s="319"/>
      <c r="VFF306" s="323"/>
      <c r="VFG306" s="319"/>
      <c r="VFH306" s="323"/>
      <c r="VFI306" s="319"/>
      <c r="VFJ306" s="323"/>
      <c r="VFK306" s="319"/>
      <c r="VFL306" s="323"/>
      <c r="VFM306" s="319"/>
      <c r="VFN306" s="323"/>
      <c r="VFO306" s="319"/>
      <c r="VFP306" s="323"/>
      <c r="VFQ306" s="319"/>
      <c r="VFR306" s="323"/>
      <c r="VFS306" s="319"/>
      <c r="VFT306" s="323"/>
      <c r="VFU306" s="319"/>
      <c r="VFV306" s="323"/>
      <c r="VFW306" s="319"/>
      <c r="VFX306" s="323"/>
      <c r="VFY306" s="319"/>
      <c r="VFZ306" s="323"/>
      <c r="VGA306" s="319"/>
      <c r="VGB306" s="323"/>
      <c r="VGC306" s="319"/>
      <c r="VGD306" s="323"/>
      <c r="VGE306" s="319"/>
      <c r="VGF306" s="323"/>
      <c r="VGG306" s="319"/>
      <c r="VGH306" s="323"/>
      <c r="VGI306" s="319"/>
      <c r="VGJ306" s="323"/>
      <c r="VGK306" s="319"/>
      <c r="VGL306" s="323"/>
      <c r="VGM306" s="319"/>
      <c r="VGN306" s="323"/>
      <c r="VGO306" s="319"/>
      <c r="VGP306" s="323"/>
      <c r="VGQ306" s="319"/>
      <c r="VGR306" s="323"/>
      <c r="VGS306" s="319"/>
      <c r="VGT306" s="323"/>
      <c r="VGU306" s="319"/>
      <c r="VGV306" s="323"/>
      <c r="VGW306" s="319"/>
      <c r="VGX306" s="323"/>
      <c r="VGY306" s="319"/>
      <c r="VGZ306" s="323"/>
      <c r="VHA306" s="319"/>
      <c r="VHB306" s="323"/>
      <c r="VHC306" s="319"/>
      <c r="VHD306" s="323"/>
      <c r="VHE306" s="319"/>
      <c r="VHF306" s="323"/>
      <c r="VHG306" s="319"/>
      <c r="VHH306" s="323"/>
      <c r="VHI306" s="319"/>
      <c r="VHJ306" s="323"/>
      <c r="VHK306" s="319"/>
      <c r="VHL306" s="323"/>
      <c r="VHM306" s="319"/>
      <c r="VHN306" s="323"/>
      <c r="VHO306" s="319"/>
      <c r="VHP306" s="323"/>
      <c r="VHQ306" s="319"/>
      <c r="VHR306" s="323"/>
      <c r="VHS306" s="319"/>
      <c r="VHT306" s="323"/>
      <c r="VHU306" s="319"/>
      <c r="VHV306" s="323"/>
      <c r="VHW306" s="319"/>
      <c r="VHX306" s="323"/>
      <c r="VHY306" s="319"/>
      <c r="VHZ306" s="323"/>
      <c r="VIA306" s="319"/>
      <c r="VIB306" s="323"/>
      <c r="VIC306" s="319"/>
      <c r="VID306" s="323"/>
      <c r="VIE306" s="319"/>
      <c r="VIF306" s="323"/>
      <c r="VIG306" s="319"/>
      <c r="VIH306" s="323"/>
      <c r="VII306" s="319"/>
      <c r="VIJ306" s="323"/>
      <c r="VIK306" s="319"/>
      <c r="VIL306" s="323"/>
      <c r="VIM306" s="319"/>
      <c r="VIN306" s="323"/>
      <c r="VIO306" s="319"/>
      <c r="VIP306" s="323"/>
      <c r="VIQ306" s="319"/>
      <c r="VIR306" s="323"/>
      <c r="VIS306" s="319"/>
      <c r="VIT306" s="323"/>
      <c r="VIU306" s="319"/>
      <c r="VIV306" s="323"/>
      <c r="VIW306" s="319"/>
      <c r="VIX306" s="323"/>
      <c r="VIY306" s="319"/>
      <c r="VIZ306" s="323"/>
      <c r="VJA306" s="319"/>
      <c r="VJB306" s="323"/>
      <c r="VJC306" s="319"/>
      <c r="VJD306" s="323"/>
      <c r="VJE306" s="319"/>
      <c r="VJF306" s="323"/>
      <c r="VJG306" s="319"/>
      <c r="VJH306" s="323"/>
      <c r="VJI306" s="319"/>
      <c r="VJJ306" s="323"/>
      <c r="VJK306" s="319"/>
      <c r="VJL306" s="323"/>
      <c r="VJM306" s="319"/>
      <c r="VJN306" s="323"/>
      <c r="VJO306" s="319"/>
      <c r="VJP306" s="323"/>
      <c r="VJQ306" s="319"/>
      <c r="VJR306" s="323"/>
      <c r="VJS306" s="319"/>
      <c r="VJT306" s="323"/>
      <c r="VJU306" s="319"/>
      <c r="VJV306" s="323"/>
      <c r="VJW306" s="319"/>
      <c r="VJX306" s="323"/>
      <c r="VJY306" s="319"/>
      <c r="VJZ306" s="323"/>
      <c r="VKA306" s="319"/>
      <c r="VKB306" s="323"/>
      <c r="VKC306" s="319"/>
      <c r="VKD306" s="323"/>
      <c r="VKE306" s="319"/>
      <c r="VKF306" s="323"/>
      <c r="VKG306" s="319"/>
      <c r="VKH306" s="323"/>
      <c r="VKI306" s="319"/>
      <c r="VKJ306" s="323"/>
      <c r="VKK306" s="319"/>
      <c r="VKL306" s="323"/>
      <c r="VKM306" s="319"/>
      <c r="VKN306" s="323"/>
      <c r="VKO306" s="319"/>
      <c r="VKP306" s="323"/>
      <c r="VKQ306" s="319"/>
      <c r="VKR306" s="323"/>
      <c r="VKS306" s="319"/>
      <c r="VKT306" s="323"/>
      <c r="VKU306" s="319"/>
      <c r="VKV306" s="323"/>
      <c r="VKW306" s="319"/>
      <c r="VKX306" s="323"/>
      <c r="VKY306" s="319"/>
      <c r="VKZ306" s="323"/>
      <c r="VLA306" s="319"/>
      <c r="VLB306" s="323"/>
      <c r="VLC306" s="319"/>
      <c r="VLD306" s="323"/>
      <c r="VLE306" s="319"/>
      <c r="VLF306" s="323"/>
      <c r="VLG306" s="319"/>
      <c r="VLH306" s="323"/>
      <c r="VLI306" s="319"/>
      <c r="VLJ306" s="323"/>
      <c r="VLK306" s="319"/>
      <c r="VLL306" s="323"/>
      <c r="VLM306" s="319"/>
      <c r="VLN306" s="323"/>
      <c r="VLO306" s="319"/>
      <c r="VLP306" s="323"/>
      <c r="VLQ306" s="319"/>
      <c r="VLR306" s="323"/>
      <c r="VLS306" s="319"/>
      <c r="VLT306" s="323"/>
      <c r="VLU306" s="319"/>
      <c r="VLV306" s="323"/>
      <c r="VLW306" s="319"/>
      <c r="VLX306" s="323"/>
      <c r="VLY306" s="319"/>
      <c r="VLZ306" s="323"/>
      <c r="VMA306" s="319"/>
      <c r="VMB306" s="323"/>
      <c r="VMC306" s="319"/>
      <c r="VMD306" s="323"/>
      <c r="VME306" s="319"/>
      <c r="VMF306" s="323"/>
      <c r="VMG306" s="319"/>
      <c r="VMH306" s="323"/>
      <c r="VMI306" s="319"/>
      <c r="VMJ306" s="323"/>
      <c r="VMK306" s="319"/>
      <c r="VML306" s="323"/>
      <c r="VMM306" s="319"/>
      <c r="VMN306" s="323"/>
      <c r="VMO306" s="319"/>
      <c r="VMP306" s="323"/>
      <c r="VMQ306" s="319"/>
      <c r="VMR306" s="323"/>
      <c r="VMS306" s="319"/>
      <c r="VMT306" s="323"/>
      <c r="VMU306" s="319"/>
      <c r="VMV306" s="323"/>
      <c r="VMW306" s="319"/>
      <c r="VMX306" s="323"/>
      <c r="VMY306" s="319"/>
      <c r="VMZ306" s="323"/>
      <c r="VNA306" s="319"/>
      <c r="VNB306" s="323"/>
      <c r="VNC306" s="319"/>
      <c r="VND306" s="323"/>
      <c r="VNE306" s="319"/>
      <c r="VNF306" s="323"/>
      <c r="VNG306" s="319"/>
      <c r="VNH306" s="323"/>
      <c r="VNI306" s="319"/>
      <c r="VNJ306" s="323"/>
      <c r="VNK306" s="319"/>
      <c r="VNL306" s="323"/>
      <c r="VNM306" s="319"/>
      <c r="VNN306" s="323"/>
      <c r="VNO306" s="319"/>
      <c r="VNP306" s="323"/>
      <c r="VNQ306" s="319"/>
      <c r="VNR306" s="323"/>
      <c r="VNS306" s="319"/>
      <c r="VNT306" s="323"/>
      <c r="VNU306" s="319"/>
      <c r="VNV306" s="323"/>
      <c r="VNW306" s="319"/>
      <c r="VNX306" s="323"/>
      <c r="VNY306" s="319"/>
      <c r="VNZ306" s="323"/>
      <c r="VOA306" s="319"/>
      <c r="VOB306" s="323"/>
      <c r="VOC306" s="319"/>
      <c r="VOD306" s="323"/>
      <c r="VOE306" s="319"/>
      <c r="VOF306" s="323"/>
      <c r="VOG306" s="319"/>
      <c r="VOH306" s="323"/>
      <c r="VOI306" s="319"/>
      <c r="VOJ306" s="323"/>
      <c r="VOK306" s="319"/>
      <c r="VOL306" s="323"/>
      <c r="VOM306" s="319"/>
      <c r="VON306" s="323"/>
      <c r="VOO306" s="319"/>
      <c r="VOP306" s="323"/>
      <c r="VOQ306" s="319"/>
      <c r="VOR306" s="323"/>
      <c r="VOS306" s="323"/>
      <c r="VOT306" s="319"/>
      <c r="VOU306" s="323"/>
      <c r="VOV306" s="319"/>
      <c r="VOW306" s="323"/>
      <c r="VOX306" s="319"/>
      <c r="VOY306" s="323"/>
      <c r="VOZ306" s="319"/>
      <c r="VPA306" s="323"/>
      <c r="VPB306" s="319"/>
      <c r="VPC306" s="323"/>
      <c r="VPD306" s="319"/>
      <c r="VPE306" s="323"/>
      <c r="VPF306" s="319"/>
      <c r="VPG306" s="323"/>
      <c r="VPH306" s="319"/>
      <c r="VPI306" s="323"/>
      <c r="VPJ306" s="319"/>
      <c r="VPK306" s="323"/>
      <c r="VPL306" s="319"/>
      <c r="VPM306" s="323"/>
      <c r="VPN306" s="319"/>
      <c r="VPO306" s="323"/>
      <c r="VPP306" s="319"/>
      <c r="VPQ306" s="323"/>
      <c r="VPR306" s="319"/>
      <c r="VPS306" s="323"/>
      <c r="VPT306" s="319"/>
      <c r="VPU306" s="323"/>
      <c r="VPV306" s="319"/>
      <c r="VPW306" s="323"/>
      <c r="VPX306" s="319"/>
      <c r="VPY306" s="323"/>
      <c r="VPZ306" s="319"/>
      <c r="VQA306" s="323"/>
      <c r="VQB306" s="319"/>
      <c r="VQC306" s="323"/>
      <c r="VQD306" s="319"/>
      <c r="VQE306" s="323"/>
      <c r="VQF306" s="319"/>
      <c r="VQG306" s="323"/>
      <c r="VQH306" s="319"/>
      <c r="VQI306" s="323"/>
      <c r="VQJ306" s="319"/>
      <c r="VQK306" s="323"/>
      <c r="VQL306" s="319"/>
      <c r="VQM306" s="323"/>
      <c r="VQN306" s="319"/>
      <c r="VQO306" s="323"/>
      <c r="VQP306" s="319"/>
      <c r="VQQ306" s="323"/>
      <c r="VQR306" s="319"/>
      <c r="VQS306" s="323"/>
      <c r="VQT306" s="319"/>
      <c r="VQU306" s="323"/>
      <c r="VQV306" s="319"/>
      <c r="VQW306" s="323"/>
      <c r="VQX306" s="319"/>
      <c r="VQY306" s="323"/>
      <c r="VQZ306" s="319"/>
      <c r="VRA306" s="323"/>
      <c r="VRB306" s="319"/>
      <c r="VRC306" s="323"/>
      <c r="VRD306" s="319"/>
      <c r="VRE306" s="323"/>
      <c r="VRF306" s="319"/>
      <c r="VRG306" s="323"/>
      <c r="VRH306" s="319"/>
      <c r="VRI306" s="323"/>
      <c r="VRJ306" s="319"/>
      <c r="VRK306" s="323"/>
      <c r="VRL306" s="319"/>
      <c r="VRM306" s="323"/>
      <c r="VRN306" s="319"/>
      <c r="VRO306" s="323"/>
      <c r="VRP306" s="319"/>
      <c r="VRQ306" s="323"/>
      <c r="VRR306" s="319"/>
      <c r="VRS306" s="323"/>
      <c r="VRT306" s="319"/>
      <c r="VRU306" s="323"/>
      <c r="VRV306" s="319"/>
      <c r="VRW306" s="323"/>
      <c r="VRX306" s="319"/>
      <c r="VRY306" s="323"/>
      <c r="VRZ306" s="319"/>
      <c r="VSA306" s="323"/>
      <c r="VSB306" s="319"/>
      <c r="VSC306" s="323"/>
      <c r="VSD306" s="319"/>
      <c r="VSE306" s="323"/>
      <c r="VSF306" s="319"/>
      <c r="VSG306" s="323"/>
      <c r="VSH306" s="319"/>
      <c r="VSI306" s="323"/>
      <c r="VSJ306" s="319"/>
      <c r="VSK306" s="323"/>
      <c r="VSL306" s="319"/>
      <c r="VSM306" s="323"/>
      <c r="VSN306" s="319"/>
      <c r="VSO306" s="323"/>
      <c r="VSP306" s="319"/>
      <c r="VSQ306" s="323"/>
      <c r="VSR306" s="319"/>
      <c r="VSS306" s="323"/>
      <c r="VST306" s="319"/>
      <c r="VSU306" s="323"/>
      <c r="VSV306" s="319"/>
      <c r="VSW306" s="323"/>
      <c r="VSX306" s="319"/>
      <c r="VSY306" s="323"/>
      <c r="VSZ306" s="319"/>
      <c r="VTA306" s="323"/>
      <c r="VTB306" s="319"/>
      <c r="VTC306" s="323"/>
      <c r="VTD306" s="319"/>
      <c r="VTE306" s="323"/>
      <c r="VTF306" s="319"/>
      <c r="VTG306" s="323"/>
      <c r="VTH306" s="319"/>
      <c r="VTI306" s="323"/>
      <c r="VTJ306" s="319"/>
      <c r="VTK306" s="323"/>
      <c r="VTL306" s="319"/>
      <c r="VTM306" s="323"/>
      <c r="VTN306" s="319"/>
      <c r="VTO306" s="323"/>
      <c r="VTP306" s="319"/>
      <c r="VTQ306" s="323"/>
      <c r="VTR306" s="319"/>
      <c r="VTS306" s="323"/>
      <c r="VTT306" s="319"/>
      <c r="VTU306" s="323"/>
      <c r="VTV306" s="319"/>
      <c r="VTW306" s="323"/>
      <c r="VTX306" s="319"/>
      <c r="VTY306" s="323"/>
      <c r="VTZ306" s="319"/>
      <c r="VUA306" s="323"/>
      <c r="VUB306" s="319"/>
      <c r="VUC306" s="323"/>
      <c r="VUD306" s="319"/>
      <c r="VUE306" s="323"/>
      <c r="VUF306" s="319"/>
      <c r="VUG306" s="323"/>
      <c r="VUH306" s="319"/>
      <c r="VUI306" s="323"/>
      <c r="VUJ306" s="319"/>
      <c r="VUK306" s="323"/>
      <c r="VUL306" s="319"/>
      <c r="VUM306" s="323"/>
      <c r="VUN306" s="319"/>
      <c r="VUO306" s="323"/>
      <c r="VUP306" s="319"/>
      <c r="VUQ306" s="323"/>
      <c r="VUR306" s="319"/>
      <c r="VUS306" s="323"/>
      <c r="VUT306" s="319"/>
      <c r="VUU306" s="323"/>
      <c r="VUV306" s="319"/>
      <c r="VUW306" s="323"/>
      <c r="VUX306" s="319"/>
      <c r="VUY306" s="323"/>
      <c r="VUZ306" s="319"/>
      <c r="VVA306" s="323"/>
      <c r="VVB306" s="319"/>
      <c r="VVC306" s="323"/>
      <c r="VVD306" s="319"/>
      <c r="VVE306" s="323"/>
      <c r="VVF306" s="319"/>
      <c r="VVG306" s="323"/>
      <c r="VVH306" s="319"/>
      <c r="VVI306" s="323"/>
      <c r="VVJ306" s="319"/>
      <c r="VVK306" s="323"/>
      <c r="VVL306" s="319"/>
      <c r="VVM306" s="323"/>
      <c r="VVN306" s="319"/>
      <c r="VVO306" s="323"/>
      <c r="VVP306" s="319"/>
      <c r="VVQ306" s="323"/>
      <c r="VVR306" s="319"/>
      <c r="VVS306" s="323"/>
      <c r="VVT306" s="319"/>
      <c r="VVU306" s="323"/>
      <c r="VVV306" s="319"/>
      <c r="VVW306" s="323"/>
      <c r="VVX306" s="319"/>
      <c r="VVY306" s="323"/>
      <c r="VVZ306" s="319"/>
      <c r="VWA306" s="323"/>
      <c r="VWB306" s="319"/>
      <c r="VWC306" s="323"/>
      <c r="VWD306" s="319"/>
      <c r="VWE306" s="323"/>
      <c r="VWF306" s="319"/>
      <c r="VWG306" s="323"/>
      <c r="VWH306" s="319"/>
      <c r="VWI306" s="323"/>
      <c r="VWJ306" s="319"/>
      <c r="VWK306" s="323"/>
      <c r="VWL306" s="319"/>
      <c r="VWM306" s="323"/>
      <c r="VWN306" s="319"/>
      <c r="VWO306" s="323"/>
      <c r="VWP306" s="319"/>
      <c r="VWQ306" s="323"/>
      <c r="VWR306" s="319"/>
      <c r="VWS306" s="323"/>
      <c r="VWT306" s="319"/>
      <c r="VWU306" s="323"/>
      <c r="VWV306" s="319"/>
      <c r="VWW306" s="323"/>
      <c r="VWX306" s="319"/>
      <c r="VWY306" s="323"/>
      <c r="VWZ306" s="319"/>
      <c r="VXA306" s="323"/>
      <c r="VXB306" s="319"/>
      <c r="VXC306" s="323"/>
      <c r="VXD306" s="319"/>
      <c r="VXE306" s="323"/>
      <c r="VXF306" s="319"/>
      <c r="VXG306" s="323"/>
      <c r="VXH306" s="319"/>
      <c r="VXI306" s="323"/>
      <c r="VXJ306" s="319"/>
      <c r="VXK306" s="323"/>
      <c r="VXL306" s="319"/>
      <c r="VXM306" s="323"/>
      <c r="VXN306" s="319"/>
      <c r="VXO306" s="323"/>
      <c r="VXP306" s="319"/>
      <c r="VXQ306" s="323"/>
      <c r="VXR306" s="319"/>
      <c r="VXS306" s="323"/>
      <c r="VXT306" s="319"/>
      <c r="VXU306" s="323"/>
      <c r="VXV306" s="319"/>
      <c r="VXW306" s="323"/>
      <c r="VXX306" s="319"/>
      <c r="VXY306" s="323"/>
      <c r="VXZ306" s="319"/>
      <c r="VYA306" s="323"/>
      <c r="VYB306" s="319"/>
      <c r="VYC306" s="323"/>
      <c r="VYD306" s="319"/>
      <c r="VYE306" s="323"/>
      <c r="VYF306" s="319"/>
      <c r="VYG306" s="323"/>
      <c r="VYH306" s="319"/>
      <c r="VYI306" s="323"/>
      <c r="VYJ306" s="319"/>
      <c r="VYK306" s="323"/>
      <c r="VYL306" s="319"/>
      <c r="VYM306" s="323"/>
      <c r="VYN306" s="319"/>
      <c r="VYO306" s="323"/>
      <c r="VYP306" s="319"/>
      <c r="VYQ306" s="323"/>
      <c r="VYR306" s="319"/>
      <c r="VYS306" s="323"/>
      <c r="VYT306" s="319"/>
      <c r="VYU306" s="323"/>
      <c r="VYV306" s="319"/>
      <c r="VYW306" s="323"/>
      <c r="VYX306" s="319"/>
      <c r="VYY306" s="323"/>
      <c r="VYZ306" s="319"/>
      <c r="VZA306" s="323"/>
      <c r="VZB306" s="319"/>
      <c r="VZC306" s="323"/>
      <c r="VZD306" s="319"/>
      <c r="VZE306" s="323"/>
      <c r="VZF306" s="319"/>
      <c r="VZG306" s="323"/>
      <c r="VZH306" s="319"/>
      <c r="VZI306" s="323"/>
      <c r="VZJ306" s="319"/>
      <c r="VZK306" s="323"/>
      <c r="VZL306" s="319"/>
      <c r="VZM306" s="323"/>
      <c r="VZN306" s="319"/>
      <c r="VZO306" s="323"/>
      <c r="VZP306" s="319"/>
      <c r="VZQ306" s="323"/>
      <c r="VZR306" s="319"/>
      <c r="VZS306" s="323"/>
      <c r="VZT306" s="319"/>
      <c r="VZU306" s="323"/>
      <c r="VZV306" s="319"/>
      <c r="VZW306" s="323"/>
      <c r="VZX306" s="319"/>
      <c r="VZY306" s="323"/>
      <c r="VZZ306" s="319"/>
      <c r="WAA306" s="323"/>
      <c r="WAB306" s="319"/>
      <c r="WAC306" s="323"/>
      <c r="WAD306" s="319"/>
      <c r="WAE306" s="323"/>
      <c r="WAF306" s="319"/>
      <c r="WAG306" s="323"/>
      <c r="WAH306" s="319"/>
      <c r="WAI306" s="323"/>
      <c r="WAJ306" s="319"/>
      <c r="WAK306" s="323"/>
      <c r="WAL306" s="319"/>
      <c r="WAM306" s="323"/>
      <c r="WAN306" s="319"/>
      <c r="WAO306" s="323"/>
      <c r="WAP306" s="319"/>
      <c r="WAQ306" s="323"/>
      <c r="WAR306" s="319"/>
      <c r="WAS306" s="323"/>
      <c r="WAT306" s="319"/>
      <c r="WAU306" s="323"/>
      <c r="WAV306" s="319"/>
      <c r="WAW306" s="323"/>
      <c r="WAX306" s="319"/>
      <c r="WAY306" s="323"/>
      <c r="WAZ306" s="319"/>
      <c r="WBA306" s="323"/>
      <c r="WBB306" s="319"/>
      <c r="WBC306" s="323"/>
      <c r="WBD306" s="319"/>
      <c r="WBE306" s="323"/>
      <c r="WBF306" s="319"/>
      <c r="WBG306" s="323"/>
      <c r="WBH306" s="319"/>
      <c r="WBI306" s="323"/>
      <c r="WBJ306" s="319"/>
      <c r="WBK306" s="323"/>
      <c r="WBL306" s="319"/>
      <c r="WBM306" s="323"/>
      <c r="WBN306" s="319"/>
      <c r="WBO306" s="323"/>
      <c r="WBP306" s="319"/>
      <c r="WBQ306" s="323"/>
      <c r="WBR306" s="319"/>
      <c r="WBS306" s="323"/>
      <c r="WBT306" s="319"/>
      <c r="WBU306" s="323"/>
      <c r="WBV306" s="319"/>
      <c r="WBW306" s="323"/>
      <c r="WBX306" s="319"/>
      <c r="WBY306" s="323"/>
      <c r="WBZ306" s="319"/>
      <c r="WCA306" s="323"/>
      <c r="WCB306" s="319"/>
      <c r="WCC306" s="323"/>
      <c r="WCD306" s="319"/>
      <c r="WCE306" s="323"/>
      <c r="WCF306" s="319"/>
      <c r="WCG306" s="323"/>
      <c r="WCH306" s="319"/>
      <c r="WCI306" s="323"/>
      <c r="WCJ306" s="319"/>
      <c r="WCK306" s="323"/>
      <c r="WCL306" s="319"/>
      <c r="WCM306" s="323"/>
      <c r="WCN306" s="319"/>
      <c r="WCO306" s="323"/>
      <c r="WCP306" s="319"/>
      <c r="WCQ306" s="323"/>
      <c r="WCR306" s="319"/>
      <c r="WCS306" s="323"/>
      <c r="WCT306" s="319"/>
      <c r="WCU306" s="323"/>
      <c r="WCV306" s="319"/>
      <c r="WCW306" s="323"/>
      <c r="WCX306" s="319"/>
      <c r="WCY306" s="323"/>
      <c r="WCZ306" s="319"/>
      <c r="WDA306" s="323"/>
      <c r="WDB306" s="319"/>
      <c r="WDC306" s="323"/>
      <c r="WDD306" s="319"/>
      <c r="WDE306" s="323"/>
      <c r="WDF306" s="319"/>
      <c r="WDG306" s="323"/>
      <c r="WDH306" s="319"/>
      <c r="WDI306" s="323"/>
      <c r="WDJ306" s="319"/>
      <c r="WDK306" s="323"/>
      <c r="WDL306" s="319"/>
      <c r="WDM306" s="323"/>
      <c r="WDN306" s="319"/>
      <c r="WDO306" s="323"/>
      <c r="WDP306" s="319"/>
      <c r="WDQ306" s="323"/>
      <c r="WDR306" s="319"/>
      <c r="WDS306" s="323"/>
      <c r="WDT306" s="319"/>
      <c r="WDU306" s="323"/>
      <c r="WDV306" s="319"/>
      <c r="WDW306" s="323"/>
      <c r="WDX306" s="319"/>
      <c r="WDY306" s="323"/>
      <c r="WDZ306" s="319"/>
      <c r="WEA306" s="323"/>
      <c r="WEB306" s="319"/>
      <c r="WEC306" s="323"/>
      <c r="WED306" s="319"/>
      <c r="WEE306" s="323"/>
      <c r="WEF306" s="319"/>
      <c r="WEG306" s="323"/>
      <c r="WEH306" s="319"/>
      <c r="WEI306" s="323"/>
      <c r="WEJ306" s="319"/>
      <c r="WEK306" s="323"/>
      <c r="WEL306" s="319"/>
      <c r="WEM306" s="323"/>
      <c r="WEN306" s="319"/>
      <c r="WEO306" s="323"/>
      <c r="WEP306" s="319"/>
      <c r="WEQ306" s="323"/>
      <c r="WER306" s="319"/>
      <c r="WES306" s="323"/>
      <c r="WET306" s="319"/>
      <c r="WEU306" s="323"/>
      <c r="WEV306" s="319"/>
      <c r="WEW306" s="323"/>
      <c r="WEX306" s="319"/>
      <c r="WEY306" s="323"/>
      <c r="WEZ306" s="319"/>
      <c r="WFA306" s="323"/>
      <c r="WFB306" s="319"/>
      <c r="WFC306" s="323"/>
      <c r="WFD306" s="319"/>
      <c r="WFE306" s="323"/>
      <c r="WFF306" s="319"/>
      <c r="WFG306" s="323"/>
      <c r="WFH306" s="319"/>
      <c r="WFI306" s="323"/>
      <c r="WFJ306" s="319"/>
      <c r="WFK306" s="323"/>
      <c r="WFL306" s="319"/>
      <c r="WFM306" s="323"/>
      <c r="WFN306" s="319"/>
      <c r="WFO306" s="323"/>
      <c r="WFP306" s="319"/>
      <c r="WFQ306" s="323"/>
      <c r="WFR306" s="319"/>
      <c r="WFS306" s="323"/>
      <c r="WFT306" s="319"/>
      <c r="WFU306" s="323"/>
      <c r="WFV306" s="319"/>
      <c r="WFW306" s="323"/>
      <c r="WFX306" s="319"/>
      <c r="WFY306" s="323"/>
      <c r="WFZ306" s="319"/>
      <c r="WGA306" s="323"/>
      <c r="WGB306" s="319"/>
      <c r="WGC306" s="323"/>
      <c r="WGD306" s="319"/>
      <c r="WGE306" s="323"/>
      <c r="WGF306" s="319"/>
      <c r="WGG306" s="323"/>
      <c r="WGH306" s="319"/>
      <c r="WGI306" s="323"/>
      <c r="WGJ306" s="319"/>
      <c r="WGK306" s="323"/>
      <c r="WGL306" s="319"/>
      <c r="WGM306" s="323"/>
      <c r="WGN306" s="319"/>
      <c r="WGO306" s="323"/>
      <c r="WGP306" s="319"/>
      <c r="WGQ306" s="323"/>
      <c r="WGR306" s="319"/>
      <c r="WGS306" s="323"/>
      <c r="WGT306" s="319"/>
      <c r="WGU306" s="323"/>
      <c r="WGV306" s="319"/>
      <c r="WGW306" s="323"/>
      <c r="WGX306" s="319"/>
      <c r="WGY306" s="323"/>
      <c r="WGZ306" s="319"/>
      <c r="WHA306" s="323"/>
      <c r="WHB306" s="319"/>
      <c r="WHC306" s="323"/>
      <c r="WHD306" s="319"/>
      <c r="WHE306" s="323"/>
      <c r="WHF306" s="319"/>
      <c r="WHG306" s="323"/>
      <c r="WHH306" s="319"/>
      <c r="WHI306" s="323"/>
      <c r="WHJ306" s="319"/>
      <c r="WHK306" s="323"/>
      <c r="WHL306" s="319"/>
      <c r="WHM306" s="323"/>
      <c r="WHN306" s="319"/>
      <c r="WHO306" s="323"/>
      <c r="WHP306" s="319"/>
      <c r="WHQ306" s="323"/>
      <c r="WHR306" s="319"/>
      <c r="WHS306" s="323"/>
      <c r="WHT306" s="319"/>
      <c r="WHU306" s="323"/>
      <c r="WHV306" s="319"/>
      <c r="WHW306" s="323"/>
      <c r="WHX306" s="319"/>
      <c r="WHY306" s="323"/>
      <c r="WHZ306" s="319"/>
      <c r="WIA306" s="323"/>
      <c r="WIB306" s="319"/>
      <c r="WIC306" s="323"/>
      <c r="WID306" s="319"/>
      <c r="WIE306" s="323"/>
      <c r="WIF306" s="319"/>
      <c r="WIG306" s="323"/>
      <c r="WIH306" s="319"/>
      <c r="WII306" s="323"/>
      <c r="WIJ306" s="319"/>
      <c r="WIK306" s="323"/>
      <c r="WIL306" s="319"/>
      <c r="WIM306" s="323"/>
      <c r="WIN306" s="319"/>
      <c r="WIO306" s="323"/>
      <c r="WIP306" s="319"/>
      <c r="WIQ306" s="323"/>
      <c r="WIR306" s="319"/>
      <c r="WIS306" s="323"/>
      <c r="WIT306" s="319"/>
      <c r="WIU306" s="323"/>
      <c r="WIV306" s="319"/>
      <c r="WIW306" s="323"/>
      <c r="WIX306" s="319"/>
      <c r="WIY306" s="323"/>
      <c r="WIZ306" s="319"/>
      <c r="WJA306" s="323"/>
      <c r="WJB306" s="319"/>
      <c r="WJC306" s="323"/>
      <c r="WJD306" s="319"/>
      <c r="WJE306" s="323"/>
      <c r="WJF306" s="319"/>
      <c r="WJG306" s="323"/>
      <c r="WJH306" s="319"/>
      <c r="WJI306" s="323"/>
      <c r="WJJ306" s="319"/>
      <c r="WJK306" s="323"/>
      <c r="WJL306" s="319"/>
      <c r="WJM306" s="323"/>
      <c r="WJN306" s="319"/>
      <c r="WJO306" s="323"/>
      <c r="WJP306" s="319"/>
      <c r="WJQ306" s="323"/>
      <c r="WJR306" s="319"/>
      <c r="WJS306" s="323"/>
      <c r="WJT306" s="319"/>
      <c r="WJU306" s="323"/>
      <c r="WJV306" s="319"/>
      <c r="WJW306" s="323"/>
      <c r="WJX306" s="319"/>
      <c r="WJY306" s="323"/>
      <c r="WJZ306" s="319"/>
      <c r="WKA306" s="323"/>
      <c r="WKB306" s="319"/>
      <c r="WKC306" s="323"/>
      <c r="WKD306" s="319"/>
      <c r="WKE306" s="323"/>
      <c r="WKF306" s="319"/>
      <c r="WKG306" s="323"/>
      <c r="WKH306" s="319"/>
      <c r="WKI306" s="323"/>
      <c r="WKJ306" s="319"/>
      <c r="WKK306" s="323"/>
      <c r="WKL306" s="319"/>
      <c r="WKM306" s="323"/>
      <c r="WKN306" s="319"/>
      <c r="WKO306" s="323"/>
      <c r="WKP306" s="319"/>
      <c r="WKQ306" s="323"/>
      <c r="WKR306" s="319"/>
      <c r="WKS306" s="323"/>
      <c r="WKT306" s="319"/>
      <c r="WKU306" s="323"/>
      <c r="WKV306" s="319"/>
      <c r="WKW306" s="323"/>
      <c r="WKX306" s="319"/>
      <c r="WKY306" s="323"/>
      <c r="WKZ306" s="319"/>
      <c r="WLA306" s="323"/>
      <c r="WLB306" s="319"/>
      <c r="WLC306" s="323"/>
      <c r="WLD306" s="319"/>
      <c r="WLE306" s="323"/>
      <c r="WLF306" s="319"/>
      <c r="WLG306" s="323"/>
      <c r="WLH306" s="319"/>
      <c r="WLI306" s="323"/>
      <c r="WLJ306" s="319"/>
      <c r="WLK306" s="323"/>
      <c r="WLL306" s="319"/>
      <c r="WLM306" s="323"/>
      <c r="WLN306" s="319"/>
      <c r="WLO306" s="323"/>
      <c r="WLP306" s="319"/>
      <c r="WLQ306" s="323"/>
      <c r="WLR306" s="319"/>
      <c r="WLS306" s="323"/>
      <c r="WLT306" s="319"/>
      <c r="WLU306" s="323"/>
      <c r="WLV306" s="319"/>
      <c r="WLW306" s="323"/>
      <c r="WLX306" s="319"/>
      <c r="WLY306" s="323"/>
      <c r="WLZ306" s="319"/>
      <c r="WMA306" s="323"/>
      <c r="WMB306" s="319"/>
      <c r="WMC306" s="323"/>
      <c r="WMD306" s="319"/>
      <c r="WME306" s="323"/>
      <c r="WMF306" s="319"/>
      <c r="WMG306" s="323"/>
      <c r="WMH306" s="319"/>
      <c r="WMI306" s="323"/>
      <c r="WMJ306" s="319"/>
      <c r="WMK306" s="323"/>
      <c r="WML306" s="319"/>
      <c r="WMM306" s="323"/>
      <c r="WMN306" s="319"/>
      <c r="WMO306" s="323"/>
      <c r="WMP306" s="319"/>
      <c r="WMQ306" s="323"/>
      <c r="WMR306" s="319"/>
      <c r="WMS306" s="323"/>
      <c r="WMT306" s="319"/>
      <c r="WMU306" s="323"/>
      <c r="WMV306" s="319"/>
      <c r="WMW306" s="323"/>
      <c r="WMX306" s="319"/>
      <c r="WMY306" s="323"/>
      <c r="WMZ306" s="319"/>
      <c r="WNA306" s="323"/>
      <c r="WNB306" s="319"/>
      <c r="WNC306" s="323"/>
      <c r="WND306" s="319"/>
      <c r="WNE306" s="323"/>
      <c r="WNF306" s="319"/>
      <c r="WNG306" s="323"/>
      <c r="WNH306" s="319"/>
      <c r="WNI306" s="323"/>
      <c r="WNJ306" s="319"/>
      <c r="WNK306" s="323"/>
      <c r="WNL306" s="319"/>
      <c r="WNM306" s="323"/>
      <c r="WNN306" s="319"/>
      <c r="WNO306" s="323"/>
      <c r="WNP306" s="319"/>
      <c r="WNQ306" s="323"/>
      <c r="WNR306" s="319"/>
      <c r="WNS306" s="323"/>
      <c r="WNT306" s="319"/>
      <c r="WNU306" s="323"/>
      <c r="WNV306" s="319"/>
      <c r="WNW306" s="323"/>
      <c r="WNX306" s="319"/>
      <c r="WNY306" s="323"/>
      <c r="WNZ306" s="319"/>
      <c r="WOA306" s="323"/>
      <c r="WOB306" s="319"/>
      <c r="WOC306" s="323"/>
      <c r="WOD306" s="319"/>
      <c r="WOE306" s="323"/>
      <c r="WOF306" s="319"/>
      <c r="WOG306" s="323"/>
      <c r="WOH306" s="319"/>
      <c r="WOI306" s="323"/>
      <c r="WOJ306" s="319"/>
      <c r="WOK306" s="323"/>
      <c r="WOL306" s="319"/>
      <c r="WOM306" s="323"/>
      <c r="WON306" s="319"/>
      <c r="WOO306" s="323"/>
      <c r="WOP306" s="319"/>
      <c r="WOQ306" s="323"/>
      <c r="WOR306" s="319"/>
      <c r="WOS306" s="323"/>
      <c r="WOT306" s="319"/>
      <c r="WOU306" s="323"/>
      <c r="WOV306" s="319"/>
      <c r="WOW306" s="323"/>
      <c r="WOX306" s="319"/>
      <c r="WOY306" s="323"/>
      <c r="WOZ306" s="319"/>
      <c r="WPA306" s="323"/>
      <c r="WPB306" s="319"/>
      <c r="WPC306" s="323"/>
      <c r="WPD306" s="319"/>
      <c r="WPE306" s="323"/>
      <c r="WPF306" s="319"/>
      <c r="WPG306" s="323"/>
      <c r="WPH306" s="319"/>
      <c r="WPI306" s="323"/>
      <c r="WPJ306" s="319"/>
      <c r="WPK306" s="323"/>
      <c r="WPL306" s="319"/>
      <c r="WPM306" s="323"/>
      <c r="WPN306" s="319"/>
      <c r="WPO306" s="323"/>
      <c r="WPP306" s="319"/>
      <c r="WPQ306" s="323"/>
      <c r="WPR306" s="319"/>
      <c r="WPS306" s="323"/>
      <c r="WPT306" s="319"/>
      <c r="WPU306" s="323"/>
      <c r="WPV306" s="319"/>
      <c r="WPW306" s="323"/>
      <c r="WPX306" s="319"/>
      <c r="WPY306" s="323"/>
      <c r="WPZ306" s="319"/>
      <c r="WQA306" s="323"/>
      <c r="WQB306" s="319"/>
      <c r="WQC306" s="323"/>
      <c r="WQD306" s="319"/>
      <c r="WQE306" s="323"/>
      <c r="WQF306" s="319"/>
      <c r="WQG306" s="323"/>
      <c r="WQH306" s="319"/>
      <c r="WQI306" s="323"/>
      <c r="WQJ306" s="319"/>
      <c r="WQK306" s="323"/>
      <c r="WQL306" s="319"/>
      <c r="WQM306" s="323"/>
      <c r="WQN306" s="319"/>
      <c r="WQO306" s="323"/>
      <c r="WQP306" s="319"/>
      <c r="WQQ306" s="323"/>
      <c r="WQR306" s="319"/>
      <c r="WQS306" s="323"/>
      <c r="WQT306" s="319"/>
      <c r="WQU306" s="323"/>
      <c r="WQV306" s="319"/>
      <c r="WQW306" s="323"/>
      <c r="WQX306" s="319"/>
      <c r="WQY306" s="323"/>
      <c r="WQZ306" s="319"/>
      <c r="WRA306" s="323"/>
      <c r="WRB306" s="319"/>
      <c r="WRC306" s="323"/>
      <c r="WRD306" s="319"/>
      <c r="WRE306" s="323"/>
      <c r="WRF306" s="319"/>
      <c r="WRG306" s="323"/>
      <c r="WRH306" s="319"/>
      <c r="WRI306" s="323"/>
      <c r="WRJ306" s="319"/>
      <c r="WRK306" s="323"/>
      <c r="WRL306" s="319"/>
      <c r="WRM306" s="323"/>
      <c r="WRN306" s="319"/>
      <c r="WRO306" s="323"/>
      <c r="WRP306" s="319"/>
      <c r="WRQ306" s="323"/>
      <c r="WRR306" s="319"/>
      <c r="WRS306" s="323"/>
      <c r="WRT306" s="319"/>
      <c r="WRU306" s="323"/>
      <c r="WRV306" s="319"/>
      <c r="WRW306" s="323"/>
      <c r="WRX306" s="319"/>
      <c r="WRY306" s="323"/>
      <c r="WRZ306" s="319"/>
      <c r="WSA306" s="323"/>
      <c r="WSB306" s="319"/>
      <c r="WSC306" s="323"/>
      <c r="WSD306" s="319"/>
      <c r="WSE306" s="323"/>
      <c r="WSF306" s="319"/>
      <c r="WSG306" s="323"/>
      <c r="WSH306" s="319"/>
      <c r="WSI306" s="323"/>
      <c r="WSJ306" s="319"/>
      <c r="WSK306" s="323"/>
      <c r="WSL306" s="319"/>
      <c r="WSM306" s="323"/>
      <c r="WSN306" s="319"/>
      <c r="WSO306" s="323"/>
      <c r="WSP306" s="319"/>
      <c r="WSQ306" s="323"/>
      <c r="WSR306" s="319"/>
      <c r="WSS306" s="323"/>
      <c r="WST306" s="319"/>
      <c r="WSU306" s="323"/>
      <c r="WSV306" s="319"/>
      <c r="WSW306" s="323"/>
      <c r="WSX306" s="319"/>
      <c r="WSY306" s="323"/>
      <c r="WSZ306" s="319"/>
      <c r="WTA306" s="323"/>
      <c r="WTB306" s="319"/>
      <c r="WTC306" s="323"/>
      <c r="WTD306" s="319"/>
      <c r="WTE306" s="323"/>
      <c r="WTF306" s="319"/>
      <c r="WTG306" s="323"/>
      <c r="WTH306" s="319"/>
      <c r="WTI306" s="323"/>
      <c r="WTJ306" s="319"/>
      <c r="WTK306" s="323"/>
      <c r="WTL306" s="319"/>
      <c r="WTM306" s="323"/>
      <c r="WTN306" s="319"/>
      <c r="WTO306" s="323"/>
      <c r="WTP306" s="319"/>
      <c r="WTQ306" s="323"/>
      <c r="WTR306" s="319"/>
      <c r="WTS306" s="323"/>
      <c r="WTT306" s="319"/>
      <c r="WTU306" s="323"/>
      <c r="WTV306" s="319"/>
      <c r="WTW306" s="323"/>
      <c r="WTX306" s="319"/>
      <c r="WTY306" s="323"/>
      <c r="WTZ306" s="319"/>
      <c r="WUA306" s="323"/>
      <c r="WUB306" s="319"/>
      <c r="WUC306" s="323"/>
      <c r="WUD306" s="319"/>
      <c r="WUE306" s="323"/>
      <c r="WUF306" s="319"/>
      <c r="WUG306" s="323"/>
      <c r="WUH306" s="319"/>
      <c r="WUI306" s="323"/>
      <c r="WUJ306" s="319"/>
      <c r="WUK306" s="323"/>
      <c r="WUL306" s="319"/>
      <c r="WUM306" s="323"/>
      <c r="WUN306" s="319"/>
      <c r="WUO306" s="323"/>
      <c r="WUP306" s="319"/>
      <c r="WUQ306" s="323"/>
      <c r="WUR306" s="319"/>
      <c r="WUS306" s="323"/>
      <c r="WUT306" s="319"/>
      <c r="WUU306" s="323"/>
      <c r="WUV306" s="319"/>
      <c r="WUW306" s="323"/>
      <c r="WUX306" s="319"/>
      <c r="WUY306" s="323"/>
      <c r="WUZ306" s="319"/>
      <c r="WVA306" s="323"/>
      <c r="WVB306" s="319"/>
      <c r="WVC306" s="323"/>
      <c r="WVD306" s="319"/>
      <c r="WVE306" s="323"/>
      <c r="WVF306" s="319"/>
      <c r="WVG306" s="323"/>
      <c r="WVH306" s="319"/>
      <c r="WVI306" s="323"/>
      <c r="WVJ306" s="319"/>
      <c r="WVK306" s="323"/>
      <c r="WVL306" s="319"/>
      <c r="WVM306" s="323"/>
      <c r="WVN306" s="319"/>
      <c r="WVO306" s="323"/>
      <c r="WVP306" s="319"/>
      <c r="WVQ306" s="323"/>
      <c r="WVR306" s="319"/>
      <c r="WVS306" s="323"/>
      <c r="WVT306" s="319"/>
      <c r="WVU306" s="323"/>
      <c r="WVV306" s="319"/>
      <c r="WVW306" s="323"/>
      <c r="WVX306" s="319"/>
      <c r="WVY306" s="323"/>
      <c r="WVZ306" s="319"/>
      <c r="WWA306" s="323"/>
      <c r="WWB306" s="319"/>
      <c r="WWC306" s="323"/>
      <c r="WWD306" s="319"/>
      <c r="WWE306" s="323"/>
      <c r="WWF306" s="319"/>
      <c r="WWG306" s="323"/>
      <c r="WWH306" s="319"/>
      <c r="WWI306" s="323"/>
      <c r="WWJ306" s="319"/>
      <c r="WWK306" s="323"/>
      <c r="WWL306" s="319"/>
      <c r="WWM306" s="323"/>
      <c r="WWN306" s="319"/>
      <c r="WWO306" s="323"/>
      <c r="WWP306" s="319"/>
      <c r="WWQ306" s="323"/>
      <c r="WWR306" s="319"/>
      <c r="WWS306" s="323"/>
      <c r="WWT306" s="319"/>
      <c r="WWU306" s="323"/>
      <c r="WWV306" s="319"/>
      <c r="WWW306" s="323"/>
      <c r="WWX306" s="319"/>
      <c r="WWY306" s="323"/>
      <c r="WWZ306" s="319"/>
      <c r="WXA306" s="323"/>
      <c r="WXB306" s="319"/>
      <c r="WXC306" s="323"/>
      <c r="WXD306" s="319"/>
      <c r="WXE306" s="323"/>
      <c r="WXF306" s="319"/>
      <c r="WXG306" s="323"/>
      <c r="WXH306" s="319"/>
      <c r="WXI306" s="323"/>
      <c r="WXJ306" s="319"/>
      <c r="WXK306" s="323"/>
      <c r="WXL306" s="319"/>
      <c r="WXM306" s="323"/>
      <c r="WXN306" s="319"/>
      <c r="WXO306" s="323"/>
      <c r="WXP306" s="319"/>
      <c r="WXQ306" s="323"/>
      <c r="WXR306" s="319"/>
      <c r="WXS306" s="323"/>
      <c r="WXT306" s="319"/>
      <c r="WXU306" s="323"/>
      <c r="WXV306" s="319"/>
      <c r="WXW306" s="323"/>
      <c r="WXX306" s="319"/>
      <c r="WXY306" s="323"/>
      <c r="WXZ306" s="319"/>
      <c r="WYA306" s="323"/>
      <c r="WYB306" s="319"/>
      <c r="WYC306" s="323"/>
      <c r="WYD306" s="319"/>
      <c r="WYE306" s="323"/>
      <c r="WYF306" s="319"/>
      <c r="WYG306" s="323"/>
      <c r="WYH306" s="319"/>
      <c r="WYI306" s="323"/>
      <c r="WYJ306" s="319"/>
      <c r="WYK306" s="323"/>
      <c r="WYL306" s="319"/>
      <c r="WYM306" s="323"/>
      <c r="WYN306" s="319"/>
      <c r="WYO306" s="323"/>
      <c r="WYP306" s="319"/>
      <c r="WYQ306" s="323"/>
      <c r="WYR306" s="319"/>
      <c r="WYS306" s="323"/>
      <c r="WYT306" s="319"/>
      <c r="WYU306" s="323"/>
      <c r="WYV306" s="319"/>
      <c r="WYW306" s="323"/>
      <c r="WYX306" s="319"/>
      <c r="WYY306" s="323"/>
      <c r="WYZ306" s="319"/>
      <c r="WZA306" s="323"/>
      <c r="WZB306" s="319"/>
      <c r="WZC306" s="323"/>
      <c r="WZD306" s="319"/>
      <c r="WZE306" s="323"/>
      <c r="WZF306" s="319"/>
      <c r="WZG306" s="323"/>
      <c r="WZH306" s="319"/>
      <c r="WZI306" s="323"/>
      <c r="WZJ306" s="319"/>
      <c r="WZK306" s="323"/>
      <c r="WZL306" s="319"/>
      <c r="WZM306" s="323"/>
      <c r="WZN306" s="319"/>
      <c r="WZO306" s="323"/>
      <c r="WZP306" s="319"/>
      <c r="WZQ306" s="323"/>
      <c r="WZR306" s="319"/>
      <c r="WZS306" s="323"/>
      <c r="WZT306" s="319"/>
      <c r="WZU306" s="323"/>
      <c r="WZV306" s="319"/>
      <c r="WZW306" s="323"/>
      <c r="WZX306" s="319"/>
      <c r="WZY306" s="323"/>
      <c r="WZZ306" s="319"/>
      <c r="XAA306" s="323"/>
      <c r="XAB306" s="319"/>
      <c r="XAC306" s="323"/>
      <c r="XAD306" s="319"/>
      <c r="XAE306" s="323"/>
      <c r="XAF306" s="319"/>
      <c r="XAG306" s="323"/>
      <c r="XAH306" s="319"/>
      <c r="XAI306" s="323"/>
      <c r="XAJ306" s="319"/>
      <c r="XAK306" s="323"/>
      <c r="XAL306" s="319"/>
      <c r="XAM306" s="323"/>
      <c r="XAN306" s="319"/>
      <c r="XAO306" s="323"/>
      <c r="XAP306" s="319"/>
      <c r="XAQ306" s="323"/>
      <c r="XAR306" s="319"/>
      <c r="XAS306" s="323"/>
      <c r="XAT306" s="319"/>
      <c r="XAU306" s="323"/>
      <c r="XAV306" s="319"/>
      <c r="XAW306" s="323"/>
      <c r="XAX306" s="319"/>
      <c r="XAY306" s="323"/>
      <c r="XAZ306" s="319"/>
      <c r="XBA306" s="323"/>
      <c r="XBB306" s="319"/>
      <c r="XBC306" s="323"/>
      <c r="XBD306" s="319"/>
      <c r="XBE306" s="323"/>
      <c r="XBF306" s="319"/>
      <c r="XBG306" s="323"/>
      <c r="XBH306" s="319"/>
      <c r="XBI306" s="323"/>
      <c r="XBJ306" s="319"/>
      <c r="XBK306" s="323"/>
      <c r="XBL306" s="319"/>
      <c r="XBM306" s="323"/>
      <c r="XBN306" s="319"/>
      <c r="XBO306" s="323"/>
      <c r="XBP306" s="319"/>
      <c r="XBQ306" s="323"/>
      <c r="XBR306" s="319"/>
      <c r="XBS306" s="323"/>
      <c r="XBT306" s="319"/>
      <c r="XBU306" s="323"/>
      <c r="XBV306" s="319"/>
      <c r="XBW306" s="323"/>
      <c r="XBX306" s="319"/>
      <c r="XBY306" s="323"/>
      <c r="XBZ306" s="319"/>
      <c r="XCA306" s="323"/>
      <c r="XCB306" s="319"/>
      <c r="XCC306" s="323"/>
      <c r="XCD306" s="319"/>
      <c r="XCE306" s="323"/>
      <c r="XCF306" s="319"/>
      <c r="XCG306" s="323"/>
      <c r="XCH306" s="319"/>
      <c r="XCI306" s="323"/>
      <c r="XCJ306" s="319"/>
      <c r="XCK306" s="323"/>
      <c r="XCL306" s="319"/>
      <c r="XCM306" s="323"/>
      <c r="XCN306" s="319"/>
      <c r="XCO306" s="323"/>
      <c r="XCP306" s="319"/>
      <c r="XCQ306" s="323"/>
      <c r="XCR306" s="319"/>
      <c r="XCS306" s="323"/>
      <c r="XCT306" s="319"/>
      <c r="XCU306" s="323"/>
      <c r="XCV306" s="319"/>
      <c r="XCW306" s="323"/>
      <c r="XCX306" s="319"/>
      <c r="XCY306" s="323"/>
      <c r="XCZ306" s="319"/>
      <c r="XDA306" s="323"/>
      <c r="XDB306" s="319"/>
      <c r="XDC306" s="323"/>
      <c r="XDD306" s="319"/>
      <c r="XDE306" s="323"/>
      <c r="XDF306" s="319"/>
      <c r="XDG306" s="323"/>
      <c r="XDH306" s="319"/>
      <c r="XDI306" s="323"/>
      <c r="XDJ306" s="319"/>
      <c r="XDK306" s="323"/>
      <c r="XDL306" s="319"/>
      <c r="XDM306" s="323"/>
      <c r="XDN306" s="319"/>
      <c r="XDO306" s="323"/>
      <c r="XDP306" s="319"/>
      <c r="XDQ306" s="323"/>
      <c r="XDR306" s="319"/>
      <c r="XDS306" s="323"/>
      <c r="XDT306" s="319"/>
      <c r="XDU306" s="323"/>
      <c r="XDV306" s="319"/>
      <c r="XDW306" s="323"/>
      <c r="XDX306" s="319"/>
      <c r="XDY306" s="323"/>
      <c r="XDZ306" s="319"/>
      <c r="XEA306" s="323"/>
      <c r="XEB306" s="319"/>
      <c r="XEC306" s="323"/>
      <c r="XED306" s="319"/>
      <c r="XEE306" s="323"/>
      <c r="XEF306" s="319"/>
      <c r="XEG306" s="323"/>
      <c r="XEH306" s="319"/>
      <c r="XEI306" s="323"/>
      <c r="XEJ306" s="319"/>
      <c r="XEK306" s="323"/>
      <c r="XEL306" s="319"/>
      <c r="XEM306" s="323"/>
      <c r="XEN306" s="319"/>
      <c r="XEO306" s="323"/>
      <c r="XEP306" s="319"/>
      <c r="XEQ306" s="323"/>
      <c r="XER306" s="319"/>
      <c r="XES306" s="323"/>
      <c r="XET306" s="319"/>
      <c r="XEU306" s="323"/>
      <c r="XEV306" s="319"/>
      <c r="XEW306" s="323"/>
      <c r="XEX306" s="319"/>
      <c r="XEY306" s="323"/>
      <c r="XEZ306" s="319"/>
      <c r="XFA306" s="323"/>
      <c r="XFB306" s="319"/>
      <c r="XFC306" s="323"/>
    </row>
    <row r="307" spans="1:16383" ht="15.75" customHeight="1" x14ac:dyDescent="0.3">
      <c r="A307" s="119">
        <f>A306+1</f>
        <v>204</v>
      </c>
      <c r="B307" s="336" t="s">
        <v>223</v>
      </c>
      <c r="C307" s="354">
        <f t="shared" si="141"/>
        <v>11626547.59</v>
      </c>
      <c r="D307" s="398">
        <f t="shared" si="142"/>
        <v>0</v>
      </c>
      <c r="E307" s="321"/>
      <c r="F307" s="210"/>
      <c r="G307" s="321"/>
      <c r="H307" s="210"/>
      <c r="I307" s="321"/>
      <c r="J307" s="321">
        <v>5</v>
      </c>
      <c r="K307" s="321">
        <v>11286515.74</v>
      </c>
      <c r="L307" s="321">
        <v>340031.85</v>
      </c>
      <c r="M307" s="210"/>
      <c r="N307" s="354"/>
      <c r="O307" s="210"/>
      <c r="P307" s="321"/>
      <c r="Q307" s="210"/>
      <c r="R307" s="354"/>
      <c r="S307" s="354"/>
      <c r="T307" s="210"/>
      <c r="U307" s="321"/>
      <c r="V307" s="210"/>
      <c r="W307" s="321"/>
      <c r="X307" s="210"/>
      <c r="Y307" s="390"/>
      <c r="Z307" s="390"/>
      <c r="AA307" s="320"/>
      <c r="AB307" s="323" t="s">
        <v>300</v>
      </c>
      <c r="AC307" s="28"/>
      <c r="AD307" s="319"/>
      <c r="AE307" s="323"/>
      <c r="AF307" s="319"/>
      <c r="AG307" s="323"/>
      <c r="AH307" s="319"/>
      <c r="AI307" s="323"/>
      <c r="AJ307" s="319"/>
      <c r="AK307" s="323"/>
      <c r="AL307" s="319"/>
      <c r="AM307" s="323"/>
      <c r="AN307" s="319"/>
      <c r="AO307" s="323"/>
      <c r="AP307" s="319"/>
      <c r="AQ307" s="323"/>
      <c r="AR307" s="319"/>
      <c r="AS307" s="323"/>
      <c r="AT307" s="319"/>
      <c r="AU307" s="323"/>
      <c r="AV307" s="319"/>
      <c r="AW307" s="323"/>
      <c r="AX307" s="319"/>
      <c r="AY307" s="323"/>
      <c r="AZ307" s="319"/>
      <c r="BA307" s="323"/>
      <c r="BB307" s="319"/>
      <c r="BC307" s="323"/>
      <c r="BD307" s="319"/>
      <c r="BE307" s="323"/>
      <c r="BF307" s="319"/>
      <c r="BG307" s="323"/>
      <c r="BH307" s="319"/>
      <c r="BI307" s="323"/>
      <c r="BJ307" s="319"/>
      <c r="BK307" s="323"/>
      <c r="BL307" s="319"/>
      <c r="BM307" s="323"/>
      <c r="BN307" s="319"/>
      <c r="BO307" s="323"/>
      <c r="BP307" s="319"/>
      <c r="BQ307" s="323"/>
      <c r="BR307" s="319"/>
      <c r="BS307" s="323"/>
      <c r="BT307" s="319"/>
      <c r="BU307" s="323"/>
      <c r="BV307" s="319"/>
      <c r="BW307" s="323"/>
      <c r="BX307" s="319"/>
      <c r="BY307" s="323"/>
      <c r="BZ307" s="319"/>
      <c r="CA307" s="323"/>
      <c r="CB307" s="319"/>
      <c r="CC307" s="323"/>
      <c r="CD307" s="319"/>
      <c r="CE307" s="323"/>
      <c r="CF307" s="319"/>
      <c r="CG307" s="323"/>
      <c r="CH307" s="319"/>
      <c r="CI307" s="323"/>
      <c r="CJ307" s="319"/>
      <c r="CK307" s="323"/>
      <c r="CL307" s="319"/>
      <c r="CM307" s="323"/>
      <c r="CN307" s="319"/>
      <c r="CO307" s="323"/>
      <c r="CP307" s="319"/>
      <c r="CQ307" s="323"/>
      <c r="CR307" s="319"/>
      <c r="CS307" s="323"/>
      <c r="CT307" s="319"/>
      <c r="CU307" s="323"/>
      <c r="CV307" s="319"/>
      <c r="CW307" s="323"/>
      <c r="CX307" s="319"/>
      <c r="CY307" s="323"/>
      <c r="CZ307" s="319"/>
      <c r="DA307" s="323"/>
      <c r="DB307" s="319"/>
      <c r="DC307" s="323"/>
      <c r="DD307" s="319"/>
      <c r="DE307" s="323"/>
      <c r="DF307" s="319"/>
      <c r="DG307" s="323"/>
      <c r="DH307" s="319"/>
      <c r="DI307" s="323"/>
      <c r="DJ307" s="319"/>
      <c r="DK307" s="323"/>
      <c r="DL307" s="319"/>
      <c r="DM307" s="323"/>
      <c r="DN307" s="319"/>
      <c r="DO307" s="323"/>
      <c r="DP307" s="319"/>
      <c r="DQ307" s="323"/>
      <c r="DR307" s="319"/>
      <c r="DS307" s="323"/>
      <c r="DT307" s="319"/>
      <c r="DU307" s="323"/>
      <c r="DV307" s="319"/>
      <c r="DW307" s="323"/>
      <c r="DX307" s="319"/>
      <c r="DY307" s="323"/>
      <c r="DZ307" s="319"/>
      <c r="EA307" s="323"/>
      <c r="EB307" s="319"/>
      <c r="EC307" s="323"/>
      <c r="ED307" s="319"/>
      <c r="EE307" s="323"/>
      <c r="EF307" s="319"/>
      <c r="EG307" s="323"/>
      <c r="EH307" s="319"/>
      <c r="EI307" s="323"/>
      <c r="EJ307" s="319"/>
      <c r="EK307" s="323"/>
      <c r="EL307" s="319"/>
      <c r="EM307" s="323"/>
      <c r="EN307" s="319"/>
      <c r="EO307" s="323"/>
      <c r="EP307" s="319"/>
      <c r="EQ307" s="323"/>
      <c r="ER307" s="319"/>
      <c r="ES307" s="323"/>
      <c r="ET307" s="319"/>
      <c r="EU307" s="323"/>
      <c r="EV307" s="319"/>
      <c r="EW307" s="323"/>
      <c r="EX307" s="319"/>
      <c r="EY307" s="323"/>
      <c r="EZ307" s="319"/>
      <c r="FA307" s="323"/>
      <c r="FB307" s="319"/>
      <c r="FC307" s="323"/>
      <c r="FD307" s="319"/>
      <c r="FE307" s="323"/>
      <c r="FF307" s="319"/>
      <c r="FG307" s="323"/>
      <c r="FH307" s="319"/>
      <c r="FI307" s="323"/>
      <c r="FJ307" s="319"/>
      <c r="FK307" s="323"/>
      <c r="FL307" s="319"/>
      <c r="FM307" s="323"/>
      <c r="FN307" s="319"/>
      <c r="FO307" s="323"/>
      <c r="FP307" s="319"/>
      <c r="FQ307" s="323"/>
      <c r="FR307" s="319"/>
      <c r="FS307" s="323"/>
      <c r="FT307" s="319"/>
      <c r="FU307" s="323"/>
      <c r="FV307" s="319"/>
      <c r="FW307" s="323"/>
      <c r="FX307" s="319"/>
      <c r="FY307" s="323"/>
      <c r="FZ307" s="319"/>
      <c r="GA307" s="323"/>
      <c r="GB307" s="319"/>
      <c r="GC307" s="323"/>
      <c r="GD307" s="319"/>
      <c r="GE307" s="323"/>
      <c r="GF307" s="319"/>
      <c r="GG307" s="323"/>
      <c r="GH307" s="319"/>
      <c r="GI307" s="323"/>
      <c r="GJ307" s="319"/>
      <c r="GK307" s="323"/>
      <c r="GL307" s="319"/>
      <c r="GM307" s="323"/>
      <c r="GN307" s="319"/>
      <c r="GO307" s="323"/>
      <c r="GP307" s="319"/>
      <c r="GQ307" s="323"/>
      <c r="GR307" s="319"/>
      <c r="GS307" s="323"/>
      <c r="GT307" s="319"/>
      <c r="GU307" s="323"/>
      <c r="GV307" s="319"/>
      <c r="GW307" s="323"/>
      <c r="GX307" s="319"/>
      <c r="GY307" s="323"/>
      <c r="GZ307" s="319"/>
      <c r="HA307" s="323"/>
      <c r="HB307" s="319"/>
      <c r="HC307" s="323"/>
      <c r="HD307" s="319"/>
      <c r="HE307" s="323"/>
      <c r="HF307" s="319"/>
      <c r="HG307" s="323"/>
      <c r="HH307" s="319"/>
      <c r="HI307" s="323"/>
      <c r="HJ307" s="319"/>
      <c r="HK307" s="323"/>
      <c r="HL307" s="319"/>
      <c r="HM307" s="323"/>
      <c r="HN307" s="319"/>
      <c r="HO307" s="323"/>
      <c r="HP307" s="319"/>
      <c r="HQ307" s="323"/>
      <c r="HR307" s="319"/>
      <c r="HS307" s="323"/>
      <c r="HT307" s="319"/>
      <c r="HU307" s="323"/>
      <c r="HV307" s="319"/>
      <c r="HW307" s="323"/>
      <c r="HX307" s="319"/>
      <c r="HY307" s="323"/>
      <c r="HZ307" s="319"/>
      <c r="IA307" s="323"/>
      <c r="IB307" s="319"/>
      <c r="IC307" s="323"/>
      <c r="ID307" s="319"/>
      <c r="IE307" s="323"/>
      <c r="IF307" s="319"/>
      <c r="IG307" s="323"/>
      <c r="IH307" s="319"/>
      <c r="II307" s="323"/>
      <c r="IJ307" s="319"/>
      <c r="IK307" s="323"/>
      <c r="IL307" s="319"/>
      <c r="IM307" s="323"/>
      <c r="IN307" s="319"/>
      <c r="IO307" s="323"/>
      <c r="IP307" s="319"/>
      <c r="IQ307" s="323"/>
      <c r="IR307" s="319"/>
      <c r="IS307" s="323"/>
      <c r="IT307" s="319"/>
      <c r="IU307" s="323"/>
      <c r="IV307" s="319"/>
      <c r="IW307" s="323"/>
      <c r="IX307" s="319"/>
      <c r="IY307" s="323"/>
      <c r="IZ307" s="319"/>
      <c r="JA307" s="323"/>
      <c r="JB307" s="319"/>
      <c r="JC307" s="323"/>
      <c r="JD307" s="319"/>
      <c r="JE307" s="323"/>
      <c r="JF307" s="319"/>
      <c r="JG307" s="323"/>
      <c r="JH307" s="319"/>
      <c r="JI307" s="323"/>
      <c r="JJ307" s="319"/>
      <c r="JK307" s="323"/>
      <c r="JL307" s="319"/>
      <c r="JM307" s="323"/>
      <c r="JN307" s="319"/>
      <c r="JO307" s="323"/>
      <c r="JP307" s="319"/>
      <c r="JQ307" s="323"/>
      <c r="JR307" s="319"/>
      <c r="JS307" s="323"/>
      <c r="JT307" s="319"/>
      <c r="JU307" s="323"/>
      <c r="JV307" s="319"/>
      <c r="JW307" s="323"/>
      <c r="JX307" s="319"/>
      <c r="JY307" s="323"/>
      <c r="JZ307" s="319"/>
      <c r="KA307" s="323"/>
      <c r="KB307" s="319"/>
      <c r="KC307" s="323"/>
      <c r="KD307" s="319"/>
      <c r="KE307" s="323"/>
      <c r="KF307" s="319"/>
      <c r="KG307" s="323"/>
      <c r="KH307" s="319"/>
      <c r="KI307" s="323"/>
      <c r="KJ307" s="319"/>
      <c r="KK307" s="323"/>
      <c r="KL307" s="319"/>
      <c r="KM307" s="323"/>
      <c r="KN307" s="319"/>
      <c r="KO307" s="323"/>
      <c r="KP307" s="319"/>
      <c r="KQ307" s="323"/>
      <c r="KR307" s="319"/>
      <c r="KS307" s="323"/>
      <c r="KT307" s="319"/>
      <c r="KU307" s="323"/>
      <c r="KV307" s="319"/>
      <c r="KW307" s="323"/>
      <c r="KX307" s="319"/>
      <c r="KY307" s="323"/>
      <c r="KZ307" s="319"/>
      <c r="LA307" s="323"/>
      <c r="LB307" s="319"/>
      <c r="LC307" s="323"/>
      <c r="LD307" s="319"/>
      <c r="LE307" s="323"/>
      <c r="LF307" s="319"/>
      <c r="LG307" s="323"/>
      <c r="LH307" s="319"/>
      <c r="LI307" s="323"/>
      <c r="LJ307" s="319"/>
      <c r="LK307" s="323"/>
      <c r="LL307" s="319"/>
      <c r="LM307" s="323"/>
      <c r="LN307" s="319"/>
      <c r="LO307" s="323"/>
      <c r="LP307" s="319"/>
      <c r="LQ307" s="323"/>
      <c r="LR307" s="319"/>
      <c r="LS307" s="323"/>
      <c r="LT307" s="319"/>
      <c r="LU307" s="323"/>
      <c r="LV307" s="319"/>
      <c r="LW307" s="323"/>
      <c r="LX307" s="319"/>
      <c r="LY307" s="323"/>
      <c r="LZ307" s="319"/>
      <c r="MA307" s="323"/>
      <c r="MB307" s="319"/>
      <c r="MC307" s="323"/>
      <c r="MD307" s="319"/>
      <c r="ME307" s="323"/>
      <c r="MF307" s="319"/>
      <c r="MG307" s="323"/>
      <c r="MH307" s="319"/>
      <c r="MI307" s="323"/>
      <c r="MJ307" s="319"/>
      <c r="MK307" s="323"/>
      <c r="ML307" s="319"/>
      <c r="MM307" s="323"/>
      <c r="MN307" s="319"/>
      <c r="MO307" s="323"/>
      <c r="MP307" s="319"/>
      <c r="MQ307" s="323"/>
      <c r="MR307" s="319"/>
      <c r="MS307" s="323"/>
      <c r="MT307" s="319"/>
      <c r="MU307" s="323"/>
      <c r="MV307" s="319"/>
      <c r="MW307" s="323"/>
      <c r="MX307" s="319"/>
      <c r="MY307" s="323"/>
      <c r="MZ307" s="319"/>
      <c r="NA307" s="323"/>
      <c r="NB307" s="319"/>
      <c r="NC307" s="323"/>
      <c r="ND307" s="319"/>
      <c r="NE307" s="323"/>
      <c r="NF307" s="319"/>
      <c r="NG307" s="323"/>
      <c r="NH307" s="319"/>
      <c r="NI307" s="323"/>
      <c r="NJ307" s="319"/>
      <c r="NK307" s="323"/>
      <c r="NL307" s="319"/>
      <c r="NM307" s="323"/>
      <c r="NN307" s="319"/>
      <c r="NO307" s="323"/>
      <c r="NP307" s="319"/>
      <c r="NQ307" s="323"/>
      <c r="NR307" s="319"/>
      <c r="NS307" s="323"/>
      <c r="NT307" s="319"/>
      <c r="NU307" s="323"/>
      <c r="NV307" s="319"/>
      <c r="NW307" s="323"/>
      <c r="NX307" s="319"/>
      <c r="NY307" s="323"/>
      <c r="NZ307" s="319"/>
      <c r="OA307" s="323"/>
      <c r="OB307" s="319"/>
      <c r="OC307" s="323"/>
      <c r="OD307" s="319"/>
      <c r="OE307" s="323"/>
      <c r="OF307" s="319"/>
      <c r="OG307" s="323"/>
      <c r="OH307" s="319"/>
      <c r="OI307" s="323"/>
      <c r="OJ307" s="319"/>
      <c r="OK307" s="323"/>
      <c r="OL307" s="319"/>
      <c r="OM307" s="323"/>
      <c r="ON307" s="319"/>
      <c r="OO307" s="323"/>
      <c r="OP307" s="319"/>
      <c r="OQ307" s="323"/>
      <c r="OR307" s="319"/>
      <c r="OS307" s="323"/>
      <c r="OT307" s="319"/>
      <c r="OU307" s="323"/>
      <c r="OV307" s="319"/>
      <c r="OW307" s="323"/>
      <c r="OX307" s="319"/>
      <c r="OY307" s="323"/>
      <c r="OZ307" s="319"/>
      <c r="PA307" s="323"/>
      <c r="PB307" s="319"/>
      <c r="PC307" s="323"/>
      <c r="PD307" s="319"/>
      <c r="PE307" s="323"/>
      <c r="PF307" s="319"/>
      <c r="PG307" s="323"/>
      <c r="PH307" s="319"/>
      <c r="PI307" s="323"/>
      <c r="PJ307" s="319"/>
      <c r="PK307" s="323"/>
      <c r="PL307" s="319"/>
      <c r="PM307" s="323"/>
      <c r="PN307" s="319"/>
      <c r="PO307" s="323"/>
      <c r="PP307" s="319"/>
      <c r="PQ307" s="323"/>
      <c r="PR307" s="319"/>
      <c r="PS307" s="323"/>
      <c r="PT307" s="319"/>
      <c r="PU307" s="323"/>
      <c r="PV307" s="319"/>
      <c r="PW307" s="323"/>
      <c r="PX307" s="319"/>
      <c r="PY307" s="323"/>
      <c r="PZ307" s="319"/>
      <c r="QA307" s="323"/>
      <c r="QB307" s="319"/>
      <c r="QC307" s="323"/>
      <c r="QD307" s="319"/>
      <c r="QE307" s="323"/>
      <c r="QF307" s="319"/>
      <c r="QG307" s="323"/>
      <c r="QH307" s="319"/>
      <c r="QI307" s="323"/>
      <c r="QJ307" s="319"/>
      <c r="QK307" s="323"/>
      <c r="QL307" s="319"/>
      <c r="QM307" s="323"/>
      <c r="QN307" s="319"/>
      <c r="QO307" s="323"/>
      <c r="QP307" s="319"/>
      <c r="QQ307" s="323"/>
      <c r="QR307" s="319"/>
      <c r="QS307" s="323"/>
      <c r="QT307" s="319"/>
      <c r="QU307" s="323"/>
      <c r="QV307" s="319"/>
      <c r="QW307" s="323"/>
      <c r="QX307" s="319"/>
      <c r="QY307" s="323"/>
      <c r="QZ307" s="319"/>
      <c r="RA307" s="323"/>
      <c r="RB307" s="319"/>
      <c r="RC307" s="323"/>
      <c r="RD307" s="319"/>
      <c r="RE307" s="323"/>
      <c r="RF307" s="319"/>
      <c r="RG307" s="323"/>
      <c r="RH307" s="319"/>
      <c r="RI307" s="323"/>
      <c r="RJ307" s="319"/>
      <c r="RK307" s="323"/>
      <c r="RL307" s="319"/>
      <c r="RM307" s="323"/>
      <c r="RN307" s="319"/>
      <c r="RO307" s="323"/>
      <c r="RP307" s="319"/>
      <c r="RQ307" s="323"/>
      <c r="RR307" s="319"/>
      <c r="RS307" s="323"/>
      <c r="RT307" s="319"/>
      <c r="RU307" s="323"/>
      <c r="RV307" s="319"/>
      <c r="RW307" s="323"/>
      <c r="RX307" s="319"/>
      <c r="RY307" s="323"/>
      <c r="RZ307" s="319"/>
      <c r="SA307" s="323"/>
      <c r="SB307" s="319"/>
      <c r="SC307" s="323"/>
      <c r="SD307" s="319"/>
      <c r="SE307" s="323"/>
      <c r="SF307" s="319"/>
      <c r="SG307" s="323"/>
      <c r="SH307" s="319"/>
      <c r="SI307" s="323"/>
      <c r="SJ307" s="319"/>
      <c r="SK307" s="323"/>
      <c r="SL307" s="319"/>
      <c r="SM307" s="323"/>
      <c r="SN307" s="319"/>
      <c r="SO307" s="323"/>
      <c r="SP307" s="319"/>
      <c r="SQ307" s="323"/>
      <c r="SR307" s="319"/>
      <c r="SS307" s="323"/>
      <c r="ST307" s="319"/>
      <c r="SU307" s="323"/>
      <c r="SV307" s="319"/>
      <c r="SW307" s="323"/>
      <c r="SX307" s="319"/>
      <c r="SY307" s="323"/>
      <c r="SZ307" s="319"/>
      <c r="TA307" s="323"/>
      <c r="TB307" s="319"/>
      <c r="TC307" s="323"/>
      <c r="TD307" s="319"/>
      <c r="TE307" s="323"/>
      <c r="TF307" s="319"/>
      <c r="TG307" s="323"/>
      <c r="TH307" s="319"/>
      <c r="TI307" s="323"/>
      <c r="TJ307" s="319"/>
      <c r="TK307" s="323"/>
      <c r="TL307" s="319"/>
      <c r="TM307" s="323"/>
      <c r="TN307" s="319"/>
      <c r="TO307" s="323"/>
      <c r="TP307" s="319"/>
      <c r="TQ307" s="323"/>
      <c r="TR307" s="319"/>
      <c r="TS307" s="323"/>
      <c r="TT307" s="319"/>
      <c r="TU307" s="323"/>
      <c r="TV307" s="319"/>
      <c r="TW307" s="323"/>
      <c r="TX307" s="319"/>
      <c r="TY307" s="323"/>
      <c r="TZ307" s="319"/>
      <c r="UA307" s="323"/>
      <c r="UB307" s="319"/>
      <c r="UC307" s="323"/>
      <c r="UD307" s="319"/>
      <c r="UE307" s="323"/>
      <c r="UF307" s="319"/>
      <c r="UG307" s="323"/>
      <c r="UH307" s="319"/>
      <c r="UI307" s="323"/>
      <c r="UJ307" s="319"/>
      <c r="UK307" s="323"/>
      <c r="UL307" s="319"/>
      <c r="UM307" s="323"/>
      <c r="UN307" s="319"/>
      <c r="UO307" s="323"/>
      <c r="UP307" s="319"/>
      <c r="UQ307" s="323"/>
      <c r="UR307" s="319"/>
      <c r="US307" s="323"/>
      <c r="UT307" s="319"/>
      <c r="UU307" s="323"/>
      <c r="UV307" s="319"/>
      <c r="UW307" s="323"/>
      <c r="UX307" s="319"/>
      <c r="UY307" s="323"/>
      <c r="UZ307" s="319"/>
      <c r="VA307" s="323"/>
      <c r="VB307" s="319"/>
      <c r="VC307" s="323"/>
      <c r="VD307" s="319"/>
      <c r="VE307" s="323"/>
      <c r="VF307" s="319"/>
      <c r="VG307" s="323"/>
      <c r="VH307" s="319"/>
      <c r="VI307" s="323"/>
      <c r="VJ307" s="319"/>
      <c r="VK307" s="323"/>
      <c r="VL307" s="319"/>
      <c r="VM307" s="323"/>
      <c r="VN307" s="319"/>
      <c r="VO307" s="323"/>
      <c r="VP307" s="319"/>
      <c r="VQ307" s="323"/>
      <c r="VR307" s="319"/>
      <c r="VS307" s="323"/>
      <c r="VT307" s="319"/>
      <c r="VU307" s="323"/>
      <c r="VV307" s="319"/>
      <c r="VW307" s="323"/>
      <c r="VX307" s="319"/>
      <c r="VY307" s="323"/>
      <c r="VZ307" s="319"/>
      <c r="WA307" s="323"/>
      <c r="WB307" s="319"/>
      <c r="WC307" s="323"/>
      <c r="WD307" s="319"/>
      <c r="WE307" s="323"/>
      <c r="WF307" s="319"/>
      <c r="WG307" s="323"/>
      <c r="WH307" s="319"/>
      <c r="WI307" s="323"/>
      <c r="WJ307" s="319"/>
      <c r="WK307" s="323"/>
      <c r="WL307" s="319"/>
      <c r="WM307" s="323"/>
      <c r="WN307" s="319"/>
      <c r="WO307" s="323"/>
      <c r="WP307" s="319"/>
      <c r="WQ307" s="323"/>
      <c r="WR307" s="319"/>
      <c r="WS307" s="323"/>
      <c r="WT307" s="319"/>
      <c r="WU307" s="323"/>
      <c r="WV307" s="319"/>
      <c r="WW307" s="323"/>
      <c r="WX307" s="319"/>
      <c r="WY307" s="323"/>
      <c r="WZ307" s="319"/>
      <c r="XA307" s="323"/>
      <c r="XB307" s="319"/>
      <c r="XC307" s="323"/>
      <c r="XD307" s="319"/>
      <c r="XE307" s="323"/>
      <c r="XF307" s="319"/>
      <c r="XG307" s="323"/>
      <c r="XH307" s="319"/>
      <c r="XI307" s="323"/>
      <c r="XJ307" s="319"/>
      <c r="XK307" s="323"/>
      <c r="XL307" s="319"/>
      <c r="XM307" s="323"/>
      <c r="XN307" s="319"/>
      <c r="XO307" s="323"/>
      <c r="XP307" s="319"/>
      <c r="XQ307" s="323"/>
      <c r="XR307" s="319"/>
      <c r="XS307" s="323"/>
      <c r="XT307" s="319"/>
      <c r="XU307" s="323"/>
      <c r="XV307" s="319"/>
      <c r="XW307" s="323"/>
      <c r="XX307" s="319"/>
      <c r="XY307" s="323"/>
      <c r="XZ307" s="319"/>
      <c r="YA307" s="323"/>
      <c r="YB307" s="319"/>
      <c r="YC307" s="323"/>
      <c r="YD307" s="319"/>
      <c r="YE307" s="323"/>
      <c r="YF307" s="319"/>
      <c r="YG307" s="323"/>
      <c r="YH307" s="319"/>
      <c r="YI307" s="323"/>
      <c r="YJ307" s="319"/>
      <c r="YK307" s="323"/>
      <c r="YL307" s="319"/>
      <c r="YM307" s="323"/>
      <c r="YN307" s="319"/>
      <c r="YO307" s="323"/>
      <c r="YP307" s="319"/>
      <c r="YQ307" s="323"/>
      <c r="YR307" s="319"/>
      <c r="YS307" s="323"/>
      <c r="YT307" s="319"/>
      <c r="YU307" s="323"/>
      <c r="YV307" s="319"/>
      <c r="YW307" s="323"/>
      <c r="YX307" s="319"/>
      <c r="YY307" s="323"/>
      <c r="YZ307" s="319"/>
      <c r="ZA307" s="323"/>
      <c r="ZB307" s="319"/>
      <c r="ZC307" s="323"/>
      <c r="ZD307" s="319"/>
      <c r="ZE307" s="323"/>
      <c r="ZF307" s="319"/>
      <c r="ZG307" s="323"/>
      <c r="ZH307" s="319"/>
      <c r="ZI307" s="323"/>
      <c r="ZJ307" s="319"/>
      <c r="ZK307" s="323"/>
      <c r="ZL307" s="319"/>
      <c r="ZM307" s="323"/>
      <c r="ZN307" s="319"/>
      <c r="ZO307" s="323"/>
      <c r="ZP307" s="319"/>
      <c r="ZQ307" s="323"/>
      <c r="ZR307" s="319"/>
      <c r="ZS307" s="323"/>
      <c r="ZT307" s="319"/>
      <c r="ZU307" s="323"/>
      <c r="ZV307" s="319"/>
      <c r="ZW307" s="323"/>
      <c r="ZX307" s="319"/>
      <c r="ZY307" s="323"/>
      <c r="ZZ307" s="319"/>
      <c r="AAA307" s="323"/>
      <c r="AAB307" s="319"/>
      <c r="AAC307" s="323"/>
      <c r="AAD307" s="319"/>
      <c r="AAE307" s="323"/>
      <c r="AAF307" s="319"/>
      <c r="AAG307" s="323"/>
      <c r="AAH307" s="319"/>
      <c r="AAI307" s="323"/>
      <c r="AAJ307" s="319"/>
      <c r="AAK307" s="323"/>
      <c r="AAL307" s="319"/>
      <c r="AAM307" s="323"/>
      <c r="AAN307" s="319"/>
      <c r="AAO307" s="323"/>
      <c r="AAP307" s="319"/>
      <c r="AAQ307" s="323"/>
      <c r="AAR307" s="319"/>
      <c r="AAS307" s="323"/>
      <c r="AAT307" s="319"/>
      <c r="AAU307" s="323"/>
      <c r="AAV307" s="319"/>
      <c r="AAW307" s="323"/>
      <c r="AAX307" s="319"/>
      <c r="AAY307" s="323"/>
      <c r="AAZ307" s="319"/>
      <c r="ABA307" s="323"/>
      <c r="ABB307" s="319"/>
      <c r="ABC307" s="323"/>
      <c r="ABD307" s="319"/>
      <c r="ABE307" s="323"/>
      <c r="ABF307" s="319"/>
      <c r="ABG307" s="323"/>
      <c r="ABH307" s="319"/>
      <c r="ABI307" s="323"/>
      <c r="ABJ307" s="319"/>
      <c r="ABK307" s="323"/>
      <c r="ABL307" s="319"/>
      <c r="ABM307" s="323"/>
      <c r="ABN307" s="319"/>
      <c r="ABO307" s="323"/>
      <c r="ABP307" s="319"/>
      <c r="ABQ307" s="323"/>
      <c r="ABR307" s="319"/>
      <c r="ABS307" s="323"/>
      <c r="ABT307" s="319"/>
      <c r="ABU307" s="323"/>
      <c r="ABV307" s="319"/>
      <c r="ABW307" s="323"/>
      <c r="ABX307" s="319"/>
      <c r="ABY307" s="323"/>
      <c r="ABZ307" s="319"/>
      <c r="ACA307" s="323"/>
      <c r="ACB307" s="319"/>
      <c r="ACC307" s="323"/>
      <c r="ACD307" s="319"/>
      <c r="ACE307" s="323"/>
      <c r="ACF307" s="319"/>
      <c r="ACG307" s="323"/>
      <c r="ACH307" s="319"/>
      <c r="ACI307" s="323"/>
      <c r="ACJ307" s="319"/>
      <c r="ACK307" s="323"/>
      <c r="ACL307" s="319"/>
      <c r="ACM307" s="323"/>
      <c r="ACN307" s="319"/>
      <c r="ACO307" s="323"/>
      <c r="ACP307" s="319"/>
      <c r="ACQ307" s="323"/>
      <c r="ACR307" s="319"/>
      <c r="ACS307" s="323"/>
      <c r="ACT307" s="319"/>
      <c r="ACU307" s="323"/>
      <c r="ACV307" s="319"/>
      <c r="ACW307" s="323"/>
      <c r="ACX307" s="319"/>
      <c r="ACY307" s="323"/>
      <c r="ACZ307" s="319"/>
      <c r="ADA307" s="323"/>
      <c r="ADB307" s="319"/>
      <c r="ADC307" s="323"/>
      <c r="ADD307" s="319"/>
      <c r="ADE307" s="323"/>
      <c r="ADF307" s="319"/>
      <c r="ADG307" s="323"/>
      <c r="ADH307" s="319"/>
      <c r="ADI307" s="323"/>
      <c r="ADJ307" s="319"/>
      <c r="ADK307" s="323"/>
      <c r="ADL307" s="319"/>
      <c r="ADM307" s="323"/>
      <c r="ADN307" s="319"/>
      <c r="ADO307" s="323"/>
      <c r="ADP307" s="319"/>
      <c r="ADQ307" s="323"/>
      <c r="ADR307" s="319"/>
      <c r="ADS307" s="323"/>
      <c r="ADT307" s="319"/>
      <c r="ADU307" s="323"/>
      <c r="ADV307" s="319"/>
      <c r="ADW307" s="323"/>
      <c r="ADX307" s="319"/>
      <c r="ADY307" s="323"/>
      <c r="ADZ307" s="319"/>
      <c r="AEA307" s="323"/>
      <c r="AEB307" s="319"/>
      <c r="AEC307" s="323"/>
      <c r="AED307" s="319"/>
      <c r="AEE307" s="323"/>
      <c r="AEF307" s="319"/>
      <c r="AEG307" s="323"/>
      <c r="AEH307" s="319"/>
      <c r="AEI307" s="323"/>
      <c r="AEJ307" s="319"/>
      <c r="AEK307" s="323"/>
      <c r="AEL307" s="319"/>
      <c r="AEM307" s="323"/>
      <c r="AEN307" s="319"/>
      <c r="AEO307" s="323"/>
      <c r="AEP307" s="319"/>
      <c r="AEQ307" s="323"/>
      <c r="AER307" s="319"/>
      <c r="AES307" s="323"/>
      <c r="AET307" s="319"/>
      <c r="AEU307" s="323"/>
      <c r="AEV307" s="319"/>
      <c r="AEW307" s="323"/>
      <c r="AEX307" s="319"/>
      <c r="AEY307" s="323"/>
      <c r="AEZ307" s="319"/>
      <c r="AFA307" s="323"/>
      <c r="AFB307" s="319"/>
      <c r="AFC307" s="323"/>
      <c r="AFD307" s="319"/>
      <c r="AFE307" s="323"/>
      <c r="AFF307" s="319"/>
      <c r="AFG307" s="323"/>
      <c r="AFH307" s="319"/>
      <c r="AFI307" s="323"/>
      <c r="AFJ307" s="319"/>
      <c r="AFK307" s="323"/>
      <c r="AFL307" s="319"/>
      <c r="AFM307" s="323"/>
      <c r="AFN307" s="319"/>
      <c r="AFO307" s="323"/>
      <c r="AFP307" s="319"/>
      <c r="AFQ307" s="323"/>
      <c r="AFR307" s="319"/>
      <c r="AFS307" s="323"/>
      <c r="AFT307" s="319"/>
      <c r="AFU307" s="323"/>
      <c r="AFV307" s="319"/>
      <c r="AFW307" s="323"/>
      <c r="AFX307" s="319"/>
      <c r="AFY307" s="323"/>
      <c r="AFZ307" s="319"/>
      <c r="AGA307" s="323"/>
      <c r="AGB307" s="319"/>
      <c r="AGC307" s="323"/>
      <c r="AGD307" s="319"/>
      <c r="AGE307" s="323"/>
      <c r="AGF307" s="319"/>
      <c r="AGG307" s="323"/>
      <c r="AGH307" s="319"/>
      <c r="AGI307" s="323"/>
      <c r="AGJ307" s="319"/>
      <c r="AGK307" s="323"/>
      <c r="AGL307" s="319"/>
      <c r="AGM307" s="323"/>
      <c r="AGN307" s="319"/>
      <c r="AGO307" s="323"/>
      <c r="AGP307" s="319"/>
      <c r="AGQ307" s="323"/>
      <c r="AGR307" s="319"/>
      <c r="AGS307" s="323"/>
      <c r="AGT307" s="319"/>
      <c r="AGU307" s="323"/>
      <c r="AGV307" s="319"/>
      <c r="AGW307" s="323"/>
      <c r="AGX307" s="319"/>
      <c r="AGY307" s="323"/>
      <c r="AGZ307" s="319"/>
      <c r="AHA307" s="323"/>
      <c r="AHB307" s="319"/>
      <c r="AHC307" s="323"/>
      <c r="AHD307" s="319"/>
      <c r="AHE307" s="323"/>
      <c r="AHF307" s="319"/>
      <c r="AHG307" s="323"/>
      <c r="AHH307" s="319"/>
      <c r="AHI307" s="323"/>
      <c r="AHJ307" s="319"/>
      <c r="AHK307" s="323"/>
      <c r="AHL307" s="319"/>
      <c r="AHM307" s="323"/>
      <c r="AHN307" s="319"/>
      <c r="AHO307" s="323"/>
      <c r="AHP307" s="319"/>
      <c r="AHQ307" s="323"/>
      <c r="AHR307" s="319"/>
      <c r="AHS307" s="323"/>
      <c r="AHT307" s="319"/>
      <c r="AHU307" s="323"/>
      <c r="AHV307" s="319"/>
      <c r="AHW307" s="323"/>
      <c r="AHX307" s="319"/>
      <c r="AHY307" s="323"/>
      <c r="AHZ307" s="319"/>
      <c r="AIA307" s="323"/>
      <c r="AIB307" s="319"/>
      <c r="AIC307" s="323"/>
      <c r="AID307" s="319"/>
      <c r="AIE307" s="323"/>
      <c r="AIF307" s="319"/>
      <c r="AIG307" s="323"/>
      <c r="AIH307" s="319"/>
      <c r="AII307" s="323"/>
      <c r="AIJ307" s="319"/>
      <c r="AIK307" s="323"/>
      <c r="AIL307" s="319"/>
      <c r="AIM307" s="323"/>
      <c r="AIN307" s="319"/>
      <c r="AIO307" s="323"/>
      <c r="AIP307" s="319"/>
      <c r="AIQ307" s="323"/>
      <c r="AIR307" s="319"/>
      <c r="AIS307" s="323"/>
      <c r="AIT307" s="319"/>
      <c r="AIU307" s="323"/>
      <c r="AIV307" s="319"/>
      <c r="AIW307" s="323"/>
      <c r="AIX307" s="319"/>
      <c r="AIY307" s="323"/>
      <c r="AIZ307" s="319"/>
      <c r="AJA307" s="323"/>
      <c r="AJB307" s="319"/>
      <c r="AJC307" s="323"/>
      <c r="AJD307" s="319"/>
      <c r="AJE307" s="323"/>
      <c r="AJF307" s="319"/>
      <c r="AJG307" s="323"/>
      <c r="AJH307" s="319"/>
      <c r="AJI307" s="323"/>
      <c r="AJJ307" s="319"/>
      <c r="AJK307" s="323"/>
      <c r="AJL307" s="319"/>
      <c r="AJM307" s="323"/>
      <c r="AJN307" s="319"/>
      <c r="AJO307" s="323"/>
      <c r="AJP307" s="319"/>
      <c r="AJQ307" s="323"/>
      <c r="AJR307" s="319"/>
      <c r="AJS307" s="323"/>
      <c r="AJT307" s="319"/>
      <c r="AJU307" s="323"/>
      <c r="AJV307" s="319"/>
      <c r="AJW307" s="323"/>
      <c r="AJX307" s="319"/>
      <c r="AJY307" s="323"/>
      <c r="AJZ307" s="319"/>
      <c r="AKA307" s="323"/>
      <c r="AKB307" s="319"/>
      <c r="AKC307" s="323"/>
      <c r="AKD307" s="319"/>
      <c r="AKE307" s="323"/>
      <c r="AKF307" s="319"/>
      <c r="AKG307" s="323"/>
      <c r="AKH307" s="319"/>
      <c r="AKI307" s="323"/>
      <c r="AKJ307" s="319"/>
      <c r="AKK307" s="323"/>
      <c r="AKL307" s="319"/>
      <c r="AKM307" s="323"/>
      <c r="AKN307" s="319"/>
      <c r="AKO307" s="323"/>
      <c r="AKP307" s="319"/>
      <c r="AKQ307" s="323"/>
      <c r="AKR307" s="319"/>
      <c r="AKS307" s="323"/>
      <c r="AKT307" s="319"/>
      <c r="AKU307" s="323"/>
      <c r="AKV307" s="319"/>
      <c r="AKW307" s="323"/>
      <c r="AKX307" s="319"/>
      <c r="AKY307" s="323"/>
      <c r="AKZ307" s="319"/>
      <c r="ALA307" s="323"/>
      <c r="ALB307" s="319"/>
      <c r="ALC307" s="323"/>
      <c r="ALD307" s="319"/>
      <c r="ALE307" s="323"/>
      <c r="ALF307" s="319"/>
      <c r="ALG307" s="323"/>
      <c r="ALH307" s="319"/>
      <c r="ALI307" s="323"/>
      <c r="ALJ307" s="319"/>
      <c r="ALK307" s="323"/>
      <c r="ALL307" s="319"/>
      <c r="ALM307" s="323"/>
      <c r="ALN307" s="319"/>
      <c r="ALO307" s="323"/>
      <c r="ALP307" s="319"/>
      <c r="ALQ307" s="323"/>
      <c r="ALR307" s="319"/>
      <c r="ALS307" s="323"/>
      <c r="ALT307" s="319"/>
      <c r="ALU307" s="323"/>
      <c r="ALV307" s="319"/>
      <c r="ALW307" s="323"/>
      <c r="ALX307" s="319"/>
      <c r="ALY307" s="323"/>
      <c r="ALZ307" s="319"/>
      <c r="AMA307" s="323"/>
      <c r="AMB307" s="319"/>
      <c r="AMC307" s="323"/>
      <c r="AMD307" s="319"/>
      <c r="AME307" s="323"/>
      <c r="AMF307" s="319"/>
      <c r="AMG307" s="323"/>
      <c r="AMH307" s="319"/>
      <c r="AMI307" s="323"/>
      <c r="AMJ307" s="319"/>
      <c r="AMK307" s="323"/>
      <c r="AML307" s="319"/>
      <c r="AMM307" s="323"/>
      <c r="AMN307" s="319"/>
      <c r="AMO307" s="323"/>
      <c r="AMP307" s="319"/>
      <c r="AMQ307" s="323"/>
      <c r="AMR307" s="319"/>
      <c r="AMS307" s="323"/>
      <c r="AMT307" s="319"/>
      <c r="AMU307" s="323"/>
      <c r="AMV307" s="319"/>
      <c r="AMW307" s="323"/>
      <c r="AMX307" s="319"/>
      <c r="AMY307" s="323"/>
      <c r="AMZ307" s="319"/>
      <c r="ANA307" s="323"/>
      <c r="ANB307" s="319"/>
      <c r="ANC307" s="323"/>
      <c r="AND307" s="319"/>
      <c r="ANE307" s="323"/>
      <c r="ANF307" s="319"/>
      <c r="ANG307" s="323"/>
      <c r="ANH307" s="319"/>
      <c r="ANI307" s="323"/>
      <c r="ANJ307" s="319"/>
      <c r="ANK307" s="323"/>
      <c r="ANL307" s="319"/>
      <c r="ANM307" s="323"/>
      <c r="ANN307" s="319"/>
      <c r="ANO307" s="323"/>
      <c r="ANP307" s="319"/>
      <c r="ANQ307" s="323"/>
      <c r="ANR307" s="319"/>
      <c r="ANS307" s="323"/>
      <c r="ANT307" s="319"/>
      <c r="ANU307" s="323"/>
      <c r="ANV307" s="319"/>
      <c r="ANW307" s="323"/>
      <c r="ANX307" s="319"/>
      <c r="ANY307" s="323"/>
      <c r="ANZ307" s="319"/>
      <c r="AOA307" s="323"/>
      <c r="AOB307" s="319"/>
      <c r="AOC307" s="323"/>
      <c r="AOD307" s="319"/>
      <c r="AOE307" s="323"/>
      <c r="AOF307" s="319"/>
      <c r="AOG307" s="323"/>
      <c r="AOH307" s="319"/>
      <c r="AOI307" s="323"/>
      <c r="AOJ307" s="319"/>
      <c r="AOK307" s="323"/>
      <c r="AOL307" s="319"/>
      <c r="AOM307" s="323"/>
      <c r="AON307" s="319"/>
      <c r="AOO307" s="323"/>
      <c r="AOP307" s="319"/>
      <c r="AOQ307" s="323"/>
      <c r="AOR307" s="319"/>
      <c r="AOS307" s="323"/>
      <c r="AOT307" s="319"/>
      <c r="AOU307" s="323"/>
      <c r="AOV307" s="319"/>
      <c r="AOW307" s="323"/>
      <c r="AOX307" s="319"/>
      <c r="AOY307" s="323"/>
      <c r="AOZ307" s="319"/>
      <c r="APA307" s="323"/>
      <c r="APB307" s="319"/>
      <c r="APC307" s="323"/>
      <c r="APD307" s="319"/>
      <c r="APE307" s="323"/>
      <c r="APF307" s="319"/>
      <c r="APG307" s="323"/>
      <c r="APH307" s="319"/>
      <c r="API307" s="323"/>
      <c r="APJ307" s="319"/>
      <c r="APK307" s="323"/>
      <c r="APL307" s="319"/>
      <c r="APM307" s="323"/>
      <c r="APN307" s="319"/>
      <c r="APO307" s="323"/>
      <c r="APP307" s="319"/>
      <c r="APQ307" s="323"/>
      <c r="APR307" s="319"/>
      <c r="APS307" s="323"/>
      <c r="APT307" s="319"/>
      <c r="APU307" s="323"/>
      <c r="APV307" s="319"/>
      <c r="APW307" s="323"/>
      <c r="APX307" s="319"/>
      <c r="APY307" s="323"/>
      <c r="APZ307" s="319"/>
      <c r="AQA307" s="323"/>
      <c r="AQB307" s="319"/>
      <c r="AQC307" s="323"/>
      <c r="AQD307" s="319"/>
      <c r="AQE307" s="323"/>
      <c r="AQF307" s="319"/>
      <c r="AQG307" s="323"/>
      <c r="AQH307" s="319"/>
      <c r="AQI307" s="323"/>
      <c r="AQJ307" s="319"/>
      <c r="AQK307" s="323"/>
      <c r="AQL307" s="319"/>
      <c r="AQM307" s="323"/>
      <c r="AQN307" s="319"/>
      <c r="AQO307" s="323"/>
      <c r="AQP307" s="319"/>
      <c r="AQQ307" s="323"/>
      <c r="AQR307" s="319"/>
      <c r="AQS307" s="323"/>
      <c r="AQT307" s="319"/>
      <c r="AQU307" s="323"/>
      <c r="AQV307" s="319"/>
      <c r="AQW307" s="323"/>
      <c r="AQX307" s="319"/>
      <c r="AQY307" s="323"/>
      <c r="AQZ307" s="319"/>
      <c r="ARA307" s="323"/>
      <c r="ARB307" s="319"/>
      <c r="ARC307" s="323"/>
      <c r="ARD307" s="319"/>
      <c r="ARE307" s="323"/>
      <c r="ARF307" s="319"/>
      <c r="ARG307" s="323"/>
      <c r="ARH307" s="319"/>
      <c r="ARI307" s="323"/>
      <c r="ARJ307" s="319"/>
      <c r="ARK307" s="323"/>
      <c r="ARL307" s="319"/>
      <c r="ARM307" s="323"/>
      <c r="ARN307" s="319"/>
      <c r="ARO307" s="323"/>
      <c r="ARP307" s="319"/>
      <c r="ARQ307" s="323"/>
      <c r="ARR307" s="319"/>
      <c r="ARS307" s="323"/>
      <c r="ART307" s="319"/>
      <c r="ARU307" s="323"/>
      <c r="ARV307" s="319"/>
      <c r="ARW307" s="323"/>
      <c r="ARX307" s="319"/>
      <c r="ARY307" s="323"/>
      <c r="ARZ307" s="319"/>
      <c r="ASA307" s="323"/>
      <c r="ASB307" s="319"/>
      <c r="ASC307" s="323"/>
      <c r="ASD307" s="319"/>
      <c r="ASE307" s="323"/>
      <c r="ASF307" s="319"/>
      <c r="ASG307" s="323"/>
      <c r="ASH307" s="319"/>
      <c r="ASI307" s="323"/>
      <c r="ASJ307" s="319"/>
      <c r="ASK307" s="323"/>
      <c r="ASL307" s="319"/>
      <c r="ASM307" s="323"/>
      <c r="ASN307" s="319"/>
      <c r="ASO307" s="323"/>
      <c r="ASP307" s="319"/>
      <c r="ASQ307" s="323"/>
      <c r="ASR307" s="319"/>
      <c r="ASS307" s="323"/>
      <c r="AST307" s="319"/>
      <c r="ASU307" s="323"/>
      <c r="ASV307" s="319"/>
      <c r="ASW307" s="323"/>
      <c r="ASX307" s="319"/>
      <c r="ASY307" s="323"/>
      <c r="ASZ307" s="319"/>
      <c r="ATA307" s="323"/>
      <c r="ATB307" s="319"/>
      <c r="ATC307" s="323"/>
      <c r="ATD307" s="319"/>
      <c r="ATE307" s="323"/>
      <c r="ATF307" s="319"/>
      <c r="ATG307" s="323"/>
      <c r="ATH307" s="319"/>
      <c r="ATI307" s="323"/>
      <c r="ATJ307" s="319"/>
      <c r="ATK307" s="323"/>
      <c r="ATL307" s="319"/>
      <c r="ATM307" s="323"/>
      <c r="ATN307" s="319"/>
      <c r="ATO307" s="323"/>
      <c r="ATP307" s="319"/>
      <c r="ATQ307" s="323"/>
      <c r="ATR307" s="319"/>
      <c r="ATS307" s="323"/>
      <c r="ATT307" s="319"/>
      <c r="ATU307" s="323"/>
      <c r="ATV307" s="319"/>
      <c r="ATW307" s="323"/>
      <c r="ATX307" s="319"/>
      <c r="ATY307" s="323"/>
      <c r="ATZ307" s="319"/>
      <c r="AUA307" s="323"/>
      <c r="AUB307" s="319"/>
      <c r="AUC307" s="323"/>
      <c r="AUD307" s="319"/>
      <c r="AUE307" s="323"/>
      <c r="AUF307" s="319"/>
      <c r="AUG307" s="323"/>
      <c r="AUH307" s="319"/>
      <c r="AUI307" s="323"/>
      <c r="AUJ307" s="319"/>
      <c r="AUK307" s="323"/>
      <c r="AUL307" s="319"/>
      <c r="AUM307" s="323"/>
      <c r="AUN307" s="319"/>
      <c r="AUO307" s="323"/>
      <c r="AUP307" s="319"/>
      <c r="AUQ307" s="323"/>
      <c r="AUR307" s="319"/>
      <c r="AUS307" s="323"/>
      <c r="AUT307" s="319"/>
      <c r="AUU307" s="323"/>
      <c r="AUV307" s="319"/>
      <c r="AUW307" s="323"/>
      <c r="AUX307" s="319"/>
      <c r="AUY307" s="323"/>
      <c r="AUZ307" s="319"/>
      <c r="AVA307" s="323"/>
      <c r="AVB307" s="319"/>
      <c r="AVC307" s="323"/>
      <c r="AVD307" s="319"/>
      <c r="AVE307" s="323"/>
      <c r="AVF307" s="319"/>
      <c r="AVG307" s="323"/>
      <c r="AVH307" s="319"/>
      <c r="AVI307" s="323"/>
      <c r="AVJ307" s="319"/>
      <c r="AVK307" s="323"/>
      <c r="AVL307" s="319"/>
      <c r="AVM307" s="323"/>
      <c r="AVN307" s="319"/>
      <c r="AVO307" s="323"/>
      <c r="AVP307" s="319"/>
      <c r="AVQ307" s="323"/>
      <c r="AVR307" s="319"/>
      <c r="AVS307" s="323"/>
      <c r="AVT307" s="319"/>
      <c r="AVU307" s="323"/>
      <c r="AVV307" s="319"/>
      <c r="AVW307" s="323"/>
      <c r="AVX307" s="319"/>
      <c r="AVY307" s="323"/>
      <c r="AVZ307" s="319"/>
      <c r="AWA307" s="323"/>
      <c r="AWB307" s="319"/>
      <c r="AWC307" s="323"/>
      <c r="AWD307" s="319"/>
      <c r="AWE307" s="323"/>
      <c r="AWF307" s="319"/>
      <c r="AWG307" s="323"/>
      <c r="AWH307" s="319"/>
      <c r="AWI307" s="323"/>
      <c r="AWJ307" s="319"/>
      <c r="AWK307" s="323"/>
      <c r="AWL307" s="319"/>
      <c r="AWM307" s="323"/>
      <c r="AWN307" s="319"/>
      <c r="AWO307" s="323"/>
      <c r="AWP307" s="319"/>
      <c r="AWQ307" s="323"/>
      <c r="AWR307" s="319"/>
      <c r="AWS307" s="323"/>
      <c r="AWT307" s="319"/>
      <c r="AWU307" s="323"/>
      <c r="AWV307" s="319"/>
      <c r="AWW307" s="323"/>
      <c r="AWX307" s="319"/>
      <c r="AWY307" s="323"/>
      <c r="AWZ307" s="319"/>
      <c r="AXA307" s="323"/>
      <c r="AXB307" s="319"/>
      <c r="AXC307" s="323"/>
      <c r="AXD307" s="319"/>
      <c r="AXE307" s="323"/>
      <c r="AXF307" s="319"/>
      <c r="AXG307" s="323"/>
      <c r="AXH307" s="319"/>
      <c r="AXI307" s="323"/>
      <c r="AXJ307" s="319"/>
      <c r="AXK307" s="323"/>
      <c r="AXL307" s="319"/>
      <c r="AXM307" s="323"/>
      <c r="AXN307" s="319"/>
      <c r="AXO307" s="323"/>
      <c r="AXP307" s="319"/>
      <c r="AXQ307" s="323"/>
      <c r="AXR307" s="319"/>
      <c r="AXS307" s="323"/>
      <c r="AXT307" s="319"/>
      <c r="AXU307" s="323"/>
      <c r="AXV307" s="319"/>
      <c r="AXW307" s="323"/>
      <c r="AXX307" s="319"/>
      <c r="AXY307" s="323"/>
      <c r="AXZ307" s="319"/>
      <c r="AYA307" s="323"/>
      <c r="AYB307" s="319"/>
      <c r="AYC307" s="323"/>
      <c r="AYD307" s="319"/>
      <c r="AYE307" s="323"/>
      <c r="AYF307" s="319"/>
      <c r="AYG307" s="323"/>
      <c r="AYH307" s="319"/>
      <c r="AYI307" s="323"/>
      <c r="AYJ307" s="319"/>
      <c r="AYK307" s="323"/>
      <c r="AYL307" s="319"/>
      <c r="AYM307" s="323"/>
      <c r="AYN307" s="319"/>
      <c r="AYO307" s="323"/>
      <c r="AYP307" s="319"/>
      <c r="AYQ307" s="323"/>
      <c r="AYR307" s="319"/>
      <c r="AYS307" s="323"/>
      <c r="AYT307" s="319"/>
      <c r="AYU307" s="323"/>
      <c r="AYV307" s="319"/>
      <c r="AYW307" s="323"/>
      <c r="AYX307" s="319"/>
      <c r="AYY307" s="323"/>
      <c r="AYZ307" s="319"/>
      <c r="AZA307" s="323"/>
      <c r="AZB307" s="319"/>
      <c r="AZC307" s="323"/>
      <c r="AZD307" s="319"/>
      <c r="AZE307" s="323"/>
      <c r="AZF307" s="319"/>
      <c r="AZG307" s="323"/>
      <c r="AZH307" s="319"/>
      <c r="AZI307" s="323"/>
      <c r="AZJ307" s="319"/>
      <c r="AZK307" s="323"/>
      <c r="AZL307" s="319"/>
      <c r="AZM307" s="323"/>
      <c r="AZN307" s="319"/>
      <c r="AZO307" s="323"/>
      <c r="AZP307" s="319"/>
      <c r="AZQ307" s="323"/>
      <c r="AZR307" s="319"/>
      <c r="AZS307" s="323"/>
      <c r="AZT307" s="319"/>
      <c r="AZU307" s="323"/>
      <c r="AZV307" s="319"/>
      <c r="AZW307" s="323"/>
      <c r="AZX307" s="319"/>
      <c r="AZY307" s="323"/>
      <c r="AZZ307" s="319"/>
      <c r="BAA307" s="323"/>
      <c r="BAB307" s="319"/>
      <c r="BAC307" s="323"/>
      <c r="BAD307" s="319"/>
      <c r="BAE307" s="323"/>
      <c r="BAF307" s="319"/>
      <c r="BAG307" s="323"/>
      <c r="BAH307" s="319"/>
      <c r="BAI307" s="323"/>
      <c r="BAJ307" s="319"/>
      <c r="BAK307" s="323"/>
      <c r="BAL307" s="319"/>
      <c r="BAM307" s="323"/>
      <c r="BAN307" s="319"/>
      <c r="BAO307" s="323"/>
      <c r="BAP307" s="319"/>
      <c r="BAQ307" s="323"/>
      <c r="BAR307" s="319"/>
      <c r="BAS307" s="323"/>
      <c r="BAT307" s="319"/>
      <c r="BAU307" s="323"/>
      <c r="BAV307" s="319"/>
      <c r="BAW307" s="323"/>
      <c r="BAX307" s="319"/>
      <c r="BAY307" s="323"/>
      <c r="BAZ307" s="319"/>
      <c r="BBA307" s="323"/>
      <c r="BBB307" s="319"/>
      <c r="BBC307" s="323"/>
      <c r="BBD307" s="319"/>
      <c r="BBE307" s="323"/>
      <c r="BBF307" s="319"/>
      <c r="BBG307" s="323"/>
      <c r="BBH307" s="319"/>
      <c r="BBI307" s="323"/>
      <c r="BBJ307" s="319"/>
      <c r="BBK307" s="323"/>
      <c r="BBL307" s="319"/>
      <c r="BBM307" s="323"/>
      <c r="BBN307" s="319"/>
      <c r="BBO307" s="323"/>
      <c r="BBP307" s="319"/>
      <c r="BBQ307" s="323"/>
      <c r="BBR307" s="319"/>
      <c r="BBS307" s="323"/>
      <c r="BBT307" s="319"/>
      <c r="BBU307" s="323"/>
      <c r="BBV307" s="319"/>
      <c r="BBW307" s="323"/>
      <c r="BBX307" s="319"/>
      <c r="BBY307" s="323"/>
      <c r="BBZ307" s="319"/>
      <c r="BCA307" s="323"/>
      <c r="BCB307" s="319"/>
      <c r="BCC307" s="323"/>
      <c r="BCD307" s="319"/>
      <c r="BCE307" s="323"/>
      <c r="BCF307" s="319"/>
      <c r="BCG307" s="323"/>
      <c r="BCH307" s="319"/>
      <c r="BCI307" s="323"/>
      <c r="BCJ307" s="319"/>
      <c r="BCK307" s="323"/>
      <c r="BCL307" s="319"/>
      <c r="BCM307" s="323"/>
      <c r="BCN307" s="319"/>
      <c r="BCO307" s="323"/>
      <c r="BCP307" s="319"/>
      <c r="BCQ307" s="323"/>
      <c r="BCR307" s="319"/>
      <c r="BCS307" s="323"/>
      <c r="BCT307" s="319"/>
      <c r="BCU307" s="323"/>
      <c r="BCV307" s="319"/>
      <c r="BCW307" s="323"/>
      <c r="BCX307" s="319"/>
      <c r="BCY307" s="323"/>
      <c r="BCZ307" s="319"/>
      <c r="BDA307" s="323"/>
      <c r="BDB307" s="319"/>
      <c r="BDC307" s="323"/>
      <c r="BDD307" s="319"/>
      <c r="BDE307" s="323"/>
      <c r="BDF307" s="319"/>
      <c r="BDG307" s="323"/>
      <c r="BDH307" s="319"/>
      <c r="BDI307" s="323"/>
      <c r="BDJ307" s="319"/>
      <c r="BDK307" s="323"/>
      <c r="BDL307" s="319"/>
      <c r="BDM307" s="323"/>
      <c r="BDN307" s="319"/>
      <c r="BDO307" s="323"/>
      <c r="BDP307" s="319"/>
      <c r="BDQ307" s="323"/>
      <c r="BDR307" s="319"/>
      <c r="BDS307" s="323"/>
      <c r="BDT307" s="319"/>
      <c r="BDU307" s="323"/>
      <c r="BDV307" s="319"/>
      <c r="BDW307" s="323"/>
      <c r="BDX307" s="319"/>
      <c r="BDY307" s="323"/>
      <c r="BDZ307" s="319"/>
      <c r="BEA307" s="323"/>
      <c r="BEB307" s="319"/>
      <c r="BEC307" s="323"/>
      <c r="BED307" s="319"/>
      <c r="BEE307" s="323"/>
      <c r="BEF307" s="319"/>
      <c r="BEG307" s="323"/>
      <c r="BEH307" s="319"/>
      <c r="BEI307" s="323"/>
      <c r="BEJ307" s="319"/>
      <c r="BEK307" s="323"/>
      <c r="BEL307" s="319"/>
      <c r="BEM307" s="323"/>
      <c r="BEN307" s="319"/>
      <c r="BEO307" s="323"/>
      <c r="BEP307" s="319"/>
      <c r="BEQ307" s="323"/>
      <c r="BER307" s="319"/>
      <c r="BES307" s="323"/>
      <c r="BET307" s="319"/>
      <c r="BEU307" s="323"/>
      <c r="BEV307" s="319"/>
      <c r="BEW307" s="323"/>
      <c r="BEX307" s="319"/>
      <c r="BEY307" s="323"/>
      <c r="BEZ307" s="319"/>
      <c r="BFA307" s="323"/>
      <c r="BFB307" s="319"/>
      <c r="BFC307" s="323"/>
      <c r="BFD307" s="319"/>
      <c r="BFE307" s="323"/>
      <c r="BFF307" s="319"/>
      <c r="BFG307" s="323"/>
      <c r="BFH307" s="319"/>
      <c r="BFI307" s="323"/>
      <c r="BFJ307" s="319"/>
      <c r="BFK307" s="323"/>
      <c r="BFL307" s="319"/>
      <c r="BFM307" s="323"/>
      <c r="BFN307" s="319"/>
      <c r="BFO307" s="323"/>
      <c r="BFP307" s="319"/>
      <c r="BFQ307" s="323"/>
      <c r="BFR307" s="319"/>
      <c r="BFS307" s="323"/>
      <c r="BFT307" s="319"/>
      <c r="BFU307" s="323"/>
      <c r="BFV307" s="319"/>
      <c r="BFW307" s="323"/>
      <c r="BFX307" s="319"/>
      <c r="BFY307" s="323"/>
      <c r="BFZ307" s="319"/>
      <c r="BGA307" s="323"/>
      <c r="BGB307" s="319"/>
      <c r="BGC307" s="323"/>
      <c r="BGD307" s="319"/>
      <c r="BGE307" s="323"/>
      <c r="BGF307" s="319"/>
      <c r="BGG307" s="323"/>
      <c r="BGH307" s="319"/>
      <c r="BGI307" s="323"/>
      <c r="BGJ307" s="319"/>
      <c r="BGK307" s="323"/>
      <c r="BGL307" s="319"/>
      <c r="BGM307" s="323"/>
      <c r="BGN307" s="319"/>
      <c r="BGO307" s="323"/>
      <c r="BGP307" s="319"/>
      <c r="BGQ307" s="323"/>
      <c r="BGR307" s="319"/>
      <c r="BGS307" s="323"/>
      <c r="BGT307" s="319"/>
      <c r="BGU307" s="323"/>
      <c r="BGV307" s="319"/>
      <c r="BGW307" s="323"/>
      <c r="BGX307" s="319"/>
      <c r="BGY307" s="323"/>
      <c r="BGZ307" s="319"/>
      <c r="BHA307" s="323"/>
      <c r="BHB307" s="319"/>
      <c r="BHC307" s="323"/>
      <c r="BHD307" s="319"/>
      <c r="BHE307" s="323"/>
      <c r="BHF307" s="319"/>
      <c r="BHG307" s="323"/>
      <c r="BHH307" s="319"/>
      <c r="BHI307" s="323"/>
      <c r="BHJ307" s="319"/>
      <c r="BHK307" s="323"/>
      <c r="BHL307" s="319"/>
      <c r="BHM307" s="323"/>
      <c r="BHN307" s="319"/>
      <c r="BHO307" s="323"/>
      <c r="BHP307" s="319"/>
      <c r="BHQ307" s="323"/>
      <c r="BHR307" s="319"/>
      <c r="BHS307" s="323"/>
      <c r="BHT307" s="319"/>
      <c r="BHU307" s="323"/>
      <c r="BHV307" s="319"/>
      <c r="BHW307" s="323"/>
      <c r="BHX307" s="319"/>
      <c r="BHY307" s="323"/>
      <c r="BHZ307" s="319"/>
      <c r="BIA307" s="323"/>
      <c r="BIB307" s="319"/>
      <c r="BIC307" s="323"/>
      <c r="BID307" s="319"/>
      <c r="BIE307" s="323"/>
      <c r="BIF307" s="319"/>
      <c r="BIG307" s="323"/>
      <c r="BIH307" s="319"/>
      <c r="BII307" s="323"/>
      <c r="BIJ307" s="319"/>
      <c r="BIK307" s="323"/>
      <c r="BIL307" s="319"/>
      <c r="BIM307" s="323"/>
      <c r="BIN307" s="319"/>
      <c r="BIO307" s="323"/>
      <c r="BIP307" s="319"/>
      <c r="BIQ307" s="323"/>
      <c r="BIR307" s="319"/>
      <c r="BIS307" s="323"/>
      <c r="BIT307" s="319"/>
      <c r="BIU307" s="323"/>
      <c r="BIV307" s="319"/>
      <c r="BIW307" s="323"/>
      <c r="BIX307" s="319"/>
      <c r="BIY307" s="323"/>
      <c r="BIZ307" s="319"/>
      <c r="BJA307" s="323"/>
      <c r="BJB307" s="319"/>
      <c r="BJC307" s="323"/>
      <c r="BJD307" s="319"/>
      <c r="BJE307" s="323"/>
      <c r="BJF307" s="319"/>
      <c r="BJG307" s="323"/>
      <c r="BJH307" s="319"/>
      <c r="BJI307" s="323"/>
      <c r="BJJ307" s="319"/>
      <c r="BJK307" s="323"/>
      <c r="BJL307" s="319"/>
      <c r="BJM307" s="323"/>
      <c r="BJN307" s="319"/>
      <c r="BJO307" s="323"/>
      <c r="BJP307" s="319"/>
      <c r="BJQ307" s="323"/>
      <c r="BJR307" s="319"/>
      <c r="BJS307" s="323"/>
      <c r="BJT307" s="319"/>
      <c r="BJU307" s="323"/>
      <c r="BJV307" s="319"/>
      <c r="BJW307" s="323"/>
      <c r="BJX307" s="319"/>
      <c r="BJY307" s="323"/>
      <c r="BJZ307" s="319"/>
      <c r="BKA307" s="323"/>
      <c r="BKB307" s="319"/>
      <c r="BKC307" s="323"/>
      <c r="BKD307" s="319"/>
      <c r="BKE307" s="323"/>
      <c r="BKF307" s="319"/>
      <c r="BKG307" s="323"/>
      <c r="BKH307" s="319"/>
      <c r="BKI307" s="323"/>
      <c r="BKJ307" s="319"/>
      <c r="BKK307" s="323"/>
      <c r="BKL307" s="319"/>
      <c r="BKM307" s="323"/>
      <c r="BKN307" s="319"/>
      <c r="BKO307" s="323"/>
      <c r="BKP307" s="319"/>
      <c r="BKQ307" s="323"/>
      <c r="BKR307" s="319"/>
      <c r="BKS307" s="323"/>
      <c r="BKT307" s="319"/>
      <c r="BKU307" s="323"/>
      <c r="BKV307" s="319"/>
      <c r="BKW307" s="323"/>
      <c r="BKX307" s="319"/>
      <c r="BKY307" s="323"/>
      <c r="BKZ307" s="319"/>
      <c r="BLA307" s="323"/>
      <c r="BLB307" s="319"/>
      <c r="BLC307" s="323"/>
      <c r="BLD307" s="319"/>
      <c r="BLE307" s="323"/>
      <c r="BLF307" s="319"/>
      <c r="BLG307" s="323"/>
      <c r="BLH307" s="319"/>
      <c r="BLI307" s="323"/>
      <c r="BLJ307" s="319"/>
      <c r="BLK307" s="323"/>
      <c r="BLL307" s="319"/>
      <c r="BLM307" s="323"/>
      <c r="BLN307" s="319"/>
      <c r="BLO307" s="323"/>
      <c r="BLP307" s="319"/>
      <c r="BLQ307" s="323"/>
      <c r="BLR307" s="319"/>
      <c r="BLS307" s="323"/>
      <c r="BLT307" s="319"/>
      <c r="BLU307" s="323"/>
      <c r="BLV307" s="319"/>
      <c r="BLW307" s="323"/>
      <c r="BLX307" s="319"/>
      <c r="BLY307" s="323"/>
      <c r="BLZ307" s="319"/>
      <c r="BMA307" s="323"/>
      <c r="BMB307" s="319"/>
      <c r="BMC307" s="323"/>
      <c r="BMD307" s="319"/>
      <c r="BME307" s="323"/>
      <c r="BMF307" s="319"/>
      <c r="BMG307" s="323"/>
      <c r="BMH307" s="319"/>
      <c r="BMI307" s="323"/>
      <c r="BMJ307" s="319"/>
      <c r="BMK307" s="323"/>
      <c r="BML307" s="319"/>
      <c r="BMM307" s="323"/>
      <c r="BMN307" s="319"/>
      <c r="BMO307" s="323"/>
      <c r="BMP307" s="319"/>
      <c r="BMQ307" s="323"/>
      <c r="BMR307" s="319"/>
      <c r="BMS307" s="323"/>
      <c r="BMT307" s="319"/>
      <c r="BMU307" s="323"/>
      <c r="BMV307" s="319"/>
      <c r="BMW307" s="323" t="s">
        <v>218</v>
      </c>
      <c r="BMX307" s="319">
        <f>BMX306+1</f>
        <v>3</v>
      </c>
      <c r="BMY307" s="323" t="s">
        <v>218</v>
      </c>
      <c r="BMZ307" s="319">
        <f>BMZ306+1</f>
        <v>3</v>
      </c>
      <c r="BNA307" s="323" t="s">
        <v>218</v>
      </c>
      <c r="BNB307" s="319">
        <f>BNB306+1</f>
        <v>3</v>
      </c>
      <c r="BNC307" s="323" t="s">
        <v>218</v>
      </c>
      <c r="BND307" s="319">
        <f>BND306+1</f>
        <v>3</v>
      </c>
      <c r="BNE307" s="323" t="s">
        <v>218</v>
      </c>
      <c r="BNF307" s="319">
        <f>BNF306+1</f>
        <v>3</v>
      </c>
      <c r="BNG307" s="323" t="s">
        <v>218</v>
      </c>
      <c r="BNH307" s="319">
        <f>BNH306+1</f>
        <v>3</v>
      </c>
      <c r="BNI307" s="323" t="s">
        <v>218</v>
      </c>
      <c r="BNJ307" s="319">
        <f>BNJ306+1</f>
        <v>3</v>
      </c>
      <c r="BNK307" s="323" t="s">
        <v>218</v>
      </c>
      <c r="BNL307" s="319">
        <f>BNL306+1</f>
        <v>3</v>
      </c>
      <c r="BNM307" s="323" t="s">
        <v>218</v>
      </c>
      <c r="BNN307" s="319">
        <f>BNN306+1</f>
        <v>3</v>
      </c>
      <c r="BNO307" s="323" t="s">
        <v>218</v>
      </c>
      <c r="BNP307" s="319">
        <f>BNP306+1</f>
        <v>3</v>
      </c>
      <c r="BNQ307" s="323" t="s">
        <v>218</v>
      </c>
      <c r="BNR307" s="319">
        <f>BNR306+1</f>
        <v>3</v>
      </c>
      <c r="BNS307" s="323" t="s">
        <v>218</v>
      </c>
      <c r="BNT307" s="319">
        <f>BNT306+1</f>
        <v>3</v>
      </c>
      <c r="BNU307" s="323" t="s">
        <v>218</v>
      </c>
      <c r="BNV307" s="319">
        <f>BNV306+1</f>
        <v>3</v>
      </c>
      <c r="BNW307" s="323" t="s">
        <v>218</v>
      </c>
      <c r="BNX307" s="319">
        <f>BNX306+1</f>
        <v>3</v>
      </c>
      <c r="BNY307" s="323" t="s">
        <v>218</v>
      </c>
      <c r="BNZ307" s="319">
        <f>BNZ306+1</f>
        <v>3</v>
      </c>
      <c r="BOA307" s="323" t="s">
        <v>218</v>
      </c>
      <c r="BOB307" s="319">
        <f>BOB306+1</f>
        <v>3</v>
      </c>
      <c r="BOC307" s="323" t="s">
        <v>218</v>
      </c>
      <c r="BOD307" s="319">
        <f>BOD306+1</f>
        <v>3</v>
      </c>
      <c r="BOE307" s="323" t="s">
        <v>218</v>
      </c>
      <c r="BOF307" s="319">
        <f>BOF306+1</f>
        <v>3</v>
      </c>
      <c r="BOG307" s="323" t="s">
        <v>218</v>
      </c>
      <c r="BOH307" s="319">
        <f>BOH306+1</f>
        <v>3</v>
      </c>
      <c r="BOI307" s="323" t="s">
        <v>218</v>
      </c>
      <c r="BOJ307" s="319">
        <f>BOJ306+1</f>
        <v>3</v>
      </c>
      <c r="BOK307" s="323" t="s">
        <v>218</v>
      </c>
      <c r="BOL307" s="319">
        <f>BOL306+1</f>
        <v>3</v>
      </c>
      <c r="BOM307" s="323" t="s">
        <v>218</v>
      </c>
      <c r="BON307" s="319">
        <f>BON306+1</f>
        <v>3</v>
      </c>
      <c r="BOO307" s="323" t="s">
        <v>218</v>
      </c>
      <c r="BOP307" s="319">
        <f>BOP306+1</f>
        <v>3</v>
      </c>
      <c r="BOQ307" s="323" t="s">
        <v>218</v>
      </c>
      <c r="BOR307" s="319">
        <f>BOR306+1</f>
        <v>3</v>
      </c>
      <c r="BOS307" s="323" t="s">
        <v>218</v>
      </c>
      <c r="BOT307" s="319">
        <f>BOT306+1</f>
        <v>3</v>
      </c>
      <c r="BOU307" s="323" t="s">
        <v>218</v>
      </c>
      <c r="BOV307" s="319">
        <f>BOV306+1</f>
        <v>3</v>
      </c>
      <c r="BOW307" s="323" t="s">
        <v>218</v>
      </c>
      <c r="BOX307" s="319">
        <f>BOX306+1</f>
        <v>3</v>
      </c>
      <c r="BOY307" s="323" t="s">
        <v>218</v>
      </c>
      <c r="BOZ307" s="319">
        <f>BOZ306+1</f>
        <v>3</v>
      </c>
      <c r="BPA307" s="323" t="s">
        <v>218</v>
      </c>
      <c r="BPB307" s="319">
        <f>BPB306+1</f>
        <v>3</v>
      </c>
      <c r="BPC307" s="323" t="s">
        <v>218</v>
      </c>
      <c r="BPD307" s="319">
        <f>BPD306+1</f>
        <v>3</v>
      </c>
      <c r="BPE307" s="323" t="s">
        <v>218</v>
      </c>
      <c r="BPF307" s="319">
        <f>BPF306+1</f>
        <v>3</v>
      </c>
      <c r="BPG307" s="323" t="s">
        <v>218</v>
      </c>
      <c r="BPH307" s="319">
        <f>BPH306+1</f>
        <v>3</v>
      </c>
      <c r="BPI307" s="323" t="s">
        <v>218</v>
      </c>
      <c r="BPJ307" s="319">
        <f>BPJ306+1</f>
        <v>3</v>
      </c>
      <c r="BPK307" s="323" t="s">
        <v>218</v>
      </c>
      <c r="BPL307" s="319">
        <f>BPL306+1</f>
        <v>3</v>
      </c>
      <c r="BPM307" s="323" t="s">
        <v>218</v>
      </c>
      <c r="BPN307" s="319">
        <f>BPN306+1</f>
        <v>3</v>
      </c>
      <c r="BPO307" s="323" t="s">
        <v>218</v>
      </c>
      <c r="BPP307" s="319">
        <f>BPP306+1</f>
        <v>3</v>
      </c>
      <c r="BPQ307" s="323" t="s">
        <v>218</v>
      </c>
      <c r="BPR307" s="319">
        <f>BPR306+1</f>
        <v>3</v>
      </c>
      <c r="BPS307" s="323" t="s">
        <v>218</v>
      </c>
      <c r="BPT307" s="319">
        <f>BPT306+1</f>
        <v>3</v>
      </c>
      <c r="BPU307" s="323" t="s">
        <v>218</v>
      </c>
      <c r="BPV307" s="319">
        <f>BPV306+1</f>
        <v>3</v>
      </c>
      <c r="BPW307" s="323" t="s">
        <v>218</v>
      </c>
      <c r="BPX307" s="319">
        <f>BPX306+1</f>
        <v>3</v>
      </c>
      <c r="BPY307" s="323" t="s">
        <v>218</v>
      </c>
      <c r="BPZ307" s="319">
        <f>BPZ306+1</f>
        <v>3</v>
      </c>
      <c r="BQA307" s="323" t="s">
        <v>218</v>
      </c>
      <c r="BQB307" s="319">
        <f>BQB306+1</f>
        <v>3</v>
      </c>
      <c r="BQC307" s="323" t="s">
        <v>218</v>
      </c>
      <c r="BQD307" s="319">
        <f>BQD306+1</f>
        <v>3</v>
      </c>
      <c r="BQE307" s="323" t="s">
        <v>218</v>
      </c>
      <c r="BQF307" s="319">
        <f>BQF306+1</f>
        <v>3</v>
      </c>
      <c r="BQG307" s="323" t="s">
        <v>218</v>
      </c>
      <c r="BQH307" s="319">
        <f>BQH306+1</f>
        <v>3</v>
      </c>
      <c r="BQI307" s="323" t="s">
        <v>218</v>
      </c>
      <c r="BQJ307" s="319">
        <f>BQJ306+1</f>
        <v>3</v>
      </c>
      <c r="BQK307" s="323" t="s">
        <v>218</v>
      </c>
      <c r="BQL307" s="319">
        <f>BQL306+1</f>
        <v>3</v>
      </c>
      <c r="BQM307" s="323" t="s">
        <v>218</v>
      </c>
      <c r="BQN307" s="319">
        <f>BQN306+1</f>
        <v>3</v>
      </c>
      <c r="BQO307" s="323" t="s">
        <v>218</v>
      </c>
      <c r="BQP307" s="319">
        <f>BQP306+1</f>
        <v>3</v>
      </c>
      <c r="BQQ307" s="323" t="s">
        <v>218</v>
      </c>
      <c r="BQR307" s="319">
        <f>BQR306+1</f>
        <v>3</v>
      </c>
      <c r="BQS307" s="323" t="s">
        <v>218</v>
      </c>
      <c r="BQT307" s="319">
        <f>BQT306+1</f>
        <v>3</v>
      </c>
      <c r="BQU307" s="323" t="s">
        <v>218</v>
      </c>
      <c r="BQV307" s="319">
        <f>BQV306+1</f>
        <v>3</v>
      </c>
      <c r="BQW307" s="323" t="s">
        <v>218</v>
      </c>
      <c r="BQX307" s="319">
        <f>BQX306+1</f>
        <v>3</v>
      </c>
      <c r="BQY307" s="323" t="s">
        <v>218</v>
      </c>
      <c r="BQZ307" s="319">
        <f>BQZ306+1</f>
        <v>3</v>
      </c>
      <c r="BRA307" s="323" t="s">
        <v>218</v>
      </c>
      <c r="BRB307" s="319">
        <f>BRB306+1</f>
        <v>3</v>
      </c>
      <c r="BRC307" s="323" t="s">
        <v>218</v>
      </c>
      <c r="BRD307" s="319">
        <f>BRD306+1</f>
        <v>3</v>
      </c>
      <c r="BRE307" s="323" t="s">
        <v>218</v>
      </c>
      <c r="BRF307" s="319">
        <f>BRF306+1</f>
        <v>3</v>
      </c>
      <c r="BRG307" s="323" t="s">
        <v>218</v>
      </c>
      <c r="BRH307" s="319">
        <f>BRH306+1</f>
        <v>3</v>
      </c>
      <c r="BRI307" s="323" t="s">
        <v>218</v>
      </c>
      <c r="BRJ307" s="319">
        <f>BRJ306+1</f>
        <v>3</v>
      </c>
      <c r="BRK307" s="323" t="s">
        <v>218</v>
      </c>
      <c r="BRL307" s="319">
        <f>BRL306+1</f>
        <v>3</v>
      </c>
      <c r="BRM307" s="323" t="s">
        <v>218</v>
      </c>
      <c r="BRN307" s="319">
        <f>BRN306+1</f>
        <v>3</v>
      </c>
      <c r="BRO307" s="323" t="s">
        <v>218</v>
      </c>
      <c r="BRP307" s="319">
        <f>BRP306+1</f>
        <v>3</v>
      </c>
      <c r="BRQ307" s="323" t="s">
        <v>218</v>
      </c>
      <c r="BRR307" s="319">
        <f>BRR306+1</f>
        <v>3</v>
      </c>
      <c r="BRS307" s="323" t="s">
        <v>218</v>
      </c>
      <c r="BRT307" s="319">
        <f>BRT306+1</f>
        <v>3</v>
      </c>
      <c r="BRU307" s="323" t="s">
        <v>218</v>
      </c>
      <c r="BRV307" s="319">
        <f>BRV306+1</f>
        <v>3</v>
      </c>
      <c r="BRW307" s="323" t="s">
        <v>218</v>
      </c>
      <c r="BRX307" s="319">
        <f>BRX306+1</f>
        <v>3</v>
      </c>
      <c r="BRY307" s="323" t="s">
        <v>218</v>
      </c>
      <c r="BRZ307" s="319">
        <f>BRZ306+1</f>
        <v>3</v>
      </c>
      <c r="BSA307" s="323" t="s">
        <v>218</v>
      </c>
      <c r="BSB307" s="319">
        <f>BSB306+1</f>
        <v>3</v>
      </c>
      <c r="BSC307" s="323" t="s">
        <v>218</v>
      </c>
      <c r="BSD307" s="319">
        <f>BSD306+1</f>
        <v>3</v>
      </c>
      <c r="BSE307" s="323" t="s">
        <v>218</v>
      </c>
      <c r="BSF307" s="319">
        <f>BSF306+1</f>
        <v>3</v>
      </c>
      <c r="BSG307" s="323" t="s">
        <v>218</v>
      </c>
      <c r="BSH307" s="319">
        <f>BSH306+1</f>
        <v>3</v>
      </c>
      <c r="BSI307" s="323" t="s">
        <v>218</v>
      </c>
      <c r="BSJ307" s="319">
        <f>BSJ306+1</f>
        <v>3</v>
      </c>
      <c r="BSK307" s="323" t="s">
        <v>218</v>
      </c>
      <c r="BSL307" s="319">
        <f>BSL306+1</f>
        <v>3</v>
      </c>
      <c r="BSM307" s="323" t="s">
        <v>218</v>
      </c>
      <c r="BSN307" s="319">
        <f>BSN306+1</f>
        <v>3</v>
      </c>
      <c r="BSO307" s="323" t="s">
        <v>218</v>
      </c>
      <c r="BSP307" s="319">
        <f>BSP306+1</f>
        <v>3</v>
      </c>
      <c r="BSQ307" s="323" t="s">
        <v>218</v>
      </c>
      <c r="BSR307" s="319">
        <f>BSR306+1</f>
        <v>3</v>
      </c>
      <c r="BSS307" s="323" t="s">
        <v>218</v>
      </c>
      <c r="BST307" s="319">
        <f>BST306+1</f>
        <v>3</v>
      </c>
      <c r="BSU307" s="323" t="s">
        <v>218</v>
      </c>
      <c r="BSV307" s="319">
        <f>BSV306+1</f>
        <v>3</v>
      </c>
      <c r="BSW307" s="323" t="s">
        <v>218</v>
      </c>
      <c r="BSX307" s="319">
        <f>BSX306+1</f>
        <v>3</v>
      </c>
      <c r="BSY307" s="323" t="s">
        <v>218</v>
      </c>
      <c r="BSZ307" s="319">
        <f>BSZ306+1</f>
        <v>3</v>
      </c>
      <c r="BTA307" s="323" t="s">
        <v>218</v>
      </c>
      <c r="BTB307" s="319">
        <f>BTB306+1</f>
        <v>3</v>
      </c>
      <c r="BTC307" s="323" t="s">
        <v>218</v>
      </c>
      <c r="BTD307" s="319">
        <f>BTD306+1</f>
        <v>3</v>
      </c>
      <c r="BTE307" s="323" t="s">
        <v>218</v>
      </c>
      <c r="BTF307" s="319">
        <f>BTF306+1</f>
        <v>3</v>
      </c>
      <c r="BTG307" s="323" t="s">
        <v>218</v>
      </c>
      <c r="BTH307" s="319">
        <f>BTH306+1</f>
        <v>3</v>
      </c>
      <c r="BTI307" s="323" t="s">
        <v>218</v>
      </c>
      <c r="BTJ307" s="319">
        <f>BTJ306+1</f>
        <v>3</v>
      </c>
      <c r="BTK307" s="323" t="s">
        <v>218</v>
      </c>
      <c r="BTL307" s="319">
        <f>BTL306+1</f>
        <v>3</v>
      </c>
      <c r="BTM307" s="323" t="s">
        <v>218</v>
      </c>
      <c r="BTN307" s="319">
        <f>BTN306+1</f>
        <v>3</v>
      </c>
      <c r="BTO307" s="323" t="s">
        <v>218</v>
      </c>
      <c r="BTP307" s="319">
        <f>BTP306+1</f>
        <v>3</v>
      </c>
      <c r="BTQ307" s="323" t="s">
        <v>218</v>
      </c>
      <c r="BTR307" s="319">
        <f>BTR306+1</f>
        <v>3</v>
      </c>
      <c r="BTS307" s="323" t="s">
        <v>218</v>
      </c>
      <c r="BTT307" s="319">
        <f>BTT306+1</f>
        <v>3</v>
      </c>
      <c r="BTU307" s="323" t="s">
        <v>218</v>
      </c>
      <c r="BTV307" s="319">
        <f>BTV306+1</f>
        <v>3</v>
      </c>
      <c r="BTW307" s="323" t="s">
        <v>218</v>
      </c>
      <c r="BTX307" s="319">
        <f>BTX306+1</f>
        <v>3</v>
      </c>
      <c r="BTY307" s="323" t="s">
        <v>218</v>
      </c>
      <c r="BTZ307" s="319">
        <f>BTZ306+1</f>
        <v>3</v>
      </c>
      <c r="BUA307" s="323" t="s">
        <v>218</v>
      </c>
      <c r="BUB307" s="319">
        <f>BUB306+1</f>
        <v>3</v>
      </c>
      <c r="BUC307" s="323" t="s">
        <v>218</v>
      </c>
      <c r="BUD307" s="319">
        <f>BUD306+1</f>
        <v>3</v>
      </c>
      <c r="BUE307" s="323" t="s">
        <v>218</v>
      </c>
      <c r="BUF307" s="319">
        <f>BUF306+1</f>
        <v>3</v>
      </c>
      <c r="BUG307" s="323" t="s">
        <v>218</v>
      </c>
      <c r="BUH307" s="319">
        <f>BUH306+1</f>
        <v>3</v>
      </c>
      <c r="BUI307" s="323" t="s">
        <v>218</v>
      </c>
      <c r="BUJ307" s="319">
        <f>BUJ306+1</f>
        <v>3</v>
      </c>
      <c r="BUK307" s="323" t="s">
        <v>218</v>
      </c>
      <c r="BUL307" s="319">
        <f>BUL306+1</f>
        <v>3</v>
      </c>
      <c r="BUM307" s="323" t="s">
        <v>218</v>
      </c>
      <c r="BUN307" s="319">
        <f>BUN306+1</f>
        <v>3</v>
      </c>
      <c r="BUO307" s="323" t="s">
        <v>218</v>
      </c>
      <c r="BUP307" s="319">
        <f>BUP306+1</f>
        <v>3</v>
      </c>
      <c r="BUQ307" s="323" t="s">
        <v>218</v>
      </c>
      <c r="BUR307" s="319">
        <f>BUR306+1</f>
        <v>3</v>
      </c>
      <c r="BUS307" s="323" t="s">
        <v>218</v>
      </c>
      <c r="BUT307" s="319">
        <f>BUT306+1</f>
        <v>3</v>
      </c>
      <c r="BUU307" s="323" t="s">
        <v>218</v>
      </c>
      <c r="BUV307" s="319">
        <f>BUV306+1</f>
        <v>3</v>
      </c>
      <c r="BUW307" s="323" t="s">
        <v>218</v>
      </c>
      <c r="BUX307" s="319">
        <f>BUX306+1</f>
        <v>3</v>
      </c>
      <c r="BUY307" s="323" t="s">
        <v>218</v>
      </c>
      <c r="BUZ307" s="319">
        <f>BUZ306+1</f>
        <v>3</v>
      </c>
      <c r="BVA307" s="323" t="s">
        <v>218</v>
      </c>
      <c r="BVB307" s="319">
        <f>BVB306+1</f>
        <v>3</v>
      </c>
      <c r="BVC307" s="323" t="s">
        <v>218</v>
      </c>
      <c r="BVD307" s="319">
        <f>BVD306+1</f>
        <v>3</v>
      </c>
      <c r="BVE307" s="323" t="s">
        <v>218</v>
      </c>
      <c r="BVF307" s="319">
        <f>BVF306+1</f>
        <v>3</v>
      </c>
      <c r="BVG307" s="323" t="s">
        <v>218</v>
      </c>
      <c r="BVH307" s="319">
        <f>BVH306+1</f>
        <v>3</v>
      </c>
      <c r="BVI307" s="323" t="s">
        <v>218</v>
      </c>
      <c r="BVJ307" s="319">
        <f>BVJ306+1</f>
        <v>3</v>
      </c>
      <c r="BVK307" s="323" t="s">
        <v>218</v>
      </c>
      <c r="BVL307" s="319">
        <f>BVL306+1</f>
        <v>3</v>
      </c>
      <c r="BVM307" s="323" t="s">
        <v>218</v>
      </c>
      <c r="BVN307" s="319">
        <f>BVN306+1</f>
        <v>3</v>
      </c>
      <c r="BVO307" s="323" t="s">
        <v>218</v>
      </c>
      <c r="BVP307" s="319">
        <f>BVP306+1</f>
        <v>3</v>
      </c>
      <c r="BVQ307" s="323" t="s">
        <v>218</v>
      </c>
      <c r="BVR307" s="319">
        <f>BVR306+1</f>
        <v>3</v>
      </c>
      <c r="BVS307" s="323" t="s">
        <v>218</v>
      </c>
      <c r="BVT307" s="319">
        <f>BVT306+1</f>
        <v>3</v>
      </c>
      <c r="BVU307" s="323" t="s">
        <v>218</v>
      </c>
      <c r="BVV307" s="319">
        <f>BVV306+1</f>
        <v>3</v>
      </c>
      <c r="BVW307" s="323" t="s">
        <v>218</v>
      </c>
      <c r="BVX307" s="319">
        <f>BVX306+1</f>
        <v>3</v>
      </c>
      <c r="BVY307" s="323" t="s">
        <v>218</v>
      </c>
      <c r="BVZ307" s="319">
        <f>BVZ306+1</f>
        <v>3</v>
      </c>
      <c r="BWA307" s="323" t="s">
        <v>218</v>
      </c>
      <c r="BWB307" s="319">
        <f>BWB306+1</f>
        <v>3</v>
      </c>
      <c r="BWC307" s="323" t="s">
        <v>218</v>
      </c>
      <c r="BWD307" s="319">
        <f>BWD306+1</f>
        <v>3</v>
      </c>
      <c r="BWE307" s="323" t="s">
        <v>218</v>
      </c>
      <c r="BWF307" s="319">
        <f>BWF306+1</f>
        <v>3</v>
      </c>
      <c r="BWG307" s="323" t="s">
        <v>218</v>
      </c>
      <c r="BWH307" s="319">
        <f>BWH306+1</f>
        <v>3</v>
      </c>
      <c r="BWI307" s="323" t="s">
        <v>218</v>
      </c>
      <c r="BWJ307" s="319">
        <f>BWJ306+1</f>
        <v>3</v>
      </c>
      <c r="BWK307" s="323" t="s">
        <v>218</v>
      </c>
      <c r="BWL307" s="319">
        <f>BWL306+1</f>
        <v>3</v>
      </c>
      <c r="BWM307" s="323" t="s">
        <v>218</v>
      </c>
      <c r="BWN307" s="319">
        <f>BWN306+1</f>
        <v>3</v>
      </c>
      <c r="BWO307" s="323" t="s">
        <v>218</v>
      </c>
      <c r="BWP307" s="319">
        <f>BWP306+1</f>
        <v>3</v>
      </c>
      <c r="BWQ307" s="323" t="s">
        <v>218</v>
      </c>
      <c r="BWR307" s="319">
        <f>BWR306+1</f>
        <v>3</v>
      </c>
      <c r="BWS307" s="323" t="s">
        <v>218</v>
      </c>
      <c r="BWT307" s="319">
        <f>BWT306+1</f>
        <v>3</v>
      </c>
      <c r="BWU307" s="323" t="s">
        <v>218</v>
      </c>
      <c r="BWV307" s="319">
        <f>BWV306+1</f>
        <v>3</v>
      </c>
      <c r="BWW307" s="323" t="s">
        <v>218</v>
      </c>
      <c r="BWX307" s="319">
        <f>BWX306+1</f>
        <v>3</v>
      </c>
      <c r="BWY307" s="323" t="s">
        <v>218</v>
      </c>
      <c r="BWZ307" s="319">
        <f>BWZ306+1</f>
        <v>3</v>
      </c>
      <c r="BXA307" s="323" t="s">
        <v>218</v>
      </c>
      <c r="BXB307" s="319">
        <f>BXB306+1</f>
        <v>3</v>
      </c>
      <c r="BXC307" s="323" t="s">
        <v>218</v>
      </c>
      <c r="BXD307" s="319">
        <f>BXD306+1</f>
        <v>3</v>
      </c>
      <c r="BXE307" s="323" t="s">
        <v>218</v>
      </c>
      <c r="BXF307" s="319">
        <f>BXF306+1</f>
        <v>3</v>
      </c>
      <c r="BXG307" s="323" t="s">
        <v>218</v>
      </c>
      <c r="BXH307" s="319">
        <f>BXH306+1</f>
        <v>3</v>
      </c>
      <c r="BXI307" s="323" t="s">
        <v>218</v>
      </c>
      <c r="BXJ307" s="319">
        <f>BXJ306+1</f>
        <v>3</v>
      </c>
      <c r="BXK307" s="323" t="s">
        <v>218</v>
      </c>
      <c r="BXL307" s="319">
        <f>BXL306+1</f>
        <v>3</v>
      </c>
      <c r="BXM307" s="323" t="s">
        <v>218</v>
      </c>
      <c r="BXN307" s="319">
        <f>BXN306+1</f>
        <v>3</v>
      </c>
      <c r="BXO307" s="323" t="s">
        <v>218</v>
      </c>
      <c r="BXP307" s="319">
        <f>BXP306+1</f>
        <v>3</v>
      </c>
      <c r="BXQ307" s="323" t="s">
        <v>218</v>
      </c>
      <c r="BXR307" s="319">
        <f>BXR306+1</f>
        <v>3</v>
      </c>
      <c r="BXS307" s="323" t="s">
        <v>218</v>
      </c>
      <c r="BXT307" s="319">
        <f>BXT306+1</f>
        <v>3</v>
      </c>
      <c r="BXU307" s="323" t="s">
        <v>218</v>
      </c>
      <c r="BXV307" s="319">
        <f>BXV306+1</f>
        <v>3</v>
      </c>
      <c r="BXW307" s="323" t="s">
        <v>218</v>
      </c>
      <c r="BXX307" s="319">
        <f>BXX306+1</f>
        <v>3</v>
      </c>
      <c r="BXY307" s="323" t="s">
        <v>218</v>
      </c>
      <c r="BXZ307" s="319">
        <f>BXZ306+1</f>
        <v>3</v>
      </c>
      <c r="BYA307" s="323" t="s">
        <v>218</v>
      </c>
      <c r="BYB307" s="319">
        <f>BYB306+1</f>
        <v>3</v>
      </c>
      <c r="BYC307" s="323" t="s">
        <v>218</v>
      </c>
      <c r="BYD307" s="319">
        <f>BYD306+1</f>
        <v>3</v>
      </c>
      <c r="BYE307" s="323" t="s">
        <v>218</v>
      </c>
      <c r="BYF307" s="319">
        <f>BYF306+1</f>
        <v>3</v>
      </c>
      <c r="BYG307" s="323" t="s">
        <v>218</v>
      </c>
      <c r="BYH307" s="319">
        <f>BYH306+1</f>
        <v>3</v>
      </c>
      <c r="BYI307" s="323" t="s">
        <v>218</v>
      </c>
      <c r="BYJ307" s="319">
        <f>BYJ306+1</f>
        <v>3</v>
      </c>
      <c r="BYK307" s="323" t="s">
        <v>218</v>
      </c>
      <c r="BYL307" s="319">
        <f>BYL306+1</f>
        <v>3</v>
      </c>
      <c r="BYM307" s="323" t="s">
        <v>218</v>
      </c>
      <c r="BYN307" s="319">
        <f>BYN306+1</f>
        <v>3</v>
      </c>
      <c r="BYO307" s="323" t="s">
        <v>218</v>
      </c>
      <c r="BYP307" s="319">
        <f>BYP306+1</f>
        <v>3</v>
      </c>
      <c r="BYQ307" s="323" t="s">
        <v>218</v>
      </c>
      <c r="BYR307" s="319">
        <f>BYR306+1</f>
        <v>3</v>
      </c>
      <c r="BYS307" s="323" t="s">
        <v>218</v>
      </c>
      <c r="BYT307" s="319">
        <f>BYT306+1</f>
        <v>3</v>
      </c>
      <c r="BYU307" s="323" t="s">
        <v>218</v>
      </c>
      <c r="BYV307" s="319">
        <f>BYV306+1</f>
        <v>3</v>
      </c>
      <c r="BYW307" s="323" t="s">
        <v>218</v>
      </c>
      <c r="BYX307" s="319">
        <f>BYX306+1</f>
        <v>3</v>
      </c>
      <c r="BYY307" s="323" t="s">
        <v>218</v>
      </c>
      <c r="BYZ307" s="319">
        <f>BYZ306+1</f>
        <v>3</v>
      </c>
      <c r="BZA307" s="323" t="s">
        <v>218</v>
      </c>
      <c r="BZB307" s="319">
        <f>BZB306+1</f>
        <v>3</v>
      </c>
      <c r="BZC307" s="323" t="s">
        <v>218</v>
      </c>
      <c r="BZD307" s="319">
        <f>BZD306+1</f>
        <v>3</v>
      </c>
      <c r="BZE307" s="323" t="s">
        <v>218</v>
      </c>
      <c r="BZF307" s="319">
        <f>BZF306+1</f>
        <v>3</v>
      </c>
      <c r="BZG307" s="323" t="s">
        <v>218</v>
      </c>
      <c r="BZH307" s="319">
        <f>BZH306+1</f>
        <v>3</v>
      </c>
      <c r="BZI307" s="323" t="s">
        <v>218</v>
      </c>
      <c r="BZJ307" s="319">
        <f>BZJ306+1</f>
        <v>3</v>
      </c>
      <c r="BZK307" s="323" t="s">
        <v>218</v>
      </c>
      <c r="BZL307" s="319">
        <f>BZL306+1</f>
        <v>3</v>
      </c>
      <c r="BZM307" s="323" t="s">
        <v>218</v>
      </c>
      <c r="BZN307" s="319">
        <f>BZN306+1</f>
        <v>3</v>
      </c>
      <c r="BZO307" s="323" t="s">
        <v>218</v>
      </c>
      <c r="BZP307" s="319">
        <f>BZP306+1</f>
        <v>3</v>
      </c>
      <c r="BZQ307" s="323" t="s">
        <v>218</v>
      </c>
      <c r="BZR307" s="319">
        <f>BZR306+1</f>
        <v>3</v>
      </c>
      <c r="BZS307" s="323" t="s">
        <v>218</v>
      </c>
      <c r="BZT307" s="319">
        <f>BZT306+1</f>
        <v>3</v>
      </c>
      <c r="BZU307" s="323" t="s">
        <v>218</v>
      </c>
      <c r="BZV307" s="319">
        <f>BZV306+1</f>
        <v>3</v>
      </c>
      <c r="BZW307" s="323" t="s">
        <v>218</v>
      </c>
      <c r="BZX307" s="319">
        <f>BZX306+1</f>
        <v>3</v>
      </c>
      <c r="BZY307" s="323" t="s">
        <v>218</v>
      </c>
      <c r="BZZ307" s="319">
        <f>BZZ306+1</f>
        <v>3</v>
      </c>
      <c r="CAA307" s="323" t="s">
        <v>218</v>
      </c>
      <c r="CAB307" s="319">
        <f>CAB306+1</f>
        <v>3</v>
      </c>
      <c r="CAC307" s="323" t="s">
        <v>218</v>
      </c>
      <c r="CAD307" s="319">
        <f>CAD306+1</f>
        <v>3</v>
      </c>
      <c r="CAE307" s="323" t="s">
        <v>218</v>
      </c>
      <c r="CAF307" s="319">
        <f>CAF306+1</f>
        <v>3</v>
      </c>
      <c r="CAG307" s="323" t="s">
        <v>218</v>
      </c>
      <c r="CAH307" s="319">
        <f>CAH306+1</f>
        <v>3</v>
      </c>
      <c r="CAI307" s="323" t="s">
        <v>218</v>
      </c>
      <c r="CAJ307" s="319">
        <f>CAJ306+1</f>
        <v>3</v>
      </c>
      <c r="CAK307" s="323" t="s">
        <v>218</v>
      </c>
      <c r="CAL307" s="319">
        <f>CAL306+1</f>
        <v>3</v>
      </c>
      <c r="CAM307" s="323" t="s">
        <v>218</v>
      </c>
      <c r="CAN307" s="319">
        <f>CAN306+1</f>
        <v>3</v>
      </c>
      <c r="CAO307" s="323" t="s">
        <v>218</v>
      </c>
      <c r="CAP307" s="319">
        <f>CAP306+1</f>
        <v>3</v>
      </c>
      <c r="CAQ307" s="323" t="s">
        <v>218</v>
      </c>
      <c r="CAR307" s="319">
        <f>CAR306+1</f>
        <v>3</v>
      </c>
      <c r="CAS307" s="323" t="s">
        <v>218</v>
      </c>
      <c r="CAT307" s="319">
        <f>CAT306+1</f>
        <v>3</v>
      </c>
      <c r="CAU307" s="323" t="s">
        <v>218</v>
      </c>
      <c r="CAV307" s="319">
        <f>CAV306+1</f>
        <v>3</v>
      </c>
      <c r="CAW307" s="323" t="s">
        <v>218</v>
      </c>
      <c r="CAX307" s="319">
        <f>CAX306+1</f>
        <v>3</v>
      </c>
      <c r="CAY307" s="323" t="s">
        <v>218</v>
      </c>
      <c r="CAZ307" s="319">
        <f>CAZ306+1</f>
        <v>3</v>
      </c>
      <c r="CBA307" s="323" t="s">
        <v>218</v>
      </c>
      <c r="CBB307" s="319">
        <f>CBB306+1</f>
        <v>3</v>
      </c>
      <c r="CBC307" s="323" t="s">
        <v>218</v>
      </c>
      <c r="CBD307" s="319">
        <f>CBD306+1</f>
        <v>3</v>
      </c>
      <c r="CBE307" s="323" t="s">
        <v>218</v>
      </c>
      <c r="CBF307" s="319">
        <f>CBF306+1</f>
        <v>3</v>
      </c>
      <c r="CBG307" s="323" t="s">
        <v>218</v>
      </c>
      <c r="CBH307" s="319">
        <f>CBH306+1</f>
        <v>3</v>
      </c>
      <c r="CBI307" s="323" t="s">
        <v>218</v>
      </c>
      <c r="CBJ307" s="319">
        <f>CBJ306+1</f>
        <v>3</v>
      </c>
      <c r="CBK307" s="323" t="s">
        <v>218</v>
      </c>
      <c r="CBL307" s="319">
        <f>CBL306+1</f>
        <v>3</v>
      </c>
      <c r="CBM307" s="323" t="s">
        <v>218</v>
      </c>
      <c r="CBN307" s="319">
        <f>CBN306+1</f>
        <v>3</v>
      </c>
      <c r="CBO307" s="323" t="s">
        <v>218</v>
      </c>
      <c r="CBP307" s="319">
        <f>CBP306+1</f>
        <v>3</v>
      </c>
      <c r="CBQ307" s="323" t="s">
        <v>218</v>
      </c>
      <c r="CBR307" s="319">
        <f>CBR306+1</f>
        <v>3</v>
      </c>
      <c r="CBS307" s="323" t="s">
        <v>218</v>
      </c>
      <c r="CBT307" s="319">
        <f>CBT306+1</f>
        <v>3</v>
      </c>
      <c r="CBU307" s="323" t="s">
        <v>218</v>
      </c>
      <c r="CBV307" s="319">
        <f>CBV306+1</f>
        <v>3</v>
      </c>
      <c r="CBW307" s="323" t="s">
        <v>218</v>
      </c>
      <c r="CBX307" s="319">
        <f>CBX306+1</f>
        <v>3</v>
      </c>
      <c r="CBY307" s="323" t="s">
        <v>218</v>
      </c>
      <c r="CBZ307" s="319">
        <f>CBZ306+1</f>
        <v>3</v>
      </c>
      <c r="CCA307" s="323" t="s">
        <v>218</v>
      </c>
      <c r="CCB307" s="319">
        <f>CCB306+1</f>
        <v>3</v>
      </c>
      <c r="CCC307" s="323" t="s">
        <v>218</v>
      </c>
      <c r="CCD307" s="319">
        <f>CCD306+1</f>
        <v>3</v>
      </c>
      <c r="CCE307" s="323" t="s">
        <v>218</v>
      </c>
      <c r="CCF307" s="319">
        <f>CCF306+1</f>
        <v>3</v>
      </c>
      <c r="CCG307" s="323" t="s">
        <v>218</v>
      </c>
      <c r="CCH307" s="319">
        <f>CCH306+1</f>
        <v>3</v>
      </c>
      <c r="CCI307" s="323" t="s">
        <v>218</v>
      </c>
      <c r="CCJ307" s="319">
        <f>CCJ306+1</f>
        <v>3</v>
      </c>
      <c r="CCK307" s="323" t="s">
        <v>218</v>
      </c>
      <c r="CCL307" s="319">
        <f>CCL306+1</f>
        <v>3</v>
      </c>
      <c r="CCM307" s="323" t="s">
        <v>218</v>
      </c>
      <c r="CCN307" s="319">
        <f>CCN306+1</f>
        <v>3</v>
      </c>
      <c r="CCO307" s="323" t="s">
        <v>218</v>
      </c>
      <c r="CCP307" s="319">
        <f>CCP306+1</f>
        <v>3</v>
      </c>
      <c r="CCQ307" s="323" t="s">
        <v>218</v>
      </c>
      <c r="CCR307" s="319">
        <f>CCR306+1</f>
        <v>3</v>
      </c>
      <c r="CCS307" s="323" t="s">
        <v>218</v>
      </c>
      <c r="CCT307" s="319">
        <f>CCT306+1</f>
        <v>3</v>
      </c>
      <c r="CCU307" s="323" t="s">
        <v>218</v>
      </c>
      <c r="CCV307" s="319">
        <f>CCV306+1</f>
        <v>3</v>
      </c>
      <c r="CCW307" s="323" t="s">
        <v>218</v>
      </c>
      <c r="CCX307" s="319">
        <f>CCX306+1</f>
        <v>3</v>
      </c>
      <c r="CCY307" s="323" t="s">
        <v>218</v>
      </c>
      <c r="CCZ307" s="319">
        <f>CCZ306+1</f>
        <v>3</v>
      </c>
      <c r="CDA307" s="323" t="s">
        <v>218</v>
      </c>
      <c r="CDB307" s="319">
        <f>CDB306+1</f>
        <v>3</v>
      </c>
      <c r="CDC307" s="323" t="s">
        <v>218</v>
      </c>
      <c r="CDD307" s="319">
        <f>CDD306+1</f>
        <v>3</v>
      </c>
      <c r="CDE307" s="323" t="s">
        <v>218</v>
      </c>
      <c r="CDF307" s="319">
        <f>CDF306+1</f>
        <v>3</v>
      </c>
      <c r="CDG307" s="323" t="s">
        <v>218</v>
      </c>
      <c r="CDH307" s="319">
        <f>CDH306+1</f>
        <v>3</v>
      </c>
      <c r="CDI307" s="323" t="s">
        <v>218</v>
      </c>
      <c r="CDJ307" s="319">
        <f>CDJ306+1</f>
        <v>3</v>
      </c>
      <c r="CDK307" s="323" t="s">
        <v>218</v>
      </c>
      <c r="CDL307" s="319">
        <f>CDL306+1</f>
        <v>3</v>
      </c>
      <c r="CDM307" s="323" t="s">
        <v>218</v>
      </c>
      <c r="CDN307" s="319">
        <f>CDN306+1</f>
        <v>3</v>
      </c>
      <c r="CDO307" s="323" t="s">
        <v>218</v>
      </c>
      <c r="CDP307" s="319">
        <f>CDP306+1</f>
        <v>3</v>
      </c>
      <c r="CDQ307" s="323" t="s">
        <v>218</v>
      </c>
      <c r="CDR307" s="319">
        <f>CDR306+1</f>
        <v>3</v>
      </c>
      <c r="CDS307" s="323" t="s">
        <v>218</v>
      </c>
      <c r="CDT307" s="319">
        <f>CDT306+1</f>
        <v>3</v>
      </c>
      <c r="CDU307" s="323" t="s">
        <v>218</v>
      </c>
      <c r="CDV307" s="319">
        <f>CDV306+1</f>
        <v>3</v>
      </c>
      <c r="CDW307" s="323" t="s">
        <v>218</v>
      </c>
      <c r="CDX307" s="319">
        <f>CDX306+1</f>
        <v>3</v>
      </c>
      <c r="CDY307" s="323" t="s">
        <v>218</v>
      </c>
      <c r="CDZ307" s="319">
        <f>CDZ306+1</f>
        <v>3</v>
      </c>
      <c r="CEA307" s="323" t="s">
        <v>218</v>
      </c>
      <c r="CEB307" s="319">
        <f>CEB306+1</f>
        <v>3</v>
      </c>
      <c r="CEC307" s="323" t="s">
        <v>218</v>
      </c>
      <c r="CED307" s="319">
        <f>CED306+1</f>
        <v>3</v>
      </c>
      <c r="CEE307" s="323" t="s">
        <v>218</v>
      </c>
      <c r="CEF307" s="319">
        <f>CEF306+1</f>
        <v>3</v>
      </c>
      <c r="CEG307" s="323" t="s">
        <v>218</v>
      </c>
      <c r="CEH307" s="319">
        <f>CEH306+1</f>
        <v>3</v>
      </c>
      <c r="CEI307" s="323" t="s">
        <v>218</v>
      </c>
      <c r="CEJ307" s="319">
        <f>CEJ306+1</f>
        <v>3</v>
      </c>
      <c r="CEK307" s="323" t="s">
        <v>218</v>
      </c>
      <c r="CEL307" s="319">
        <f>CEL306+1</f>
        <v>3</v>
      </c>
      <c r="CEM307" s="323" t="s">
        <v>218</v>
      </c>
      <c r="CEN307" s="319">
        <f>CEN306+1</f>
        <v>3</v>
      </c>
      <c r="CEO307" s="323" t="s">
        <v>218</v>
      </c>
      <c r="CEP307" s="319">
        <f>CEP306+1</f>
        <v>3</v>
      </c>
      <c r="CEQ307" s="323" t="s">
        <v>218</v>
      </c>
      <c r="CER307" s="319">
        <f>CER306+1</f>
        <v>3</v>
      </c>
      <c r="CES307" s="323" t="s">
        <v>218</v>
      </c>
      <c r="CET307" s="319">
        <f>CET306+1</f>
        <v>3</v>
      </c>
      <c r="CEU307" s="323" t="s">
        <v>218</v>
      </c>
      <c r="CEV307" s="319">
        <f>CEV306+1</f>
        <v>3</v>
      </c>
      <c r="CEW307" s="323" t="s">
        <v>218</v>
      </c>
      <c r="CEX307" s="319">
        <f>CEX306+1</f>
        <v>3</v>
      </c>
      <c r="CEY307" s="323" t="s">
        <v>218</v>
      </c>
      <c r="CEZ307" s="319">
        <f>CEZ306+1</f>
        <v>3</v>
      </c>
      <c r="CFA307" s="323" t="s">
        <v>218</v>
      </c>
      <c r="CFB307" s="319">
        <f>CFB306+1</f>
        <v>3</v>
      </c>
      <c r="CFC307" s="323" t="s">
        <v>218</v>
      </c>
      <c r="CFD307" s="319">
        <f>CFD306+1</f>
        <v>3</v>
      </c>
      <c r="CFE307" s="323" t="s">
        <v>218</v>
      </c>
      <c r="CFF307" s="319">
        <f>CFF306+1</f>
        <v>3</v>
      </c>
      <c r="CFG307" s="323" t="s">
        <v>218</v>
      </c>
      <c r="CFH307" s="319">
        <f>CFH306+1</f>
        <v>3</v>
      </c>
      <c r="CFI307" s="323" t="s">
        <v>218</v>
      </c>
      <c r="CFJ307" s="319">
        <f>CFJ306+1</f>
        <v>3</v>
      </c>
      <c r="CFK307" s="323" t="s">
        <v>218</v>
      </c>
      <c r="CFL307" s="319">
        <f>CFL306+1</f>
        <v>3</v>
      </c>
      <c r="CFM307" s="323" t="s">
        <v>218</v>
      </c>
      <c r="CFN307" s="319">
        <f>CFN306+1</f>
        <v>3</v>
      </c>
      <c r="CFO307" s="323" t="s">
        <v>218</v>
      </c>
      <c r="CFP307" s="319">
        <f>CFP306+1</f>
        <v>3</v>
      </c>
      <c r="CFQ307" s="323" t="s">
        <v>218</v>
      </c>
      <c r="CFR307" s="319">
        <f>CFR306+1</f>
        <v>3</v>
      </c>
      <c r="CFS307" s="323" t="s">
        <v>218</v>
      </c>
      <c r="CFT307" s="319">
        <f>CFT306+1</f>
        <v>3</v>
      </c>
      <c r="CFU307" s="323" t="s">
        <v>218</v>
      </c>
      <c r="CFV307" s="319">
        <f>CFV306+1</f>
        <v>3</v>
      </c>
      <c r="CFW307" s="323" t="s">
        <v>218</v>
      </c>
      <c r="CFX307" s="319">
        <f>CFX306+1</f>
        <v>3</v>
      </c>
      <c r="CFY307" s="323" t="s">
        <v>218</v>
      </c>
      <c r="CFZ307" s="319">
        <f>CFZ306+1</f>
        <v>3</v>
      </c>
      <c r="CGA307" s="323" t="s">
        <v>218</v>
      </c>
      <c r="CGB307" s="319">
        <f>CGB306+1</f>
        <v>3</v>
      </c>
      <c r="CGC307" s="323" t="s">
        <v>218</v>
      </c>
      <c r="CGD307" s="319">
        <f>CGD306+1</f>
        <v>3</v>
      </c>
      <c r="CGE307" s="323" t="s">
        <v>218</v>
      </c>
      <c r="CGF307" s="319">
        <f>CGF306+1</f>
        <v>3</v>
      </c>
      <c r="CGG307" s="323" t="s">
        <v>218</v>
      </c>
      <c r="CGH307" s="319">
        <f>CGH306+1</f>
        <v>3</v>
      </c>
      <c r="CGI307" s="323" t="s">
        <v>218</v>
      </c>
      <c r="CGJ307" s="319">
        <f>CGJ306+1</f>
        <v>3</v>
      </c>
      <c r="CGK307" s="323" t="s">
        <v>218</v>
      </c>
      <c r="CGL307" s="319">
        <f>CGL306+1</f>
        <v>3</v>
      </c>
      <c r="CGM307" s="323" t="s">
        <v>218</v>
      </c>
      <c r="CGN307" s="319">
        <f>CGN306+1</f>
        <v>3</v>
      </c>
      <c r="CGO307" s="323" t="s">
        <v>218</v>
      </c>
      <c r="CGP307" s="319">
        <f>CGP306+1</f>
        <v>3</v>
      </c>
      <c r="CGQ307" s="323" t="s">
        <v>218</v>
      </c>
      <c r="CGR307" s="319">
        <f>CGR306+1</f>
        <v>3</v>
      </c>
      <c r="CGS307" s="323" t="s">
        <v>218</v>
      </c>
      <c r="CGT307" s="319">
        <f>CGT306+1</f>
        <v>3</v>
      </c>
      <c r="CGU307" s="323" t="s">
        <v>218</v>
      </c>
      <c r="CGV307" s="319">
        <f>CGV306+1</f>
        <v>3</v>
      </c>
      <c r="CGW307" s="323" t="s">
        <v>218</v>
      </c>
      <c r="CGX307" s="319">
        <f>CGX306+1</f>
        <v>3</v>
      </c>
      <c r="CGY307" s="323" t="s">
        <v>218</v>
      </c>
      <c r="CGZ307" s="319">
        <f>CGZ306+1</f>
        <v>3</v>
      </c>
      <c r="CHA307" s="323" t="s">
        <v>218</v>
      </c>
      <c r="CHB307" s="319">
        <f>CHB306+1</f>
        <v>3</v>
      </c>
      <c r="CHC307" s="323" t="s">
        <v>218</v>
      </c>
      <c r="CHD307" s="319">
        <f>CHD306+1</f>
        <v>3</v>
      </c>
      <c r="CHE307" s="323" t="s">
        <v>218</v>
      </c>
      <c r="CHF307" s="319">
        <f>CHF306+1</f>
        <v>3</v>
      </c>
      <c r="CHG307" s="323" t="s">
        <v>218</v>
      </c>
      <c r="CHH307" s="319">
        <f>CHH306+1</f>
        <v>3</v>
      </c>
      <c r="CHI307" s="323" t="s">
        <v>218</v>
      </c>
      <c r="CHJ307" s="319">
        <f>CHJ306+1</f>
        <v>3</v>
      </c>
      <c r="CHK307" s="323" t="s">
        <v>218</v>
      </c>
      <c r="CHL307" s="319">
        <f>CHL306+1</f>
        <v>3</v>
      </c>
      <c r="CHM307" s="323" t="s">
        <v>218</v>
      </c>
      <c r="CHN307" s="319">
        <f>CHN306+1</f>
        <v>3</v>
      </c>
      <c r="CHO307" s="323" t="s">
        <v>218</v>
      </c>
      <c r="CHP307" s="319">
        <f>CHP306+1</f>
        <v>3</v>
      </c>
      <c r="CHQ307" s="323" t="s">
        <v>218</v>
      </c>
      <c r="CHR307" s="319">
        <f>CHR306+1</f>
        <v>3</v>
      </c>
      <c r="CHS307" s="323" t="s">
        <v>218</v>
      </c>
      <c r="CHT307" s="319">
        <f>CHT306+1</f>
        <v>3</v>
      </c>
      <c r="CHU307" s="323" t="s">
        <v>218</v>
      </c>
      <c r="CHV307" s="319">
        <f>CHV306+1</f>
        <v>3</v>
      </c>
      <c r="CHW307" s="323" t="s">
        <v>218</v>
      </c>
      <c r="CHX307" s="319">
        <f>CHX306+1</f>
        <v>3</v>
      </c>
      <c r="CHY307" s="323" t="s">
        <v>218</v>
      </c>
      <c r="CHZ307" s="319">
        <f>CHZ306+1</f>
        <v>3</v>
      </c>
      <c r="CIA307" s="323" t="s">
        <v>218</v>
      </c>
      <c r="CIB307" s="319">
        <f>CIB306+1</f>
        <v>3</v>
      </c>
      <c r="CIC307" s="323" t="s">
        <v>218</v>
      </c>
      <c r="CID307" s="319">
        <f>CID306+1</f>
        <v>3</v>
      </c>
      <c r="CIE307" s="323" t="s">
        <v>218</v>
      </c>
      <c r="CIF307" s="319">
        <f>CIF306+1</f>
        <v>3</v>
      </c>
      <c r="CIG307" s="323" t="s">
        <v>218</v>
      </c>
      <c r="CIH307" s="319">
        <f>CIH306+1</f>
        <v>3</v>
      </c>
      <c r="CII307" s="323" t="s">
        <v>218</v>
      </c>
      <c r="CIJ307" s="319">
        <f>CIJ306+1</f>
        <v>3</v>
      </c>
      <c r="CIK307" s="323" t="s">
        <v>218</v>
      </c>
      <c r="CIL307" s="319">
        <f>CIL306+1</f>
        <v>3</v>
      </c>
      <c r="CIM307" s="323" t="s">
        <v>218</v>
      </c>
      <c r="CIN307" s="319">
        <f>CIN306+1</f>
        <v>3</v>
      </c>
      <c r="CIO307" s="323" t="s">
        <v>218</v>
      </c>
      <c r="CIP307" s="319">
        <f>CIP306+1</f>
        <v>3</v>
      </c>
      <c r="CIQ307" s="323" t="s">
        <v>218</v>
      </c>
      <c r="CIR307" s="319">
        <f>CIR306+1</f>
        <v>3</v>
      </c>
      <c r="CIS307" s="323" t="s">
        <v>218</v>
      </c>
      <c r="CIT307" s="319">
        <f>CIT306+1</f>
        <v>3</v>
      </c>
      <c r="CIU307" s="323" t="s">
        <v>218</v>
      </c>
      <c r="CIV307" s="319">
        <f>CIV306+1</f>
        <v>3</v>
      </c>
      <c r="CIW307" s="323" t="s">
        <v>218</v>
      </c>
      <c r="CIX307" s="319">
        <f>CIX306+1</f>
        <v>3</v>
      </c>
      <c r="CIY307" s="323" t="s">
        <v>218</v>
      </c>
      <c r="CIZ307" s="319">
        <f>CIZ306+1</f>
        <v>3</v>
      </c>
      <c r="CJA307" s="323" t="s">
        <v>218</v>
      </c>
      <c r="CJB307" s="319">
        <f>CJB306+1</f>
        <v>3</v>
      </c>
      <c r="CJC307" s="323" t="s">
        <v>218</v>
      </c>
      <c r="CJD307" s="319">
        <f>CJD306+1</f>
        <v>3</v>
      </c>
      <c r="CJE307" s="323" t="s">
        <v>218</v>
      </c>
      <c r="CJF307" s="319">
        <f>CJF306+1</f>
        <v>3</v>
      </c>
      <c r="CJG307" s="323" t="s">
        <v>218</v>
      </c>
      <c r="CJH307" s="319">
        <f>CJH306+1</f>
        <v>3</v>
      </c>
      <c r="CJI307" s="323" t="s">
        <v>218</v>
      </c>
      <c r="CJJ307" s="319">
        <f>CJJ306+1</f>
        <v>3</v>
      </c>
      <c r="CJK307" s="323" t="s">
        <v>218</v>
      </c>
      <c r="CJL307" s="319">
        <f>CJL306+1</f>
        <v>3</v>
      </c>
      <c r="CJM307" s="323" t="s">
        <v>218</v>
      </c>
      <c r="CJN307" s="319">
        <f>CJN306+1</f>
        <v>3</v>
      </c>
      <c r="CJO307" s="323" t="s">
        <v>218</v>
      </c>
      <c r="CJP307" s="319">
        <f>CJP306+1</f>
        <v>3</v>
      </c>
      <c r="CJQ307" s="323" t="s">
        <v>218</v>
      </c>
      <c r="CJR307" s="319">
        <f>CJR306+1</f>
        <v>3</v>
      </c>
      <c r="CJS307" s="323" t="s">
        <v>218</v>
      </c>
      <c r="CJT307" s="319">
        <f>CJT306+1</f>
        <v>3</v>
      </c>
      <c r="CJU307" s="323" t="s">
        <v>218</v>
      </c>
      <c r="CJV307" s="319">
        <f>CJV306+1</f>
        <v>3</v>
      </c>
      <c r="CJW307" s="323" t="s">
        <v>218</v>
      </c>
      <c r="CJX307" s="319">
        <f>CJX306+1</f>
        <v>3</v>
      </c>
      <c r="CJY307" s="323" t="s">
        <v>218</v>
      </c>
      <c r="CJZ307" s="319">
        <f>CJZ306+1</f>
        <v>3</v>
      </c>
      <c r="CKA307" s="323" t="s">
        <v>218</v>
      </c>
      <c r="CKB307" s="319">
        <f>CKB306+1</f>
        <v>3</v>
      </c>
      <c r="CKC307" s="323" t="s">
        <v>218</v>
      </c>
      <c r="CKD307" s="319">
        <f>CKD306+1</f>
        <v>3</v>
      </c>
      <c r="CKE307" s="323" t="s">
        <v>218</v>
      </c>
      <c r="CKF307" s="319">
        <f>CKF306+1</f>
        <v>3</v>
      </c>
      <c r="CKG307" s="323" t="s">
        <v>218</v>
      </c>
      <c r="CKH307" s="319">
        <f>CKH306+1</f>
        <v>3</v>
      </c>
      <c r="CKI307" s="323" t="s">
        <v>218</v>
      </c>
      <c r="CKJ307" s="319">
        <f>CKJ306+1</f>
        <v>3</v>
      </c>
      <c r="CKK307" s="323" t="s">
        <v>218</v>
      </c>
      <c r="CKL307" s="319">
        <f>CKL306+1</f>
        <v>3</v>
      </c>
      <c r="CKM307" s="323" t="s">
        <v>218</v>
      </c>
      <c r="CKN307" s="319">
        <f>CKN306+1</f>
        <v>3</v>
      </c>
      <c r="CKO307" s="323" t="s">
        <v>218</v>
      </c>
      <c r="CKP307" s="319">
        <f>CKP306+1</f>
        <v>3</v>
      </c>
      <c r="CKQ307" s="323" t="s">
        <v>218</v>
      </c>
      <c r="CKR307" s="319">
        <f>CKR306+1</f>
        <v>3</v>
      </c>
      <c r="CKS307" s="323" t="s">
        <v>218</v>
      </c>
      <c r="CKT307" s="319">
        <f>CKT306+1</f>
        <v>3</v>
      </c>
      <c r="CKU307" s="323" t="s">
        <v>218</v>
      </c>
      <c r="CKV307" s="319">
        <f>CKV306+1</f>
        <v>3</v>
      </c>
      <c r="CKW307" s="323" t="s">
        <v>218</v>
      </c>
      <c r="CKX307" s="319">
        <f>CKX306+1</f>
        <v>3</v>
      </c>
      <c r="CKY307" s="323" t="s">
        <v>218</v>
      </c>
      <c r="CKZ307" s="319">
        <f>CKZ306+1</f>
        <v>3</v>
      </c>
      <c r="CLA307" s="323" t="s">
        <v>218</v>
      </c>
      <c r="CLB307" s="319">
        <f>CLB306+1</f>
        <v>3</v>
      </c>
      <c r="CLC307" s="323" t="s">
        <v>218</v>
      </c>
      <c r="CLD307" s="319">
        <f>CLD306+1</f>
        <v>3</v>
      </c>
      <c r="CLE307" s="323" t="s">
        <v>218</v>
      </c>
      <c r="CLF307" s="319">
        <f>CLF306+1</f>
        <v>3</v>
      </c>
      <c r="CLG307" s="323" t="s">
        <v>218</v>
      </c>
      <c r="CLH307" s="319">
        <f>CLH306+1</f>
        <v>3</v>
      </c>
      <c r="CLI307" s="323" t="s">
        <v>218</v>
      </c>
      <c r="CLJ307" s="319">
        <f>CLJ306+1</f>
        <v>3</v>
      </c>
      <c r="CLK307" s="323" t="s">
        <v>218</v>
      </c>
      <c r="CLL307" s="319">
        <f>CLL306+1</f>
        <v>3</v>
      </c>
      <c r="CLM307" s="323" t="s">
        <v>218</v>
      </c>
      <c r="CLN307" s="319">
        <f>CLN306+1</f>
        <v>3</v>
      </c>
      <c r="CLO307" s="323" t="s">
        <v>218</v>
      </c>
      <c r="CLP307" s="319">
        <f>CLP306+1</f>
        <v>3</v>
      </c>
      <c r="CLQ307" s="323" t="s">
        <v>218</v>
      </c>
      <c r="CLR307" s="319">
        <f>CLR306+1</f>
        <v>3</v>
      </c>
      <c r="CLS307" s="323" t="s">
        <v>218</v>
      </c>
      <c r="CLT307" s="319">
        <f>CLT306+1</f>
        <v>3</v>
      </c>
      <c r="CLU307" s="323" t="s">
        <v>218</v>
      </c>
      <c r="CLV307" s="319">
        <f>CLV306+1</f>
        <v>3</v>
      </c>
      <c r="CLW307" s="323" t="s">
        <v>218</v>
      </c>
      <c r="CLX307" s="319">
        <f>CLX306+1</f>
        <v>3</v>
      </c>
      <c r="CLY307" s="323" t="s">
        <v>218</v>
      </c>
      <c r="CLZ307" s="319">
        <f>CLZ306+1</f>
        <v>3</v>
      </c>
      <c r="CMA307" s="323" t="s">
        <v>218</v>
      </c>
      <c r="CMB307" s="319">
        <f>CMB306+1</f>
        <v>3</v>
      </c>
      <c r="CMC307" s="323" t="s">
        <v>218</v>
      </c>
      <c r="CMD307" s="319">
        <f>CMD306+1</f>
        <v>3</v>
      </c>
      <c r="CME307" s="323" t="s">
        <v>218</v>
      </c>
      <c r="CMF307" s="319">
        <f>CMF306+1</f>
        <v>3</v>
      </c>
      <c r="CMG307" s="323" t="s">
        <v>218</v>
      </c>
      <c r="CMH307" s="319">
        <f>CMH306+1</f>
        <v>3</v>
      </c>
      <c r="CMI307" s="323" t="s">
        <v>218</v>
      </c>
      <c r="CMJ307" s="319">
        <f>CMJ306+1</f>
        <v>3</v>
      </c>
      <c r="CMK307" s="323" t="s">
        <v>218</v>
      </c>
      <c r="CML307" s="319">
        <f>CML306+1</f>
        <v>3</v>
      </c>
      <c r="CMM307" s="323" t="s">
        <v>218</v>
      </c>
      <c r="CMN307" s="319">
        <f>CMN306+1</f>
        <v>3</v>
      </c>
      <c r="CMO307" s="323" t="s">
        <v>218</v>
      </c>
      <c r="CMP307" s="319">
        <f>CMP306+1</f>
        <v>3</v>
      </c>
      <c r="CMQ307" s="323" t="s">
        <v>218</v>
      </c>
      <c r="CMR307" s="319">
        <f>CMR306+1</f>
        <v>3</v>
      </c>
      <c r="CMS307" s="323" t="s">
        <v>218</v>
      </c>
      <c r="CMT307" s="319">
        <f>CMT306+1</f>
        <v>3</v>
      </c>
      <c r="CMU307" s="323" t="s">
        <v>218</v>
      </c>
      <c r="CMV307" s="319">
        <f>CMV306+1</f>
        <v>3</v>
      </c>
      <c r="CMW307" s="323" t="s">
        <v>218</v>
      </c>
      <c r="CMX307" s="319">
        <f>CMX306+1</f>
        <v>3</v>
      </c>
      <c r="CMY307" s="323" t="s">
        <v>218</v>
      </c>
      <c r="CMZ307" s="319">
        <f>CMZ306+1</f>
        <v>3</v>
      </c>
      <c r="CNA307" s="323" t="s">
        <v>218</v>
      </c>
      <c r="CNB307" s="319">
        <f>CNB306+1</f>
        <v>3</v>
      </c>
      <c r="CNC307" s="323" t="s">
        <v>218</v>
      </c>
      <c r="CND307" s="319">
        <f>CND306+1</f>
        <v>3</v>
      </c>
      <c r="CNE307" s="323" t="s">
        <v>218</v>
      </c>
      <c r="CNF307" s="319">
        <f>CNF306+1</f>
        <v>3</v>
      </c>
      <c r="CNG307" s="323" t="s">
        <v>218</v>
      </c>
      <c r="CNH307" s="319">
        <f>CNH306+1</f>
        <v>3</v>
      </c>
      <c r="CNI307" s="323" t="s">
        <v>218</v>
      </c>
      <c r="CNJ307" s="319">
        <f>CNJ306+1</f>
        <v>3</v>
      </c>
      <c r="CNK307" s="323" t="s">
        <v>218</v>
      </c>
      <c r="CNL307" s="319">
        <f>CNL306+1</f>
        <v>3</v>
      </c>
      <c r="CNM307" s="323" t="s">
        <v>218</v>
      </c>
      <c r="CNN307" s="319">
        <f>CNN306+1</f>
        <v>3</v>
      </c>
      <c r="CNO307" s="323" t="s">
        <v>218</v>
      </c>
      <c r="CNP307" s="319">
        <f>CNP306+1</f>
        <v>3</v>
      </c>
      <c r="CNQ307" s="323" t="s">
        <v>218</v>
      </c>
      <c r="CNR307" s="319">
        <f>CNR306+1</f>
        <v>3</v>
      </c>
      <c r="CNS307" s="323" t="s">
        <v>218</v>
      </c>
      <c r="CNT307" s="319">
        <f>CNT306+1</f>
        <v>3</v>
      </c>
      <c r="CNU307" s="323" t="s">
        <v>218</v>
      </c>
      <c r="CNV307" s="319">
        <f>CNV306+1</f>
        <v>3</v>
      </c>
      <c r="CNW307" s="323" t="s">
        <v>218</v>
      </c>
      <c r="CNX307" s="319">
        <f>CNX306+1</f>
        <v>3</v>
      </c>
      <c r="CNY307" s="323" t="s">
        <v>218</v>
      </c>
      <c r="CNZ307" s="319">
        <f>CNZ306+1</f>
        <v>3</v>
      </c>
      <c r="COA307" s="323" t="s">
        <v>218</v>
      </c>
      <c r="COB307" s="319">
        <f>COB306+1</f>
        <v>3</v>
      </c>
      <c r="COC307" s="323" t="s">
        <v>218</v>
      </c>
      <c r="COD307" s="319">
        <f>COD306+1</f>
        <v>3</v>
      </c>
      <c r="COE307" s="323" t="s">
        <v>218</v>
      </c>
      <c r="COF307" s="319">
        <f>COF306+1</f>
        <v>3</v>
      </c>
      <c r="COG307" s="323" t="s">
        <v>218</v>
      </c>
      <c r="COH307" s="319">
        <f>COH306+1</f>
        <v>3</v>
      </c>
      <c r="COI307" s="323" t="s">
        <v>218</v>
      </c>
      <c r="COJ307" s="319">
        <f>COJ306+1</f>
        <v>3</v>
      </c>
      <c r="COK307" s="323" t="s">
        <v>218</v>
      </c>
      <c r="COL307" s="319">
        <f>COL306+1</f>
        <v>3</v>
      </c>
      <c r="COM307" s="323" t="s">
        <v>218</v>
      </c>
      <c r="CON307" s="319">
        <f>CON306+1</f>
        <v>3</v>
      </c>
      <c r="COO307" s="323" t="s">
        <v>218</v>
      </c>
      <c r="COP307" s="319">
        <f>COP306+1</f>
        <v>3</v>
      </c>
      <c r="COQ307" s="323" t="s">
        <v>218</v>
      </c>
      <c r="COR307" s="319">
        <f>COR306+1</f>
        <v>3</v>
      </c>
      <c r="COS307" s="323" t="s">
        <v>218</v>
      </c>
      <c r="COT307" s="319">
        <f>COT306+1</f>
        <v>3</v>
      </c>
      <c r="COU307" s="323" t="s">
        <v>218</v>
      </c>
      <c r="COV307" s="319">
        <f>COV306+1</f>
        <v>3</v>
      </c>
      <c r="COW307" s="323" t="s">
        <v>218</v>
      </c>
      <c r="COX307" s="319">
        <f>COX306+1</f>
        <v>3</v>
      </c>
      <c r="COY307" s="323" t="s">
        <v>218</v>
      </c>
      <c r="COZ307" s="319">
        <f>COZ306+1</f>
        <v>3</v>
      </c>
      <c r="CPA307" s="323" t="s">
        <v>218</v>
      </c>
      <c r="CPB307" s="319">
        <f>CPB306+1</f>
        <v>3</v>
      </c>
      <c r="CPC307" s="323" t="s">
        <v>218</v>
      </c>
      <c r="CPD307" s="319">
        <f>CPD306+1</f>
        <v>3</v>
      </c>
      <c r="CPE307" s="323" t="s">
        <v>218</v>
      </c>
      <c r="CPF307" s="319">
        <f>CPF306+1</f>
        <v>3</v>
      </c>
      <c r="CPG307" s="323" t="s">
        <v>218</v>
      </c>
      <c r="CPH307" s="319">
        <f>CPH306+1</f>
        <v>3</v>
      </c>
      <c r="CPI307" s="323" t="s">
        <v>218</v>
      </c>
      <c r="CPJ307" s="319">
        <f>CPJ306+1</f>
        <v>3</v>
      </c>
      <c r="CPK307" s="323" t="s">
        <v>218</v>
      </c>
      <c r="CPL307" s="319">
        <f>CPL306+1</f>
        <v>3</v>
      </c>
      <c r="CPM307" s="323" t="s">
        <v>218</v>
      </c>
      <c r="CPN307" s="319">
        <f>CPN306+1</f>
        <v>3</v>
      </c>
      <c r="CPO307" s="323" t="s">
        <v>218</v>
      </c>
      <c r="CPP307" s="319">
        <f>CPP306+1</f>
        <v>3</v>
      </c>
      <c r="CPQ307" s="323" t="s">
        <v>218</v>
      </c>
      <c r="CPR307" s="319">
        <f>CPR306+1</f>
        <v>3</v>
      </c>
      <c r="CPS307" s="323" t="s">
        <v>218</v>
      </c>
      <c r="CPT307" s="319">
        <f>CPT306+1</f>
        <v>3</v>
      </c>
      <c r="CPU307" s="323" t="s">
        <v>218</v>
      </c>
      <c r="CPV307" s="319">
        <f>CPV306+1</f>
        <v>3</v>
      </c>
      <c r="CPW307" s="323" t="s">
        <v>218</v>
      </c>
      <c r="CPX307" s="319">
        <f>CPX306+1</f>
        <v>3</v>
      </c>
      <c r="CPY307" s="323" t="s">
        <v>218</v>
      </c>
      <c r="CPZ307" s="319">
        <f>CPZ306+1</f>
        <v>3</v>
      </c>
      <c r="CQA307" s="323" t="s">
        <v>218</v>
      </c>
      <c r="CQB307" s="319">
        <f>CQB306+1</f>
        <v>3</v>
      </c>
      <c r="CQC307" s="323" t="s">
        <v>218</v>
      </c>
      <c r="CQD307" s="319">
        <f>CQD306+1</f>
        <v>3</v>
      </c>
      <c r="CQE307" s="323" t="s">
        <v>218</v>
      </c>
      <c r="CQF307" s="319">
        <f>CQF306+1</f>
        <v>3</v>
      </c>
      <c r="CQG307" s="323" t="s">
        <v>218</v>
      </c>
      <c r="CQH307" s="319">
        <f>CQH306+1</f>
        <v>3</v>
      </c>
      <c r="CQI307" s="323" t="s">
        <v>218</v>
      </c>
      <c r="CQJ307" s="319">
        <f>CQJ306+1</f>
        <v>3</v>
      </c>
      <c r="CQK307" s="323" t="s">
        <v>218</v>
      </c>
      <c r="CQL307" s="319">
        <f>CQL306+1</f>
        <v>3</v>
      </c>
      <c r="CQM307" s="323" t="s">
        <v>218</v>
      </c>
      <c r="CQN307" s="319">
        <f>CQN306+1</f>
        <v>3</v>
      </c>
      <c r="CQO307" s="323" t="s">
        <v>218</v>
      </c>
      <c r="CQP307" s="319">
        <f>CQP306+1</f>
        <v>3</v>
      </c>
      <c r="CQQ307" s="323" t="s">
        <v>218</v>
      </c>
      <c r="CQR307" s="319">
        <f>CQR306+1</f>
        <v>3</v>
      </c>
      <c r="CQS307" s="323" t="s">
        <v>218</v>
      </c>
      <c r="CQT307" s="319">
        <f>CQT306+1</f>
        <v>3</v>
      </c>
      <c r="CQU307" s="323" t="s">
        <v>218</v>
      </c>
      <c r="CQV307" s="319">
        <f>CQV306+1</f>
        <v>3</v>
      </c>
      <c r="CQW307" s="323" t="s">
        <v>218</v>
      </c>
      <c r="CQX307" s="319">
        <f>CQX306+1</f>
        <v>3</v>
      </c>
      <c r="CQY307" s="323" t="s">
        <v>218</v>
      </c>
      <c r="CQZ307" s="319">
        <f>CQZ306+1</f>
        <v>3</v>
      </c>
      <c r="CRA307" s="323" t="s">
        <v>218</v>
      </c>
      <c r="CRB307" s="319">
        <f>CRB306+1</f>
        <v>3</v>
      </c>
      <c r="CRC307" s="323" t="s">
        <v>218</v>
      </c>
      <c r="CRD307" s="319">
        <f>CRD306+1</f>
        <v>3</v>
      </c>
      <c r="CRE307" s="323" t="s">
        <v>218</v>
      </c>
      <c r="CRF307" s="319">
        <f>CRF306+1</f>
        <v>3</v>
      </c>
      <c r="CRG307" s="323" t="s">
        <v>218</v>
      </c>
      <c r="CRH307" s="319">
        <f>CRH306+1</f>
        <v>3</v>
      </c>
      <c r="CRI307" s="323" t="s">
        <v>218</v>
      </c>
      <c r="CRJ307" s="319">
        <f>CRJ306+1</f>
        <v>3</v>
      </c>
      <c r="CRK307" s="323" t="s">
        <v>218</v>
      </c>
      <c r="CRL307" s="319">
        <f>CRL306+1</f>
        <v>3</v>
      </c>
      <c r="CRM307" s="323" t="s">
        <v>218</v>
      </c>
      <c r="CRN307" s="319">
        <f>CRN306+1</f>
        <v>3</v>
      </c>
      <c r="CRO307" s="323" t="s">
        <v>218</v>
      </c>
      <c r="CRP307" s="319">
        <f>CRP306+1</f>
        <v>3</v>
      </c>
      <c r="CRQ307" s="323" t="s">
        <v>218</v>
      </c>
      <c r="CRR307" s="319">
        <f>CRR306+1</f>
        <v>3</v>
      </c>
      <c r="CRS307" s="323" t="s">
        <v>218</v>
      </c>
      <c r="CRT307" s="319">
        <f>CRT306+1</f>
        <v>3</v>
      </c>
      <c r="CRU307" s="323" t="s">
        <v>218</v>
      </c>
      <c r="CRV307" s="319">
        <f>CRV306+1</f>
        <v>3</v>
      </c>
      <c r="CRW307" s="323" t="s">
        <v>218</v>
      </c>
      <c r="CRX307" s="319">
        <f>CRX306+1</f>
        <v>3</v>
      </c>
      <c r="CRY307" s="323" t="s">
        <v>218</v>
      </c>
      <c r="CRZ307" s="319">
        <f>CRZ306+1</f>
        <v>3</v>
      </c>
      <c r="CSA307" s="323" t="s">
        <v>218</v>
      </c>
      <c r="CSB307" s="319">
        <f>CSB306+1</f>
        <v>3</v>
      </c>
      <c r="CSC307" s="323" t="s">
        <v>218</v>
      </c>
      <c r="CSD307" s="319">
        <f>CSD306+1</f>
        <v>3</v>
      </c>
      <c r="CSE307" s="323" t="s">
        <v>218</v>
      </c>
      <c r="CSF307" s="319">
        <f>CSF306+1</f>
        <v>3</v>
      </c>
      <c r="CSG307" s="323" t="s">
        <v>218</v>
      </c>
      <c r="CSH307" s="319">
        <f>CSH306+1</f>
        <v>3</v>
      </c>
      <c r="CSI307" s="323" t="s">
        <v>218</v>
      </c>
      <c r="CSJ307" s="319">
        <f>CSJ306+1</f>
        <v>3</v>
      </c>
      <c r="CSK307" s="323" t="s">
        <v>218</v>
      </c>
      <c r="CSL307" s="319">
        <f>CSL306+1</f>
        <v>3</v>
      </c>
      <c r="CSM307" s="323" t="s">
        <v>218</v>
      </c>
      <c r="CSN307" s="319">
        <f>CSN306+1</f>
        <v>3</v>
      </c>
      <c r="CSO307" s="323" t="s">
        <v>218</v>
      </c>
      <c r="CSP307" s="319">
        <f>CSP306+1</f>
        <v>3</v>
      </c>
      <c r="CSQ307" s="323" t="s">
        <v>218</v>
      </c>
      <c r="CSR307" s="319">
        <f>CSR306+1</f>
        <v>3</v>
      </c>
      <c r="CSS307" s="323" t="s">
        <v>218</v>
      </c>
      <c r="CST307" s="319">
        <f>CST306+1</f>
        <v>3</v>
      </c>
      <c r="CSU307" s="323" t="s">
        <v>218</v>
      </c>
      <c r="CSV307" s="319">
        <f>CSV306+1</f>
        <v>3</v>
      </c>
      <c r="CSW307" s="323" t="s">
        <v>218</v>
      </c>
      <c r="CSX307" s="319">
        <f>CSX306+1</f>
        <v>3</v>
      </c>
      <c r="CSY307" s="323" t="s">
        <v>218</v>
      </c>
      <c r="CSZ307" s="319">
        <f>CSZ306+1</f>
        <v>3</v>
      </c>
      <c r="CTA307" s="323" t="s">
        <v>218</v>
      </c>
      <c r="CTB307" s="319">
        <f>CTB306+1</f>
        <v>3</v>
      </c>
      <c r="CTC307" s="323" t="s">
        <v>218</v>
      </c>
      <c r="CTD307" s="319">
        <f>CTD306+1</f>
        <v>3</v>
      </c>
      <c r="CTE307" s="323" t="s">
        <v>218</v>
      </c>
      <c r="CTF307" s="319">
        <f>CTF306+1</f>
        <v>3</v>
      </c>
      <c r="CTG307" s="323" t="s">
        <v>218</v>
      </c>
      <c r="CTH307" s="319">
        <f>CTH306+1</f>
        <v>3</v>
      </c>
      <c r="CTI307" s="323" t="s">
        <v>218</v>
      </c>
      <c r="CTJ307" s="319">
        <f>CTJ306+1</f>
        <v>3</v>
      </c>
      <c r="CTK307" s="323" t="s">
        <v>218</v>
      </c>
      <c r="CTL307" s="319">
        <f>CTL306+1</f>
        <v>3</v>
      </c>
      <c r="CTM307" s="323" t="s">
        <v>218</v>
      </c>
      <c r="CTN307" s="319">
        <f>CTN306+1</f>
        <v>3</v>
      </c>
      <c r="CTO307" s="323" t="s">
        <v>218</v>
      </c>
      <c r="CTP307" s="319">
        <f>CTP306+1</f>
        <v>3</v>
      </c>
      <c r="CTQ307" s="323" t="s">
        <v>218</v>
      </c>
      <c r="CTR307" s="319">
        <f>CTR306+1</f>
        <v>3</v>
      </c>
      <c r="CTS307" s="323" t="s">
        <v>218</v>
      </c>
      <c r="CTT307" s="319">
        <f>CTT306+1</f>
        <v>3</v>
      </c>
      <c r="CTU307" s="323" t="s">
        <v>218</v>
      </c>
      <c r="CTV307" s="319">
        <f>CTV306+1</f>
        <v>3</v>
      </c>
      <c r="CTW307" s="323" t="s">
        <v>218</v>
      </c>
      <c r="CTX307" s="319">
        <f>CTX306+1</f>
        <v>3</v>
      </c>
      <c r="CTY307" s="323" t="s">
        <v>218</v>
      </c>
      <c r="CTZ307" s="319">
        <f>CTZ306+1</f>
        <v>3</v>
      </c>
      <c r="CUA307" s="323" t="s">
        <v>218</v>
      </c>
      <c r="CUB307" s="319">
        <f>CUB306+1</f>
        <v>3</v>
      </c>
      <c r="CUC307" s="323" t="s">
        <v>218</v>
      </c>
      <c r="CUD307" s="319">
        <f>CUD306+1</f>
        <v>3</v>
      </c>
      <c r="CUE307" s="323" t="s">
        <v>218</v>
      </c>
      <c r="CUF307" s="319">
        <f>CUF306+1</f>
        <v>3</v>
      </c>
      <c r="CUG307" s="323" t="s">
        <v>218</v>
      </c>
      <c r="CUH307" s="319">
        <f>CUH306+1</f>
        <v>3</v>
      </c>
      <c r="CUI307" s="323" t="s">
        <v>218</v>
      </c>
      <c r="CUJ307" s="319">
        <f>CUJ306+1</f>
        <v>3</v>
      </c>
      <c r="CUK307" s="323" t="s">
        <v>218</v>
      </c>
      <c r="CUL307" s="319">
        <f>CUL306+1</f>
        <v>3</v>
      </c>
      <c r="CUM307" s="323" t="s">
        <v>218</v>
      </c>
      <c r="CUN307" s="319">
        <f>CUN306+1</f>
        <v>3</v>
      </c>
      <c r="CUO307" s="323" t="s">
        <v>218</v>
      </c>
      <c r="CUP307" s="319">
        <f>CUP306+1</f>
        <v>3</v>
      </c>
      <c r="CUQ307" s="323" t="s">
        <v>218</v>
      </c>
      <c r="CUR307" s="319">
        <f>CUR306+1</f>
        <v>3</v>
      </c>
      <c r="CUS307" s="323" t="s">
        <v>218</v>
      </c>
      <c r="CUT307" s="319">
        <f>CUT306+1</f>
        <v>3</v>
      </c>
      <c r="CUU307" s="323" t="s">
        <v>218</v>
      </c>
      <c r="CUV307" s="319">
        <f>CUV306+1</f>
        <v>3</v>
      </c>
      <c r="CUW307" s="323" t="s">
        <v>218</v>
      </c>
      <c r="CUX307" s="319">
        <f>CUX306+1</f>
        <v>3</v>
      </c>
      <c r="CUY307" s="323" t="s">
        <v>218</v>
      </c>
      <c r="CUZ307" s="319">
        <f>CUZ306+1</f>
        <v>3</v>
      </c>
      <c r="CVA307" s="323" t="s">
        <v>218</v>
      </c>
      <c r="CVB307" s="319">
        <f>CVB306+1</f>
        <v>3</v>
      </c>
      <c r="CVC307" s="323" t="s">
        <v>218</v>
      </c>
      <c r="CVD307" s="319">
        <f>CVD306+1</f>
        <v>3</v>
      </c>
      <c r="CVE307" s="323" t="s">
        <v>218</v>
      </c>
      <c r="CVF307" s="319">
        <f>CVF306+1</f>
        <v>3</v>
      </c>
      <c r="CVG307" s="323" t="s">
        <v>218</v>
      </c>
      <c r="CVH307" s="319">
        <f>CVH306+1</f>
        <v>3</v>
      </c>
      <c r="CVI307" s="323" t="s">
        <v>218</v>
      </c>
      <c r="CVJ307" s="319">
        <f>CVJ306+1</f>
        <v>3</v>
      </c>
      <c r="CVK307" s="323" t="s">
        <v>218</v>
      </c>
      <c r="CVL307" s="319">
        <f>CVL306+1</f>
        <v>3</v>
      </c>
      <c r="CVM307" s="323" t="s">
        <v>218</v>
      </c>
      <c r="CVN307" s="319">
        <f>CVN306+1</f>
        <v>3</v>
      </c>
      <c r="CVO307" s="323" t="s">
        <v>218</v>
      </c>
      <c r="CVP307" s="319">
        <f>CVP306+1</f>
        <v>3</v>
      </c>
      <c r="CVQ307" s="323" t="s">
        <v>218</v>
      </c>
      <c r="CVR307" s="319">
        <f>CVR306+1</f>
        <v>3</v>
      </c>
      <c r="CVS307" s="323" t="s">
        <v>218</v>
      </c>
      <c r="CVT307" s="319">
        <f>CVT306+1</f>
        <v>3</v>
      </c>
      <c r="CVU307" s="323" t="s">
        <v>218</v>
      </c>
      <c r="CVV307" s="319">
        <f>CVV306+1</f>
        <v>3</v>
      </c>
      <c r="CVW307" s="323" t="s">
        <v>218</v>
      </c>
      <c r="CVX307" s="319">
        <f>CVX306+1</f>
        <v>3</v>
      </c>
      <c r="CVY307" s="323" t="s">
        <v>218</v>
      </c>
      <c r="CVZ307" s="319">
        <f>CVZ306+1</f>
        <v>3</v>
      </c>
      <c r="CWA307" s="323" t="s">
        <v>218</v>
      </c>
      <c r="CWB307" s="319">
        <f>CWB306+1</f>
        <v>3</v>
      </c>
      <c r="CWC307" s="323" t="s">
        <v>218</v>
      </c>
      <c r="CWD307" s="319">
        <f>CWD306+1</f>
        <v>3</v>
      </c>
      <c r="CWE307" s="323" t="s">
        <v>218</v>
      </c>
      <c r="CWF307" s="319">
        <f>CWF306+1</f>
        <v>3</v>
      </c>
      <c r="CWG307" s="323" t="s">
        <v>218</v>
      </c>
      <c r="CWH307" s="319">
        <f>CWH306+1</f>
        <v>3</v>
      </c>
      <c r="CWI307" s="323" t="s">
        <v>218</v>
      </c>
      <c r="CWJ307" s="319">
        <f>CWJ306+1</f>
        <v>3</v>
      </c>
      <c r="CWK307" s="323" t="s">
        <v>218</v>
      </c>
      <c r="CWL307" s="319">
        <f>CWL306+1</f>
        <v>3</v>
      </c>
      <c r="CWM307" s="323" t="s">
        <v>218</v>
      </c>
      <c r="CWN307" s="319">
        <f>CWN306+1</f>
        <v>3</v>
      </c>
      <c r="CWO307" s="323" t="s">
        <v>218</v>
      </c>
      <c r="CWP307" s="319">
        <f>CWP306+1</f>
        <v>3</v>
      </c>
      <c r="CWQ307" s="323" t="s">
        <v>218</v>
      </c>
      <c r="CWR307" s="319">
        <f>CWR306+1</f>
        <v>3</v>
      </c>
      <c r="CWS307" s="323" t="s">
        <v>218</v>
      </c>
      <c r="CWT307" s="319">
        <f>CWT306+1</f>
        <v>3</v>
      </c>
      <c r="CWU307" s="323" t="s">
        <v>218</v>
      </c>
      <c r="CWV307" s="319">
        <f>CWV306+1</f>
        <v>3</v>
      </c>
      <c r="CWW307" s="323" t="s">
        <v>218</v>
      </c>
      <c r="CWX307" s="319">
        <f>CWX306+1</f>
        <v>3</v>
      </c>
      <c r="CWY307" s="323" t="s">
        <v>218</v>
      </c>
      <c r="CWZ307" s="319">
        <f>CWZ306+1</f>
        <v>3</v>
      </c>
      <c r="CXA307" s="323" t="s">
        <v>218</v>
      </c>
      <c r="CXB307" s="319">
        <f>CXB306+1</f>
        <v>3</v>
      </c>
      <c r="CXC307" s="323" t="s">
        <v>218</v>
      </c>
      <c r="CXD307" s="319">
        <f>CXD306+1</f>
        <v>3</v>
      </c>
      <c r="CXE307" s="323" t="s">
        <v>218</v>
      </c>
      <c r="CXF307" s="319">
        <f>CXF306+1</f>
        <v>3</v>
      </c>
      <c r="CXG307" s="323" t="s">
        <v>218</v>
      </c>
      <c r="CXH307" s="319">
        <f>CXH306+1</f>
        <v>3</v>
      </c>
      <c r="CXI307" s="323" t="s">
        <v>218</v>
      </c>
      <c r="CXJ307" s="319">
        <f>CXJ306+1</f>
        <v>3</v>
      </c>
      <c r="CXK307" s="323" t="s">
        <v>218</v>
      </c>
      <c r="CXL307" s="319">
        <f>CXL306+1</f>
        <v>3</v>
      </c>
      <c r="CXM307" s="323" t="s">
        <v>218</v>
      </c>
      <c r="CXN307" s="319">
        <f>CXN306+1</f>
        <v>3</v>
      </c>
      <c r="CXO307" s="323" t="s">
        <v>218</v>
      </c>
      <c r="CXP307" s="319">
        <f>CXP306+1</f>
        <v>3</v>
      </c>
      <c r="CXQ307" s="323" t="s">
        <v>218</v>
      </c>
      <c r="CXR307" s="319">
        <f>CXR306+1</f>
        <v>3</v>
      </c>
      <c r="CXS307" s="323" t="s">
        <v>218</v>
      </c>
      <c r="CXT307" s="319">
        <f>CXT306+1</f>
        <v>3</v>
      </c>
      <c r="CXU307" s="323" t="s">
        <v>218</v>
      </c>
      <c r="CXV307" s="319">
        <f>CXV306+1</f>
        <v>3</v>
      </c>
      <c r="CXW307" s="323" t="s">
        <v>218</v>
      </c>
      <c r="CXX307" s="319">
        <f>CXX306+1</f>
        <v>3</v>
      </c>
      <c r="CXY307" s="323" t="s">
        <v>218</v>
      </c>
      <c r="CXZ307" s="319">
        <f>CXZ306+1</f>
        <v>3</v>
      </c>
      <c r="CYA307" s="323" t="s">
        <v>218</v>
      </c>
      <c r="CYB307" s="319">
        <f>CYB306+1</f>
        <v>3</v>
      </c>
      <c r="CYC307" s="323" t="s">
        <v>218</v>
      </c>
      <c r="CYD307" s="319">
        <f>CYD306+1</f>
        <v>3</v>
      </c>
      <c r="CYE307" s="323" t="s">
        <v>218</v>
      </c>
      <c r="CYF307" s="319">
        <f>CYF306+1</f>
        <v>3</v>
      </c>
      <c r="CYG307" s="323" t="s">
        <v>218</v>
      </c>
      <c r="CYH307" s="319">
        <f>CYH306+1</f>
        <v>3</v>
      </c>
      <c r="CYI307" s="323" t="s">
        <v>218</v>
      </c>
      <c r="CYJ307" s="319">
        <f>CYJ306+1</f>
        <v>3</v>
      </c>
      <c r="CYK307" s="323" t="s">
        <v>218</v>
      </c>
      <c r="CYL307" s="319">
        <f>CYL306+1</f>
        <v>3</v>
      </c>
      <c r="CYM307" s="323" t="s">
        <v>218</v>
      </c>
      <c r="CYN307" s="319">
        <f>CYN306+1</f>
        <v>3</v>
      </c>
      <c r="CYO307" s="323" t="s">
        <v>218</v>
      </c>
      <c r="CYP307" s="319">
        <f>CYP306+1</f>
        <v>3</v>
      </c>
      <c r="CYQ307" s="323" t="s">
        <v>218</v>
      </c>
      <c r="CYR307" s="319">
        <f>CYR306+1</f>
        <v>3</v>
      </c>
      <c r="CYS307" s="323" t="s">
        <v>218</v>
      </c>
      <c r="CYT307" s="319">
        <f>CYT306+1</f>
        <v>3</v>
      </c>
      <c r="CYU307" s="323" t="s">
        <v>218</v>
      </c>
      <c r="CYV307" s="319">
        <f>CYV306+1</f>
        <v>3</v>
      </c>
      <c r="CYW307" s="323" t="s">
        <v>218</v>
      </c>
      <c r="CYX307" s="319">
        <f>CYX306+1</f>
        <v>3</v>
      </c>
      <c r="CYY307" s="323" t="s">
        <v>218</v>
      </c>
      <c r="CYZ307" s="319">
        <f>CYZ306+1</f>
        <v>3</v>
      </c>
      <c r="CZA307" s="323" t="s">
        <v>218</v>
      </c>
      <c r="CZB307" s="319">
        <f>CZB306+1</f>
        <v>3</v>
      </c>
      <c r="CZC307" s="323" t="s">
        <v>218</v>
      </c>
      <c r="CZD307" s="319">
        <f>CZD306+1</f>
        <v>3</v>
      </c>
      <c r="CZE307" s="323" t="s">
        <v>218</v>
      </c>
      <c r="CZF307" s="319">
        <f>CZF306+1</f>
        <v>3</v>
      </c>
      <c r="CZG307" s="323" t="s">
        <v>218</v>
      </c>
      <c r="CZH307" s="319">
        <f>CZH306+1</f>
        <v>3</v>
      </c>
      <c r="CZI307" s="323" t="s">
        <v>218</v>
      </c>
      <c r="CZJ307" s="319">
        <f>CZJ306+1</f>
        <v>3</v>
      </c>
      <c r="CZK307" s="323" t="s">
        <v>218</v>
      </c>
      <c r="CZL307" s="319">
        <f>CZL306+1</f>
        <v>3</v>
      </c>
      <c r="CZM307" s="323" t="s">
        <v>218</v>
      </c>
      <c r="CZN307" s="319">
        <f>CZN306+1</f>
        <v>3</v>
      </c>
      <c r="CZO307" s="323" t="s">
        <v>218</v>
      </c>
      <c r="CZP307" s="319">
        <f>CZP306+1</f>
        <v>3</v>
      </c>
      <c r="CZQ307" s="323" t="s">
        <v>218</v>
      </c>
      <c r="CZR307" s="319">
        <f>CZR306+1</f>
        <v>3</v>
      </c>
      <c r="CZS307" s="323" t="s">
        <v>218</v>
      </c>
      <c r="CZT307" s="319">
        <f>CZT306+1</f>
        <v>3</v>
      </c>
      <c r="CZU307" s="323" t="s">
        <v>218</v>
      </c>
      <c r="CZV307" s="319">
        <f>CZV306+1</f>
        <v>3</v>
      </c>
      <c r="CZW307" s="323" t="s">
        <v>218</v>
      </c>
      <c r="CZX307" s="319">
        <f>CZX306+1</f>
        <v>3</v>
      </c>
      <c r="CZY307" s="323" t="s">
        <v>218</v>
      </c>
      <c r="CZZ307" s="319">
        <f>CZZ306+1</f>
        <v>3</v>
      </c>
      <c r="DAA307" s="323" t="s">
        <v>218</v>
      </c>
      <c r="DAB307" s="319">
        <f>DAB306+1</f>
        <v>3</v>
      </c>
      <c r="DAC307" s="323" t="s">
        <v>218</v>
      </c>
      <c r="DAD307" s="319">
        <f>DAD306+1</f>
        <v>3</v>
      </c>
      <c r="DAE307" s="323" t="s">
        <v>218</v>
      </c>
      <c r="DAF307" s="319">
        <f>DAF306+1</f>
        <v>3</v>
      </c>
      <c r="DAG307" s="323" t="s">
        <v>218</v>
      </c>
      <c r="DAH307" s="319">
        <f>DAH306+1</f>
        <v>3</v>
      </c>
      <c r="DAI307" s="323" t="s">
        <v>218</v>
      </c>
      <c r="DAJ307" s="319">
        <f>DAJ306+1</f>
        <v>3</v>
      </c>
      <c r="DAK307" s="323" t="s">
        <v>218</v>
      </c>
      <c r="DAL307" s="319">
        <f>DAL306+1</f>
        <v>3</v>
      </c>
      <c r="DAM307" s="323" t="s">
        <v>218</v>
      </c>
      <c r="DAN307" s="319">
        <f>DAN306+1</f>
        <v>3</v>
      </c>
      <c r="DAO307" s="323" t="s">
        <v>218</v>
      </c>
      <c r="DAP307" s="319">
        <f>DAP306+1</f>
        <v>3</v>
      </c>
      <c r="DAQ307" s="323" t="s">
        <v>218</v>
      </c>
      <c r="DAR307" s="319">
        <f>DAR306+1</f>
        <v>3</v>
      </c>
      <c r="DAS307" s="323" t="s">
        <v>218</v>
      </c>
      <c r="DAT307" s="319">
        <f>DAT306+1</f>
        <v>3</v>
      </c>
      <c r="DAU307" s="323" t="s">
        <v>218</v>
      </c>
      <c r="DAV307" s="319">
        <f>DAV306+1</f>
        <v>3</v>
      </c>
      <c r="DAW307" s="323" t="s">
        <v>218</v>
      </c>
      <c r="DAX307" s="319">
        <f>DAX306+1</f>
        <v>3</v>
      </c>
      <c r="DAY307" s="323" t="s">
        <v>218</v>
      </c>
      <c r="DAZ307" s="319">
        <f>DAZ306+1</f>
        <v>3</v>
      </c>
      <c r="DBA307" s="323" t="s">
        <v>218</v>
      </c>
      <c r="DBB307" s="319">
        <f>DBB306+1</f>
        <v>3</v>
      </c>
      <c r="DBC307" s="323" t="s">
        <v>218</v>
      </c>
      <c r="DBD307" s="319">
        <f>DBD306+1</f>
        <v>3</v>
      </c>
      <c r="DBE307" s="323" t="s">
        <v>218</v>
      </c>
      <c r="DBF307" s="319">
        <f>DBF306+1</f>
        <v>3</v>
      </c>
      <c r="DBG307" s="323" t="s">
        <v>218</v>
      </c>
      <c r="DBH307" s="319">
        <f>DBH306+1</f>
        <v>3</v>
      </c>
      <c r="DBI307" s="323" t="s">
        <v>218</v>
      </c>
      <c r="DBJ307" s="319">
        <f>DBJ306+1</f>
        <v>3</v>
      </c>
      <c r="DBK307" s="323" t="s">
        <v>218</v>
      </c>
      <c r="DBL307" s="319">
        <f>DBL306+1</f>
        <v>3</v>
      </c>
      <c r="DBM307" s="323" t="s">
        <v>218</v>
      </c>
      <c r="DBN307" s="319">
        <f>DBN306+1</f>
        <v>3</v>
      </c>
      <c r="DBO307" s="323" t="s">
        <v>218</v>
      </c>
      <c r="DBP307" s="319">
        <f>DBP306+1</f>
        <v>3</v>
      </c>
      <c r="DBQ307" s="323" t="s">
        <v>218</v>
      </c>
      <c r="DBR307" s="319">
        <f>DBR306+1</f>
        <v>3</v>
      </c>
      <c r="DBS307" s="323" t="s">
        <v>218</v>
      </c>
      <c r="DBT307" s="319">
        <f>DBT306+1</f>
        <v>3</v>
      </c>
      <c r="DBU307" s="323" t="s">
        <v>218</v>
      </c>
      <c r="DBV307" s="319">
        <f>DBV306+1</f>
        <v>3</v>
      </c>
      <c r="DBW307" s="323" t="s">
        <v>218</v>
      </c>
      <c r="DBX307" s="319">
        <f>DBX306+1</f>
        <v>3</v>
      </c>
      <c r="DBY307" s="323" t="s">
        <v>218</v>
      </c>
      <c r="DBZ307" s="319">
        <f>DBZ306+1</f>
        <v>3</v>
      </c>
      <c r="DCA307" s="323" t="s">
        <v>218</v>
      </c>
      <c r="DCB307" s="319">
        <f>DCB306+1</f>
        <v>3</v>
      </c>
      <c r="DCC307" s="323" t="s">
        <v>218</v>
      </c>
      <c r="DCD307" s="319">
        <f>DCD306+1</f>
        <v>3</v>
      </c>
      <c r="DCE307" s="323" t="s">
        <v>218</v>
      </c>
      <c r="DCF307" s="319">
        <f>DCF306+1</f>
        <v>3</v>
      </c>
      <c r="DCG307" s="323" t="s">
        <v>218</v>
      </c>
      <c r="DCH307" s="319">
        <f>DCH306+1</f>
        <v>3</v>
      </c>
      <c r="DCI307" s="323" t="s">
        <v>218</v>
      </c>
      <c r="DCJ307" s="319">
        <f>DCJ306+1</f>
        <v>3</v>
      </c>
      <c r="DCK307" s="323" t="s">
        <v>218</v>
      </c>
      <c r="DCL307" s="319">
        <f>DCL306+1</f>
        <v>3</v>
      </c>
      <c r="DCM307" s="323" t="s">
        <v>218</v>
      </c>
      <c r="DCN307" s="319">
        <f>DCN306+1</f>
        <v>3</v>
      </c>
      <c r="DCO307" s="323" t="s">
        <v>218</v>
      </c>
      <c r="DCP307" s="319">
        <f>DCP306+1</f>
        <v>3</v>
      </c>
      <c r="DCQ307" s="323" t="s">
        <v>218</v>
      </c>
      <c r="DCR307" s="319">
        <f>DCR306+1</f>
        <v>3</v>
      </c>
      <c r="DCS307" s="323" t="s">
        <v>218</v>
      </c>
      <c r="DCT307" s="319">
        <f>DCT306+1</f>
        <v>3</v>
      </c>
      <c r="DCU307" s="323" t="s">
        <v>218</v>
      </c>
      <c r="DCV307" s="319">
        <f>DCV306+1</f>
        <v>3</v>
      </c>
      <c r="DCW307" s="323" t="s">
        <v>218</v>
      </c>
      <c r="DCX307" s="319">
        <f>DCX306+1</f>
        <v>3</v>
      </c>
      <c r="DCY307" s="323" t="s">
        <v>218</v>
      </c>
      <c r="DCZ307" s="319">
        <f>DCZ306+1</f>
        <v>3</v>
      </c>
      <c r="DDA307" s="323" t="s">
        <v>218</v>
      </c>
      <c r="DDB307" s="319">
        <f>DDB306+1</f>
        <v>3</v>
      </c>
      <c r="DDC307" s="323" t="s">
        <v>218</v>
      </c>
      <c r="DDD307" s="319">
        <f>DDD306+1</f>
        <v>3</v>
      </c>
      <c r="DDE307" s="323" t="s">
        <v>218</v>
      </c>
      <c r="DDF307" s="319">
        <f>DDF306+1</f>
        <v>3</v>
      </c>
      <c r="DDG307" s="323" t="s">
        <v>218</v>
      </c>
      <c r="DDH307" s="319">
        <f>DDH306+1</f>
        <v>3</v>
      </c>
      <c r="DDI307" s="323" t="s">
        <v>218</v>
      </c>
      <c r="DDJ307" s="319">
        <f>DDJ306+1</f>
        <v>3</v>
      </c>
      <c r="DDK307" s="323" t="s">
        <v>218</v>
      </c>
      <c r="DDL307" s="319">
        <f>DDL306+1</f>
        <v>3</v>
      </c>
      <c r="DDM307" s="323" t="s">
        <v>218</v>
      </c>
      <c r="DDN307" s="319">
        <f>DDN306+1</f>
        <v>3</v>
      </c>
      <c r="DDO307" s="323" t="s">
        <v>218</v>
      </c>
      <c r="DDP307" s="319">
        <f>DDP306+1</f>
        <v>3</v>
      </c>
      <c r="DDQ307" s="323" t="s">
        <v>218</v>
      </c>
      <c r="DDR307" s="319">
        <f>DDR306+1</f>
        <v>3</v>
      </c>
      <c r="DDS307" s="323" t="s">
        <v>218</v>
      </c>
      <c r="DDT307" s="319">
        <f>DDT306+1</f>
        <v>3</v>
      </c>
      <c r="DDU307" s="323" t="s">
        <v>218</v>
      </c>
      <c r="DDV307" s="319">
        <f>DDV306+1</f>
        <v>3</v>
      </c>
      <c r="DDW307" s="323" t="s">
        <v>218</v>
      </c>
      <c r="DDX307" s="319">
        <f>DDX306+1</f>
        <v>3</v>
      </c>
      <c r="DDY307" s="323" t="s">
        <v>218</v>
      </c>
      <c r="DDZ307" s="319">
        <f>DDZ306+1</f>
        <v>3</v>
      </c>
      <c r="DEA307" s="323" t="s">
        <v>218</v>
      </c>
      <c r="DEB307" s="319">
        <f>DEB306+1</f>
        <v>3</v>
      </c>
      <c r="DEC307" s="323" t="s">
        <v>218</v>
      </c>
      <c r="DED307" s="319">
        <f>DED306+1</f>
        <v>3</v>
      </c>
      <c r="DEE307" s="323" t="s">
        <v>218</v>
      </c>
      <c r="DEF307" s="319">
        <f>DEF306+1</f>
        <v>3</v>
      </c>
      <c r="DEG307" s="323" t="s">
        <v>218</v>
      </c>
      <c r="DEH307" s="319">
        <f>DEH306+1</f>
        <v>3</v>
      </c>
      <c r="DEI307" s="323" t="s">
        <v>218</v>
      </c>
      <c r="DEJ307" s="319">
        <f>DEJ306+1</f>
        <v>3</v>
      </c>
      <c r="DEK307" s="323" t="s">
        <v>218</v>
      </c>
      <c r="DEL307" s="319">
        <f>DEL306+1</f>
        <v>3</v>
      </c>
      <c r="DEM307" s="323" t="s">
        <v>218</v>
      </c>
      <c r="DEN307" s="319">
        <f>DEN306+1</f>
        <v>3</v>
      </c>
      <c r="DEO307" s="323" t="s">
        <v>218</v>
      </c>
      <c r="DEP307" s="319">
        <f>DEP306+1</f>
        <v>3</v>
      </c>
      <c r="DEQ307" s="323" t="s">
        <v>218</v>
      </c>
      <c r="DER307" s="319">
        <f>DER306+1</f>
        <v>3</v>
      </c>
      <c r="DES307" s="323" t="s">
        <v>218</v>
      </c>
      <c r="DET307" s="319">
        <f>DET306+1</f>
        <v>3</v>
      </c>
      <c r="DEU307" s="323" t="s">
        <v>218</v>
      </c>
      <c r="DEV307" s="319">
        <f>DEV306+1</f>
        <v>3</v>
      </c>
      <c r="DEW307" s="323" t="s">
        <v>218</v>
      </c>
      <c r="DEX307" s="319">
        <f>DEX306+1</f>
        <v>3</v>
      </c>
      <c r="DEY307" s="323" t="s">
        <v>218</v>
      </c>
      <c r="DEZ307" s="319">
        <f>DEZ306+1</f>
        <v>3</v>
      </c>
      <c r="DFA307" s="323" t="s">
        <v>218</v>
      </c>
      <c r="DFB307" s="319">
        <f>DFB306+1</f>
        <v>3</v>
      </c>
      <c r="DFC307" s="323" t="s">
        <v>218</v>
      </c>
      <c r="DFD307" s="319">
        <f>DFD306+1</f>
        <v>3</v>
      </c>
      <c r="DFE307" s="323" t="s">
        <v>218</v>
      </c>
      <c r="DFF307" s="319">
        <f>DFF306+1</f>
        <v>3</v>
      </c>
      <c r="DFG307" s="323" t="s">
        <v>218</v>
      </c>
      <c r="DFH307" s="319">
        <f>DFH306+1</f>
        <v>3</v>
      </c>
      <c r="DFI307" s="323" t="s">
        <v>218</v>
      </c>
      <c r="DFJ307" s="319">
        <f>DFJ306+1</f>
        <v>3</v>
      </c>
      <c r="DFK307" s="323" t="s">
        <v>218</v>
      </c>
      <c r="DFL307" s="319">
        <f>DFL306+1</f>
        <v>3</v>
      </c>
      <c r="DFM307" s="323" t="s">
        <v>218</v>
      </c>
      <c r="DFN307" s="319">
        <f>DFN306+1</f>
        <v>3</v>
      </c>
      <c r="DFO307" s="323" t="s">
        <v>218</v>
      </c>
      <c r="DFP307" s="319">
        <f>DFP306+1</f>
        <v>3</v>
      </c>
      <c r="DFQ307" s="323" t="s">
        <v>218</v>
      </c>
      <c r="DFR307" s="319">
        <f>DFR306+1</f>
        <v>3</v>
      </c>
      <c r="DFS307" s="323" t="s">
        <v>218</v>
      </c>
      <c r="DFT307" s="319">
        <f>DFT306+1</f>
        <v>3</v>
      </c>
      <c r="DFU307" s="323" t="s">
        <v>218</v>
      </c>
      <c r="DFV307" s="319">
        <f>DFV306+1</f>
        <v>3</v>
      </c>
      <c r="DFW307" s="323" t="s">
        <v>218</v>
      </c>
      <c r="DFX307" s="319">
        <f>DFX306+1</f>
        <v>3</v>
      </c>
      <c r="DFY307" s="323" t="s">
        <v>218</v>
      </c>
      <c r="DFZ307" s="319">
        <f>DFZ306+1</f>
        <v>3</v>
      </c>
      <c r="DGA307" s="323" t="s">
        <v>218</v>
      </c>
      <c r="DGB307" s="319">
        <f>DGB306+1</f>
        <v>3</v>
      </c>
      <c r="DGC307" s="323" t="s">
        <v>218</v>
      </c>
      <c r="DGD307" s="319">
        <f>DGD306+1</f>
        <v>3</v>
      </c>
      <c r="DGE307" s="323" t="s">
        <v>218</v>
      </c>
      <c r="DGF307" s="319">
        <f>DGF306+1</f>
        <v>3</v>
      </c>
      <c r="DGG307" s="323" t="s">
        <v>218</v>
      </c>
      <c r="DGH307" s="319">
        <f>DGH306+1</f>
        <v>3</v>
      </c>
      <c r="DGI307" s="323" t="s">
        <v>218</v>
      </c>
      <c r="DGJ307" s="319">
        <f>DGJ306+1</f>
        <v>3</v>
      </c>
      <c r="DGK307" s="323" t="s">
        <v>218</v>
      </c>
      <c r="DGL307" s="319">
        <f>DGL306+1</f>
        <v>3</v>
      </c>
      <c r="DGM307" s="323" t="s">
        <v>218</v>
      </c>
      <c r="DGN307" s="319">
        <f>DGN306+1</f>
        <v>3</v>
      </c>
      <c r="DGO307" s="323" t="s">
        <v>218</v>
      </c>
      <c r="DGP307" s="319">
        <f>DGP306+1</f>
        <v>3</v>
      </c>
      <c r="DGQ307" s="323" t="s">
        <v>218</v>
      </c>
      <c r="DGR307" s="319">
        <f>DGR306+1</f>
        <v>3</v>
      </c>
      <c r="DGS307" s="323" t="s">
        <v>218</v>
      </c>
      <c r="DGT307" s="319">
        <f>DGT306+1</f>
        <v>3</v>
      </c>
      <c r="DGU307" s="323" t="s">
        <v>218</v>
      </c>
      <c r="DGV307" s="319">
        <f>DGV306+1</f>
        <v>3</v>
      </c>
      <c r="DGW307" s="323" t="s">
        <v>218</v>
      </c>
      <c r="DGX307" s="319">
        <f>DGX306+1</f>
        <v>3</v>
      </c>
      <c r="DGY307" s="323" t="s">
        <v>218</v>
      </c>
      <c r="DGZ307" s="319">
        <f>DGZ306+1</f>
        <v>3</v>
      </c>
      <c r="DHA307" s="323" t="s">
        <v>218</v>
      </c>
      <c r="DHB307" s="319">
        <f>DHB306+1</f>
        <v>3</v>
      </c>
      <c r="DHC307" s="323" t="s">
        <v>218</v>
      </c>
      <c r="DHD307" s="319">
        <f>DHD306+1</f>
        <v>3</v>
      </c>
      <c r="DHE307" s="323" t="s">
        <v>218</v>
      </c>
      <c r="DHF307" s="319">
        <f>DHF306+1</f>
        <v>3</v>
      </c>
      <c r="DHG307" s="323" t="s">
        <v>218</v>
      </c>
      <c r="DHH307" s="319">
        <f>DHH306+1</f>
        <v>3</v>
      </c>
      <c r="DHI307" s="323" t="s">
        <v>218</v>
      </c>
      <c r="DHJ307" s="319">
        <f>DHJ306+1</f>
        <v>3</v>
      </c>
      <c r="DHK307" s="323" t="s">
        <v>218</v>
      </c>
      <c r="DHL307" s="319">
        <f>DHL306+1</f>
        <v>3</v>
      </c>
      <c r="DHM307" s="323" t="s">
        <v>218</v>
      </c>
      <c r="DHN307" s="319">
        <f>DHN306+1</f>
        <v>3</v>
      </c>
      <c r="DHO307" s="323" t="s">
        <v>218</v>
      </c>
      <c r="DHP307" s="319">
        <f>DHP306+1</f>
        <v>3</v>
      </c>
      <c r="DHQ307" s="323" t="s">
        <v>218</v>
      </c>
      <c r="DHR307" s="319">
        <f>DHR306+1</f>
        <v>3</v>
      </c>
      <c r="DHS307" s="323" t="s">
        <v>218</v>
      </c>
      <c r="DHT307" s="319">
        <f>DHT306+1</f>
        <v>3</v>
      </c>
      <c r="DHU307" s="323" t="s">
        <v>218</v>
      </c>
      <c r="DHV307" s="319">
        <f>DHV306+1</f>
        <v>3</v>
      </c>
      <c r="DHW307" s="323" t="s">
        <v>218</v>
      </c>
      <c r="DHX307" s="319">
        <f>DHX306+1</f>
        <v>3</v>
      </c>
      <c r="DHY307" s="323" t="s">
        <v>218</v>
      </c>
      <c r="DHZ307" s="319">
        <f>DHZ306+1</f>
        <v>3</v>
      </c>
      <c r="DIA307" s="323" t="s">
        <v>218</v>
      </c>
      <c r="DIB307" s="319">
        <f>DIB306+1</f>
        <v>3</v>
      </c>
      <c r="DIC307" s="323" t="s">
        <v>218</v>
      </c>
      <c r="DID307" s="319">
        <f>DID306+1</f>
        <v>3</v>
      </c>
      <c r="DIE307" s="323" t="s">
        <v>218</v>
      </c>
      <c r="DIF307" s="319">
        <f>DIF306+1</f>
        <v>3</v>
      </c>
      <c r="DIG307" s="323" t="s">
        <v>218</v>
      </c>
      <c r="DIH307" s="319">
        <f>DIH306+1</f>
        <v>3</v>
      </c>
      <c r="DII307" s="323" t="s">
        <v>218</v>
      </c>
      <c r="DIJ307" s="319">
        <f>DIJ306+1</f>
        <v>3</v>
      </c>
      <c r="DIK307" s="323" t="s">
        <v>218</v>
      </c>
      <c r="DIL307" s="319">
        <f>DIL306+1</f>
        <v>3</v>
      </c>
      <c r="DIM307" s="323" t="s">
        <v>218</v>
      </c>
      <c r="DIN307" s="319">
        <f>DIN306+1</f>
        <v>3</v>
      </c>
      <c r="DIO307" s="323" t="s">
        <v>218</v>
      </c>
      <c r="DIP307" s="319">
        <f>DIP306+1</f>
        <v>3</v>
      </c>
      <c r="DIQ307" s="323" t="s">
        <v>218</v>
      </c>
      <c r="DIR307" s="319">
        <f>DIR306+1</f>
        <v>3</v>
      </c>
      <c r="DIS307" s="323" t="s">
        <v>218</v>
      </c>
      <c r="DIT307" s="319">
        <f>DIT306+1</f>
        <v>3</v>
      </c>
      <c r="DIU307" s="323" t="s">
        <v>218</v>
      </c>
      <c r="DIV307" s="319">
        <f>DIV306+1</f>
        <v>3</v>
      </c>
      <c r="DIW307" s="323" t="s">
        <v>218</v>
      </c>
      <c r="DIX307" s="319">
        <f>DIX306+1</f>
        <v>3</v>
      </c>
      <c r="DIY307" s="323" t="s">
        <v>218</v>
      </c>
      <c r="DIZ307" s="319">
        <f>DIZ306+1</f>
        <v>3</v>
      </c>
      <c r="DJA307" s="323" t="s">
        <v>218</v>
      </c>
      <c r="DJB307" s="319">
        <f>DJB306+1</f>
        <v>3</v>
      </c>
      <c r="DJC307" s="323" t="s">
        <v>218</v>
      </c>
      <c r="DJD307" s="319">
        <f>DJD306+1</f>
        <v>3</v>
      </c>
      <c r="DJE307" s="323" t="s">
        <v>218</v>
      </c>
      <c r="DJF307" s="319">
        <f>DJF306+1</f>
        <v>3</v>
      </c>
      <c r="DJG307" s="323" t="s">
        <v>218</v>
      </c>
      <c r="DJH307" s="319">
        <f>DJH306+1</f>
        <v>3</v>
      </c>
      <c r="DJI307" s="323" t="s">
        <v>218</v>
      </c>
      <c r="DJJ307" s="319">
        <f>DJJ306+1</f>
        <v>3</v>
      </c>
      <c r="DJK307" s="323" t="s">
        <v>218</v>
      </c>
      <c r="DJL307" s="319">
        <f>DJL306+1</f>
        <v>3</v>
      </c>
      <c r="DJM307" s="323" t="s">
        <v>218</v>
      </c>
      <c r="DJN307" s="319">
        <f>DJN306+1</f>
        <v>3</v>
      </c>
      <c r="DJO307" s="323" t="s">
        <v>218</v>
      </c>
      <c r="DJP307" s="319">
        <f>DJP306+1</f>
        <v>3</v>
      </c>
      <c r="DJQ307" s="323" t="s">
        <v>218</v>
      </c>
      <c r="DJR307" s="319">
        <f>DJR306+1</f>
        <v>3</v>
      </c>
      <c r="DJS307" s="323" t="s">
        <v>218</v>
      </c>
      <c r="DJT307" s="319">
        <f>DJT306+1</f>
        <v>3</v>
      </c>
      <c r="DJU307" s="323" t="s">
        <v>218</v>
      </c>
      <c r="DJV307" s="319">
        <f>DJV306+1</f>
        <v>3</v>
      </c>
      <c r="DJW307" s="323" t="s">
        <v>218</v>
      </c>
      <c r="DJX307" s="319">
        <f>DJX306+1</f>
        <v>3</v>
      </c>
      <c r="DJY307" s="323" t="s">
        <v>218</v>
      </c>
      <c r="DJZ307" s="319">
        <f>DJZ306+1</f>
        <v>3</v>
      </c>
      <c r="DKA307" s="323" t="s">
        <v>218</v>
      </c>
      <c r="DKB307" s="319">
        <f>DKB306+1</f>
        <v>3</v>
      </c>
      <c r="DKC307" s="323" t="s">
        <v>218</v>
      </c>
      <c r="DKD307" s="319">
        <f>DKD306+1</f>
        <v>3</v>
      </c>
      <c r="DKE307" s="323" t="s">
        <v>218</v>
      </c>
      <c r="DKF307" s="319">
        <f>DKF306+1</f>
        <v>3</v>
      </c>
      <c r="DKG307" s="323" t="s">
        <v>218</v>
      </c>
      <c r="DKH307" s="319">
        <f>DKH306+1</f>
        <v>3</v>
      </c>
      <c r="DKI307" s="323" t="s">
        <v>218</v>
      </c>
      <c r="DKJ307" s="319">
        <f>DKJ306+1</f>
        <v>3</v>
      </c>
      <c r="DKK307" s="323" t="s">
        <v>218</v>
      </c>
      <c r="DKL307" s="319">
        <f>DKL306+1</f>
        <v>3</v>
      </c>
      <c r="DKM307" s="323" t="s">
        <v>218</v>
      </c>
      <c r="DKN307" s="319">
        <f>DKN306+1</f>
        <v>3</v>
      </c>
      <c r="DKO307" s="323" t="s">
        <v>218</v>
      </c>
      <c r="DKP307" s="319">
        <f>DKP306+1</f>
        <v>3</v>
      </c>
      <c r="DKQ307" s="323" t="s">
        <v>218</v>
      </c>
      <c r="DKR307" s="319">
        <f>DKR306+1</f>
        <v>3</v>
      </c>
      <c r="DKS307" s="323" t="s">
        <v>218</v>
      </c>
      <c r="DKT307" s="319">
        <f>DKT306+1</f>
        <v>3</v>
      </c>
      <c r="DKU307" s="323" t="s">
        <v>218</v>
      </c>
      <c r="DKV307" s="319">
        <f>DKV306+1</f>
        <v>3</v>
      </c>
      <c r="DKW307" s="323" t="s">
        <v>218</v>
      </c>
      <c r="DKX307" s="319">
        <f>DKX306+1</f>
        <v>3</v>
      </c>
      <c r="DKY307" s="323" t="s">
        <v>218</v>
      </c>
      <c r="DKZ307" s="319">
        <f>DKZ306+1</f>
        <v>3</v>
      </c>
      <c r="DLA307" s="323" t="s">
        <v>218</v>
      </c>
      <c r="DLB307" s="319">
        <f>DLB306+1</f>
        <v>3</v>
      </c>
      <c r="DLC307" s="323" t="s">
        <v>218</v>
      </c>
      <c r="DLD307" s="319">
        <f>DLD306+1</f>
        <v>3</v>
      </c>
      <c r="DLE307" s="323" t="s">
        <v>218</v>
      </c>
      <c r="DLF307" s="319">
        <f>DLF306+1</f>
        <v>3</v>
      </c>
      <c r="DLG307" s="323" t="s">
        <v>218</v>
      </c>
      <c r="DLH307" s="319">
        <f>DLH306+1</f>
        <v>3</v>
      </c>
      <c r="DLI307" s="323" t="s">
        <v>218</v>
      </c>
      <c r="DLJ307" s="319">
        <f>DLJ306+1</f>
        <v>3</v>
      </c>
      <c r="DLK307" s="323" t="s">
        <v>218</v>
      </c>
      <c r="DLL307" s="319">
        <f>DLL306+1</f>
        <v>3</v>
      </c>
      <c r="DLM307" s="323" t="s">
        <v>218</v>
      </c>
      <c r="DLN307" s="319">
        <f>DLN306+1</f>
        <v>3</v>
      </c>
      <c r="DLO307" s="323" t="s">
        <v>218</v>
      </c>
      <c r="DLP307" s="319">
        <f>DLP306+1</f>
        <v>3</v>
      </c>
      <c r="DLQ307" s="323" t="s">
        <v>218</v>
      </c>
      <c r="DLR307" s="319">
        <f>DLR306+1</f>
        <v>3</v>
      </c>
      <c r="DLS307" s="323" t="s">
        <v>218</v>
      </c>
      <c r="DLT307" s="319">
        <f>DLT306+1</f>
        <v>3</v>
      </c>
      <c r="DLU307" s="323" t="s">
        <v>218</v>
      </c>
      <c r="DLV307" s="319">
        <f>DLV306+1</f>
        <v>3</v>
      </c>
      <c r="DLW307" s="323" t="s">
        <v>218</v>
      </c>
      <c r="DLX307" s="319">
        <f>DLX306+1</f>
        <v>3</v>
      </c>
      <c r="DLY307" s="323" t="s">
        <v>218</v>
      </c>
      <c r="DLZ307" s="319">
        <f>DLZ306+1</f>
        <v>3</v>
      </c>
      <c r="DMA307" s="323" t="s">
        <v>218</v>
      </c>
      <c r="DMB307" s="319">
        <f>DMB306+1</f>
        <v>3</v>
      </c>
      <c r="DMC307" s="323" t="s">
        <v>218</v>
      </c>
      <c r="DMD307" s="319">
        <f>DMD306+1</f>
        <v>3</v>
      </c>
      <c r="DME307" s="323" t="s">
        <v>218</v>
      </c>
      <c r="DMF307" s="319">
        <f>DMF306+1</f>
        <v>3</v>
      </c>
      <c r="DMG307" s="323" t="s">
        <v>218</v>
      </c>
      <c r="DMH307" s="319">
        <f>DMH306+1</f>
        <v>3</v>
      </c>
      <c r="DMI307" s="323" t="s">
        <v>218</v>
      </c>
      <c r="DMJ307" s="319">
        <f>DMJ306+1</f>
        <v>3</v>
      </c>
      <c r="DMK307" s="323" t="s">
        <v>218</v>
      </c>
      <c r="DML307" s="319">
        <f>DML306+1</f>
        <v>3</v>
      </c>
      <c r="DMM307" s="323" t="s">
        <v>218</v>
      </c>
      <c r="DMN307" s="319">
        <f>DMN306+1</f>
        <v>3</v>
      </c>
      <c r="DMO307" s="323" t="s">
        <v>218</v>
      </c>
      <c r="DMP307" s="319">
        <f>DMP306+1</f>
        <v>3</v>
      </c>
      <c r="DMQ307" s="323" t="s">
        <v>218</v>
      </c>
      <c r="DMR307" s="319">
        <f>DMR306+1</f>
        <v>3</v>
      </c>
      <c r="DMS307" s="323" t="s">
        <v>218</v>
      </c>
      <c r="DMT307" s="319">
        <f>DMT306+1</f>
        <v>3</v>
      </c>
      <c r="DMU307" s="323" t="s">
        <v>218</v>
      </c>
      <c r="DMV307" s="319">
        <f>DMV306+1</f>
        <v>3</v>
      </c>
      <c r="DMW307" s="323" t="s">
        <v>218</v>
      </c>
      <c r="DMX307" s="319">
        <f>DMX306+1</f>
        <v>3</v>
      </c>
      <c r="DMY307" s="323" t="s">
        <v>218</v>
      </c>
      <c r="DMZ307" s="319">
        <f>DMZ306+1</f>
        <v>3</v>
      </c>
      <c r="DNA307" s="323" t="s">
        <v>218</v>
      </c>
      <c r="DNB307" s="319">
        <f>DNB306+1</f>
        <v>3</v>
      </c>
      <c r="DNC307" s="323" t="s">
        <v>218</v>
      </c>
      <c r="DND307" s="319">
        <f>DND306+1</f>
        <v>3</v>
      </c>
      <c r="DNE307" s="323" t="s">
        <v>218</v>
      </c>
      <c r="DNF307" s="319">
        <f>DNF306+1</f>
        <v>3</v>
      </c>
      <c r="DNG307" s="323" t="s">
        <v>218</v>
      </c>
      <c r="DNH307" s="319">
        <f>DNH306+1</f>
        <v>3</v>
      </c>
      <c r="DNI307" s="323" t="s">
        <v>218</v>
      </c>
      <c r="DNJ307" s="319">
        <f>DNJ306+1</f>
        <v>3</v>
      </c>
      <c r="DNK307" s="323" t="s">
        <v>218</v>
      </c>
      <c r="DNL307" s="319">
        <f>DNL306+1</f>
        <v>3</v>
      </c>
      <c r="DNM307" s="323" t="s">
        <v>218</v>
      </c>
      <c r="DNN307" s="319">
        <f>DNN306+1</f>
        <v>3</v>
      </c>
      <c r="DNO307" s="323" t="s">
        <v>218</v>
      </c>
      <c r="DNP307" s="319">
        <f>DNP306+1</f>
        <v>3</v>
      </c>
      <c r="DNQ307" s="323" t="s">
        <v>218</v>
      </c>
      <c r="DNR307" s="319">
        <f>DNR306+1</f>
        <v>3</v>
      </c>
      <c r="DNS307" s="323" t="s">
        <v>218</v>
      </c>
      <c r="DNT307" s="319">
        <f>DNT306+1</f>
        <v>3</v>
      </c>
      <c r="DNU307" s="323" t="s">
        <v>218</v>
      </c>
      <c r="DNV307" s="319">
        <f>DNV306+1</f>
        <v>3</v>
      </c>
      <c r="DNW307" s="323" t="s">
        <v>218</v>
      </c>
      <c r="DNX307" s="319">
        <f>DNX306+1</f>
        <v>3</v>
      </c>
      <c r="DNY307" s="323" t="s">
        <v>218</v>
      </c>
      <c r="DNZ307" s="319">
        <f>DNZ306+1</f>
        <v>3</v>
      </c>
      <c r="DOA307" s="323" t="s">
        <v>218</v>
      </c>
      <c r="DOB307" s="319">
        <f>DOB306+1</f>
        <v>3</v>
      </c>
      <c r="DOC307" s="323" t="s">
        <v>218</v>
      </c>
      <c r="DOD307" s="319">
        <f>DOD306+1</f>
        <v>3</v>
      </c>
      <c r="DOE307" s="323" t="s">
        <v>218</v>
      </c>
      <c r="DOF307" s="319">
        <f>DOF306+1</f>
        <v>3</v>
      </c>
      <c r="DOG307" s="323" t="s">
        <v>218</v>
      </c>
      <c r="DOH307" s="319">
        <f>DOH306+1</f>
        <v>3</v>
      </c>
      <c r="DOI307" s="323" t="s">
        <v>218</v>
      </c>
      <c r="DOJ307" s="319">
        <f>DOJ306+1</f>
        <v>3</v>
      </c>
      <c r="DOK307" s="323" t="s">
        <v>218</v>
      </c>
      <c r="DOL307" s="319">
        <f>DOL306+1</f>
        <v>3</v>
      </c>
      <c r="DOM307" s="323" t="s">
        <v>218</v>
      </c>
      <c r="DON307" s="319">
        <f>DON306+1</f>
        <v>3</v>
      </c>
      <c r="DOO307" s="323" t="s">
        <v>218</v>
      </c>
      <c r="DOP307" s="319">
        <f>DOP306+1</f>
        <v>3</v>
      </c>
      <c r="DOQ307" s="323" t="s">
        <v>218</v>
      </c>
      <c r="DOR307" s="319">
        <f>DOR306+1</f>
        <v>3</v>
      </c>
      <c r="DOS307" s="323" t="s">
        <v>218</v>
      </c>
      <c r="DOT307" s="319">
        <f>DOT306+1</f>
        <v>3</v>
      </c>
      <c r="DOU307" s="323" t="s">
        <v>218</v>
      </c>
      <c r="DOV307" s="319">
        <f>DOV306+1</f>
        <v>3</v>
      </c>
      <c r="DOW307" s="323" t="s">
        <v>218</v>
      </c>
      <c r="DOX307" s="319">
        <f>DOX306+1</f>
        <v>3</v>
      </c>
      <c r="DOY307" s="323" t="s">
        <v>218</v>
      </c>
      <c r="DOZ307" s="319">
        <f>DOZ306+1</f>
        <v>3</v>
      </c>
      <c r="DPA307" s="323" t="s">
        <v>218</v>
      </c>
      <c r="DPB307" s="319">
        <f>DPB306+1</f>
        <v>3</v>
      </c>
      <c r="DPC307" s="323" t="s">
        <v>218</v>
      </c>
      <c r="DPD307" s="319">
        <f>DPD306+1</f>
        <v>3</v>
      </c>
      <c r="DPE307" s="323" t="s">
        <v>218</v>
      </c>
      <c r="DPF307" s="319">
        <f>DPF306+1</f>
        <v>3</v>
      </c>
      <c r="DPG307" s="323" t="s">
        <v>218</v>
      </c>
      <c r="DPH307" s="319">
        <f>DPH306+1</f>
        <v>3</v>
      </c>
      <c r="DPI307" s="323" t="s">
        <v>218</v>
      </c>
      <c r="DPJ307" s="319">
        <f>DPJ306+1</f>
        <v>3</v>
      </c>
      <c r="DPK307" s="323" t="s">
        <v>218</v>
      </c>
      <c r="DPL307" s="319">
        <f>DPL306+1</f>
        <v>3</v>
      </c>
      <c r="DPM307" s="323" t="s">
        <v>218</v>
      </c>
      <c r="DPN307" s="319">
        <f>DPN306+1</f>
        <v>3</v>
      </c>
      <c r="DPO307" s="323" t="s">
        <v>218</v>
      </c>
      <c r="DPP307" s="319">
        <f>DPP306+1</f>
        <v>3</v>
      </c>
      <c r="DPQ307" s="323" t="s">
        <v>218</v>
      </c>
      <c r="DPR307" s="319">
        <f>DPR306+1</f>
        <v>3</v>
      </c>
      <c r="DPS307" s="323" t="s">
        <v>218</v>
      </c>
      <c r="DPT307" s="319">
        <f>DPT306+1</f>
        <v>3</v>
      </c>
      <c r="DPU307" s="323" t="s">
        <v>218</v>
      </c>
      <c r="DPV307" s="319">
        <f>DPV306+1</f>
        <v>3</v>
      </c>
      <c r="DPW307" s="323" t="s">
        <v>218</v>
      </c>
      <c r="DPX307" s="319">
        <f>DPX306+1</f>
        <v>3</v>
      </c>
      <c r="DPY307" s="323" t="s">
        <v>218</v>
      </c>
      <c r="DPZ307" s="319">
        <f>DPZ306+1</f>
        <v>3</v>
      </c>
      <c r="DQA307" s="323" t="s">
        <v>218</v>
      </c>
      <c r="DQB307" s="319">
        <f>DQB306+1</f>
        <v>3</v>
      </c>
      <c r="DQC307" s="323" t="s">
        <v>218</v>
      </c>
      <c r="DQD307" s="319">
        <f>DQD306+1</f>
        <v>3</v>
      </c>
      <c r="DQE307" s="323" t="s">
        <v>218</v>
      </c>
      <c r="DQF307" s="319">
        <f>DQF306+1</f>
        <v>3</v>
      </c>
      <c r="DQG307" s="323" t="s">
        <v>218</v>
      </c>
      <c r="DQH307" s="319">
        <f>DQH306+1</f>
        <v>3</v>
      </c>
      <c r="DQI307" s="323" t="s">
        <v>218</v>
      </c>
      <c r="DQJ307" s="319">
        <f>DQJ306+1</f>
        <v>3</v>
      </c>
      <c r="DQK307" s="323" t="s">
        <v>218</v>
      </c>
      <c r="DQL307" s="319">
        <f>DQL306+1</f>
        <v>3</v>
      </c>
      <c r="DQM307" s="323" t="s">
        <v>218</v>
      </c>
      <c r="DQN307" s="319">
        <f>DQN306+1</f>
        <v>3</v>
      </c>
      <c r="DQO307" s="323" t="s">
        <v>218</v>
      </c>
      <c r="DQP307" s="319">
        <f>DQP306+1</f>
        <v>3</v>
      </c>
      <c r="DQQ307" s="323" t="s">
        <v>218</v>
      </c>
      <c r="DQR307" s="319">
        <f>DQR306+1</f>
        <v>3</v>
      </c>
      <c r="DQS307" s="323" t="s">
        <v>218</v>
      </c>
      <c r="DQT307" s="319">
        <f>DQT306+1</f>
        <v>3</v>
      </c>
      <c r="DQU307" s="323" t="s">
        <v>218</v>
      </c>
      <c r="DQV307" s="319">
        <f>DQV306+1</f>
        <v>3</v>
      </c>
      <c r="DQW307" s="323" t="s">
        <v>218</v>
      </c>
      <c r="DQX307" s="319">
        <f>DQX306+1</f>
        <v>3</v>
      </c>
      <c r="DQY307" s="323" t="s">
        <v>218</v>
      </c>
      <c r="DQZ307" s="319">
        <f>DQZ306+1</f>
        <v>3</v>
      </c>
      <c r="DRA307" s="323" t="s">
        <v>218</v>
      </c>
      <c r="DRB307" s="319">
        <f>DRB306+1</f>
        <v>3</v>
      </c>
      <c r="DRC307" s="323" t="s">
        <v>218</v>
      </c>
      <c r="DRD307" s="319">
        <f>DRD306+1</f>
        <v>3</v>
      </c>
      <c r="DRE307" s="323" t="s">
        <v>218</v>
      </c>
      <c r="DRF307" s="319">
        <f>DRF306+1</f>
        <v>3</v>
      </c>
      <c r="DRG307" s="323" t="s">
        <v>218</v>
      </c>
      <c r="DRH307" s="319">
        <f>DRH306+1</f>
        <v>3</v>
      </c>
      <c r="DRI307" s="323" t="s">
        <v>218</v>
      </c>
      <c r="DRJ307" s="319">
        <f>DRJ306+1</f>
        <v>3</v>
      </c>
      <c r="DRK307" s="323" t="s">
        <v>218</v>
      </c>
      <c r="DRL307" s="319">
        <f>DRL306+1</f>
        <v>3</v>
      </c>
      <c r="DRM307" s="323" t="s">
        <v>218</v>
      </c>
      <c r="DRN307" s="319">
        <f>DRN306+1</f>
        <v>3</v>
      </c>
      <c r="DRO307" s="323" t="s">
        <v>218</v>
      </c>
      <c r="DRP307" s="319">
        <f>DRP306+1</f>
        <v>3</v>
      </c>
      <c r="DRQ307" s="323" t="s">
        <v>218</v>
      </c>
      <c r="DRR307" s="319">
        <f>DRR306+1</f>
        <v>3</v>
      </c>
      <c r="DRS307" s="323" t="s">
        <v>218</v>
      </c>
      <c r="DRT307" s="319">
        <f>DRT306+1</f>
        <v>3</v>
      </c>
      <c r="DRU307" s="323" t="s">
        <v>218</v>
      </c>
      <c r="DRV307" s="319">
        <f>DRV306+1</f>
        <v>3</v>
      </c>
      <c r="DRW307" s="323" t="s">
        <v>218</v>
      </c>
      <c r="DRX307" s="319">
        <f>DRX306+1</f>
        <v>3</v>
      </c>
      <c r="DRY307" s="323" t="s">
        <v>218</v>
      </c>
      <c r="DRZ307" s="319">
        <f>DRZ306+1</f>
        <v>3</v>
      </c>
      <c r="DSA307" s="323" t="s">
        <v>218</v>
      </c>
      <c r="DSB307" s="319">
        <f>DSB306+1</f>
        <v>3</v>
      </c>
      <c r="DSC307" s="323" t="s">
        <v>218</v>
      </c>
      <c r="DSD307" s="319">
        <f>DSD306+1</f>
        <v>3</v>
      </c>
      <c r="DSE307" s="323" t="s">
        <v>218</v>
      </c>
      <c r="DSF307" s="319">
        <f>DSF306+1</f>
        <v>3</v>
      </c>
      <c r="DSG307" s="323" t="s">
        <v>218</v>
      </c>
      <c r="DSH307" s="319">
        <f>DSH306+1</f>
        <v>3</v>
      </c>
      <c r="DSI307" s="323" t="s">
        <v>218</v>
      </c>
      <c r="DSJ307" s="319">
        <f>DSJ306+1</f>
        <v>3</v>
      </c>
      <c r="DSK307" s="323" t="s">
        <v>218</v>
      </c>
      <c r="DSL307" s="319">
        <f>DSL306+1</f>
        <v>3</v>
      </c>
      <c r="DSM307" s="323" t="s">
        <v>218</v>
      </c>
      <c r="DSN307" s="319">
        <f>DSN306+1</f>
        <v>3</v>
      </c>
      <c r="DSO307" s="323" t="s">
        <v>218</v>
      </c>
      <c r="DSP307" s="319">
        <f>DSP306+1</f>
        <v>3</v>
      </c>
      <c r="DSQ307" s="323" t="s">
        <v>218</v>
      </c>
      <c r="DSR307" s="319">
        <f>DSR306+1</f>
        <v>3</v>
      </c>
      <c r="DSS307" s="323" t="s">
        <v>218</v>
      </c>
      <c r="DST307" s="319">
        <f>DST306+1</f>
        <v>3</v>
      </c>
      <c r="DSU307" s="323" t="s">
        <v>218</v>
      </c>
      <c r="DSV307" s="319">
        <f>DSV306+1</f>
        <v>3</v>
      </c>
      <c r="DSW307" s="323" t="s">
        <v>218</v>
      </c>
      <c r="DSX307" s="319">
        <f>DSX306+1</f>
        <v>3</v>
      </c>
      <c r="DSY307" s="323" t="s">
        <v>218</v>
      </c>
      <c r="DSZ307" s="319">
        <f>DSZ306+1</f>
        <v>3</v>
      </c>
      <c r="DTA307" s="323" t="s">
        <v>218</v>
      </c>
      <c r="DTB307" s="319">
        <f>DTB306+1</f>
        <v>3</v>
      </c>
      <c r="DTC307" s="323" t="s">
        <v>218</v>
      </c>
      <c r="DTD307" s="319">
        <f>DTD306+1</f>
        <v>3</v>
      </c>
      <c r="DTE307" s="323" t="s">
        <v>218</v>
      </c>
      <c r="DTF307" s="319">
        <f>DTF306+1</f>
        <v>3</v>
      </c>
      <c r="DTG307" s="323" t="s">
        <v>218</v>
      </c>
      <c r="DTH307" s="319">
        <f>DTH306+1</f>
        <v>3</v>
      </c>
      <c r="DTI307" s="323" t="s">
        <v>218</v>
      </c>
      <c r="DTJ307" s="319">
        <f>DTJ306+1</f>
        <v>3</v>
      </c>
      <c r="DTK307" s="323" t="s">
        <v>218</v>
      </c>
      <c r="DTL307" s="319">
        <f>DTL306+1</f>
        <v>3</v>
      </c>
      <c r="DTM307" s="323" t="s">
        <v>218</v>
      </c>
      <c r="DTN307" s="319">
        <f>DTN306+1</f>
        <v>3</v>
      </c>
      <c r="DTO307" s="323" t="s">
        <v>218</v>
      </c>
      <c r="DTP307" s="319">
        <f>DTP306+1</f>
        <v>3</v>
      </c>
      <c r="DTQ307" s="323" t="s">
        <v>218</v>
      </c>
      <c r="DTR307" s="319">
        <f>DTR306+1</f>
        <v>3</v>
      </c>
      <c r="DTS307" s="323" t="s">
        <v>218</v>
      </c>
      <c r="DTT307" s="319">
        <f>DTT306+1</f>
        <v>3</v>
      </c>
      <c r="DTU307" s="323" t="s">
        <v>218</v>
      </c>
      <c r="DTV307" s="319">
        <f>DTV306+1</f>
        <v>3</v>
      </c>
      <c r="DTW307" s="323" t="s">
        <v>218</v>
      </c>
      <c r="DTX307" s="319">
        <f>DTX306+1</f>
        <v>3</v>
      </c>
      <c r="DTY307" s="323" t="s">
        <v>218</v>
      </c>
      <c r="DTZ307" s="319">
        <f>DTZ306+1</f>
        <v>3</v>
      </c>
      <c r="DUA307" s="323" t="s">
        <v>218</v>
      </c>
      <c r="DUB307" s="319">
        <f>DUB306+1</f>
        <v>3</v>
      </c>
      <c r="DUC307" s="323" t="s">
        <v>218</v>
      </c>
      <c r="DUD307" s="319">
        <f>DUD306+1</f>
        <v>3</v>
      </c>
      <c r="DUE307" s="323" t="s">
        <v>218</v>
      </c>
      <c r="DUF307" s="319">
        <f>DUF306+1</f>
        <v>3</v>
      </c>
      <c r="DUG307" s="323" t="s">
        <v>218</v>
      </c>
      <c r="DUH307" s="319">
        <f>DUH306+1</f>
        <v>3</v>
      </c>
      <c r="DUI307" s="323" t="s">
        <v>218</v>
      </c>
      <c r="DUJ307" s="319">
        <f>DUJ306+1</f>
        <v>3</v>
      </c>
      <c r="DUK307" s="323" t="s">
        <v>218</v>
      </c>
      <c r="DUL307" s="319">
        <f>DUL306+1</f>
        <v>3</v>
      </c>
      <c r="DUM307" s="323" t="s">
        <v>218</v>
      </c>
      <c r="DUN307" s="319">
        <f>DUN306+1</f>
        <v>3</v>
      </c>
      <c r="DUO307" s="323" t="s">
        <v>218</v>
      </c>
      <c r="DUP307" s="319">
        <f>DUP306+1</f>
        <v>3</v>
      </c>
      <c r="DUQ307" s="323" t="s">
        <v>218</v>
      </c>
      <c r="DUR307" s="319">
        <f>DUR306+1</f>
        <v>3</v>
      </c>
      <c r="DUS307" s="323" t="s">
        <v>218</v>
      </c>
      <c r="DUT307" s="319">
        <f>DUT306+1</f>
        <v>3</v>
      </c>
      <c r="DUU307" s="323" t="s">
        <v>218</v>
      </c>
      <c r="DUV307" s="319">
        <f>DUV306+1</f>
        <v>3</v>
      </c>
      <c r="DUW307" s="323" t="s">
        <v>218</v>
      </c>
      <c r="DUX307" s="319">
        <f>DUX306+1</f>
        <v>3</v>
      </c>
      <c r="DUY307" s="323" t="s">
        <v>218</v>
      </c>
      <c r="DUZ307" s="319">
        <f>DUZ306+1</f>
        <v>3</v>
      </c>
      <c r="DVA307" s="323" t="s">
        <v>218</v>
      </c>
      <c r="DVB307" s="319">
        <f>DVB306+1</f>
        <v>3</v>
      </c>
      <c r="DVC307" s="323" t="s">
        <v>218</v>
      </c>
      <c r="DVD307" s="319">
        <f>DVD306+1</f>
        <v>3</v>
      </c>
      <c r="DVE307" s="323" t="s">
        <v>218</v>
      </c>
      <c r="DVF307" s="319">
        <f>DVF306+1</f>
        <v>3</v>
      </c>
      <c r="DVG307" s="323" t="s">
        <v>218</v>
      </c>
      <c r="DVH307" s="319">
        <f>DVH306+1</f>
        <v>3</v>
      </c>
      <c r="DVI307" s="323" t="s">
        <v>218</v>
      </c>
      <c r="DVJ307" s="319">
        <f>DVJ306+1</f>
        <v>3</v>
      </c>
      <c r="DVK307" s="323" t="s">
        <v>218</v>
      </c>
      <c r="DVL307" s="319">
        <f>DVL306+1</f>
        <v>3</v>
      </c>
      <c r="DVM307" s="323" t="s">
        <v>218</v>
      </c>
      <c r="DVN307" s="319">
        <f>DVN306+1</f>
        <v>3</v>
      </c>
      <c r="DVO307" s="323" t="s">
        <v>218</v>
      </c>
      <c r="DVP307" s="319">
        <f>DVP306+1</f>
        <v>3</v>
      </c>
      <c r="DVQ307" s="323" t="s">
        <v>218</v>
      </c>
      <c r="DVR307" s="319">
        <f>DVR306+1</f>
        <v>3</v>
      </c>
      <c r="DVS307" s="323" t="s">
        <v>218</v>
      </c>
      <c r="DVT307" s="319">
        <f>DVT306+1</f>
        <v>3</v>
      </c>
      <c r="DVU307" s="323" t="s">
        <v>218</v>
      </c>
      <c r="DVV307" s="319">
        <f>DVV306+1</f>
        <v>3</v>
      </c>
      <c r="DVW307" s="323" t="s">
        <v>218</v>
      </c>
      <c r="DVX307" s="319">
        <f>DVX306+1</f>
        <v>3</v>
      </c>
      <c r="DVY307" s="323" t="s">
        <v>218</v>
      </c>
      <c r="DVZ307" s="319">
        <f>DVZ306+1</f>
        <v>3</v>
      </c>
      <c r="DWA307" s="323" t="s">
        <v>218</v>
      </c>
      <c r="DWB307" s="319">
        <f>DWB306+1</f>
        <v>3</v>
      </c>
      <c r="DWC307" s="323" t="s">
        <v>218</v>
      </c>
      <c r="DWD307" s="319">
        <f>DWD306+1</f>
        <v>3</v>
      </c>
      <c r="DWE307" s="323" t="s">
        <v>218</v>
      </c>
      <c r="DWF307" s="319">
        <f>DWF306+1</f>
        <v>3</v>
      </c>
      <c r="DWG307" s="323" t="s">
        <v>218</v>
      </c>
      <c r="DWH307" s="319">
        <f>DWH306+1</f>
        <v>3</v>
      </c>
      <c r="DWI307" s="323" t="s">
        <v>218</v>
      </c>
      <c r="DWJ307" s="319">
        <f>DWJ306+1</f>
        <v>3</v>
      </c>
      <c r="DWK307" s="323" t="s">
        <v>218</v>
      </c>
      <c r="DWL307" s="319">
        <f>DWL306+1</f>
        <v>3</v>
      </c>
      <c r="DWM307" s="323" t="s">
        <v>218</v>
      </c>
      <c r="DWN307" s="319">
        <f>DWN306+1</f>
        <v>3</v>
      </c>
      <c r="DWO307" s="323" t="s">
        <v>218</v>
      </c>
      <c r="DWP307" s="319">
        <f>DWP306+1</f>
        <v>3</v>
      </c>
      <c r="DWQ307" s="323" t="s">
        <v>218</v>
      </c>
      <c r="DWR307" s="319">
        <f>DWR306+1</f>
        <v>3</v>
      </c>
      <c r="DWS307" s="323" t="s">
        <v>218</v>
      </c>
      <c r="DWT307" s="319">
        <f>DWT306+1</f>
        <v>3</v>
      </c>
      <c r="DWU307" s="323" t="s">
        <v>218</v>
      </c>
      <c r="DWV307" s="319">
        <f>DWV306+1</f>
        <v>3</v>
      </c>
      <c r="DWW307" s="323" t="s">
        <v>218</v>
      </c>
      <c r="DWX307" s="319">
        <f>DWX306+1</f>
        <v>3</v>
      </c>
      <c r="DWY307" s="323" t="s">
        <v>218</v>
      </c>
      <c r="DWZ307" s="319">
        <f>DWZ306+1</f>
        <v>3</v>
      </c>
      <c r="DXA307" s="323" t="s">
        <v>218</v>
      </c>
      <c r="DXB307" s="319">
        <f>DXB306+1</f>
        <v>3</v>
      </c>
      <c r="DXC307" s="323" t="s">
        <v>218</v>
      </c>
      <c r="DXD307" s="319">
        <f>DXD306+1</f>
        <v>3</v>
      </c>
      <c r="DXE307" s="323" t="s">
        <v>218</v>
      </c>
      <c r="DXF307" s="319">
        <f>DXF306+1</f>
        <v>3</v>
      </c>
      <c r="DXG307" s="323" t="s">
        <v>218</v>
      </c>
      <c r="DXH307" s="319">
        <f>DXH306+1</f>
        <v>3</v>
      </c>
      <c r="DXI307" s="323" t="s">
        <v>218</v>
      </c>
      <c r="DXJ307" s="319">
        <f>DXJ306+1</f>
        <v>3</v>
      </c>
      <c r="DXK307" s="323" t="s">
        <v>218</v>
      </c>
      <c r="DXL307" s="319">
        <f>DXL306+1</f>
        <v>3</v>
      </c>
      <c r="DXM307" s="323" t="s">
        <v>218</v>
      </c>
      <c r="DXN307" s="319">
        <f>DXN306+1</f>
        <v>3</v>
      </c>
      <c r="DXO307" s="323" t="s">
        <v>218</v>
      </c>
      <c r="DXP307" s="319">
        <f>DXP306+1</f>
        <v>3</v>
      </c>
      <c r="DXQ307" s="323" t="s">
        <v>218</v>
      </c>
      <c r="DXR307" s="319">
        <f>DXR306+1</f>
        <v>3</v>
      </c>
      <c r="DXS307" s="323" t="s">
        <v>218</v>
      </c>
      <c r="DXT307" s="319">
        <f>DXT306+1</f>
        <v>3</v>
      </c>
      <c r="DXU307" s="323" t="s">
        <v>218</v>
      </c>
      <c r="DXV307" s="319">
        <f>DXV306+1</f>
        <v>3</v>
      </c>
      <c r="DXW307" s="323" t="s">
        <v>218</v>
      </c>
      <c r="DXX307" s="319">
        <f>DXX306+1</f>
        <v>3</v>
      </c>
      <c r="DXY307" s="323" t="s">
        <v>218</v>
      </c>
      <c r="DXZ307" s="319">
        <f>DXZ306+1</f>
        <v>3</v>
      </c>
      <c r="DYA307" s="323" t="s">
        <v>218</v>
      </c>
      <c r="DYB307" s="319">
        <f>DYB306+1</f>
        <v>3</v>
      </c>
      <c r="DYC307" s="323" t="s">
        <v>218</v>
      </c>
      <c r="DYD307" s="319">
        <f>DYD306+1</f>
        <v>3</v>
      </c>
      <c r="DYE307" s="323" t="s">
        <v>218</v>
      </c>
      <c r="DYF307" s="319">
        <f>DYF306+1</f>
        <v>3</v>
      </c>
      <c r="DYG307" s="323" t="s">
        <v>218</v>
      </c>
      <c r="DYH307" s="319">
        <f>DYH306+1</f>
        <v>3</v>
      </c>
      <c r="DYI307" s="323" t="s">
        <v>218</v>
      </c>
      <c r="DYJ307" s="319">
        <f>DYJ306+1</f>
        <v>3</v>
      </c>
      <c r="DYK307" s="323" t="s">
        <v>218</v>
      </c>
      <c r="DYL307" s="319">
        <f>DYL306+1</f>
        <v>3</v>
      </c>
      <c r="DYM307" s="323" t="s">
        <v>218</v>
      </c>
      <c r="DYN307" s="319">
        <f>DYN306+1</f>
        <v>3</v>
      </c>
      <c r="DYO307" s="323" t="s">
        <v>218</v>
      </c>
      <c r="DYP307" s="319">
        <f>DYP306+1</f>
        <v>3</v>
      </c>
      <c r="DYQ307" s="323" t="s">
        <v>218</v>
      </c>
      <c r="DYR307" s="319">
        <f>DYR306+1</f>
        <v>3</v>
      </c>
      <c r="DYS307" s="323" t="s">
        <v>218</v>
      </c>
      <c r="DYT307" s="319">
        <f>DYT306+1</f>
        <v>3</v>
      </c>
      <c r="DYU307" s="323" t="s">
        <v>218</v>
      </c>
      <c r="DYV307" s="319">
        <f>DYV306+1</f>
        <v>3</v>
      </c>
      <c r="DYW307" s="323" t="s">
        <v>218</v>
      </c>
      <c r="DYX307" s="319">
        <f>DYX306+1</f>
        <v>3</v>
      </c>
      <c r="DYY307" s="323" t="s">
        <v>218</v>
      </c>
      <c r="DYZ307" s="319">
        <f>DYZ306+1</f>
        <v>3</v>
      </c>
      <c r="DZA307" s="323" t="s">
        <v>218</v>
      </c>
      <c r="DZB307" s="319">
        <f>DZB306+1</f>
        <v>3</v>
      </c>
      <c r="DZC307" s="323" t="s">
        <v>218</v>
      </c>
      <c r="DZD307" s="319">
        <f>DZD306+1</f>
        <v>3</v>
      </c>
      <c r="DZE307" s="323" t="s">
        <v>218</v>
      </c>
      <c r="DZF307" s="319">
        <f>DZF306+1</f>
        <v>3</v>
      </c>
      <c r="DZG307" s="323" t="s">
        <v>218</v>
      </c>
      <c r="DZH307" s="319">
        <f>DZH306+1</f>
        <v>3</v>
      </c>
      <c r="DZI307" s="323" t="s">
        <v>218</v>
      </c>
      <c r="DZJ307" s="319">
        <f>DZJ306+1</f>
        <v>3</v>
      </c>
      <c r="DZK307" s="323" t="s">
        <v>218</v>
      </c>
      <c r="DZL307" s="319">
        <f>DZL306+1</f>
        <v>3</v>
      </c>
      <c r="DZM307" s="323" t="s">
        <v>218</v>
      </c>
      <c r="DZN307" s="319">
        <f>DZN306+1</f>
        <v>3</v>
      </c>
      <c r="DZO307" s="323" t="s">
        <v>218</v>
      </c>
      <c r="DZP307" s="319">
        <f>DZP306+1</f>
        <v>3</v>
      </c>
      <c r="DZQ307" s="323" t="s">
        <v>218</v>
      </c>
      <c r="DZR307" s="319">
        <f>DZR306+1</f>
        <v>3</v>
      </c>
      <c r="DZS307" s="323" t="s">
        <v>218</v>
      </c>
      <c r="DZT307" s="319">
        <f>DZT306+1</f>
        <v>3</v>
      </c>
      <c r="DZU307" s="323" t="s">
        <v>218</v>
      </c>
      <c r="DZV307" s="319">
        <f>DZV306+1</f>
        <v>3</v>
      </c>
      <c r="DZW307" s="323" t="s">
        <v>218</v>
      </c>
      <c r="DZX307" s="319">
        <f>DZX306+1</f>
        <v>3</v>
      </c>
      <c r="DZY307" s="323" t="s">
        <v>218</v>
      </c>
      <c r="DZZ307" s="319">
        <f>DZZ306+1</f>
        <v>3</v>
      </c>
      <c r="EAA307" s="323" t="s">
        <v>218</v>
      </c>
      <c r="EAB307" s="319">
        <f>EAB306+1</f>
        <v>3</v>
      </c>
      <c r="EAC307" s="323" t="s">
        <v>218</v>
      </c>
      <c r="EAD307" s="319">
        <f>EAD306+1</f>
        <v>3</v>
      </c>
      <c r="EAE307" s="323" t="s">
        <v>218</v>
      </c>
      <c r="EAF307" s="319">
        <f>EAF306+1</f>
        <v>3</v>
      </c>
      <c r="EAG307" s="323" t="s">
        <v>218</v>
      </c>
      <c r="EAH307" s="319">
        <f>EAH306+1</f>
        <v>3</v>
      </c>
      <c r="EAI307" s="323" t="s">
        <v>218</v>
      </c>
      <c r="EAJ307" s="319">
        <f>EAJ306+1</f>
        <v>3</v>
      </c>
      <c r="EAK307" s="323" t="s">
        <v>218</v>
      </c>
      <c r="EAL307" s="319">
        <f>EAL306+1</f>
        <v>3</v>
      </c>
      <c r="EAM307" s="323" t="s">
        <v>218</v>
      </c>
      <c r="EAN307" s="319">
        <f>EAN306+1</f>
        <v>3</v>
      </c>
      <c r="EAO307" s="323" t="s">
        <v>218</v>
      </c>
      <c r="EAP307" s="319">
        <f>EAP306+1</f>
        <v>3</v>
      </c>
      <c r="EAQ307" s="323" t="s">
        <v>218</v>
      </c>
      <c r="EAR307" s="319">
        <f>EAR306+1</f>
        <v>3</v>
      </c>
      <c r="EAS307" s="323" t="s">
        <v>218</v>
      </c>
      <c r="EAT307" s="319">
        <f>EAT306+1</f>
        <v>3</v>
      </c>
      <c r="EAU307" s="323" t="s">
        <v>218</v>
      </c>
      <c r="EAV307" s="319">
        <f>EAV306+1</f>
        <v>3</v>
      </c>
      <c r="EAW307" s="323" t="s">
        <v>218</v>
      </c>
      <c r="EAX307" s="319">
        <f>EAX306+1</f>
        <v>3</v>
      </c>
      <c r="EAY307" s="323" t="s">
        <v>218</v>
      </c>
      <c r="EAZ307" s="319">
        <f>EAZ306+1</f>
        <v>3</v>
      </c>
      <c r="EBA307" s="323" t="s">
        <v>218</v>
      </c>
      <c r="EBB307" s="319">
        <f>EBB306+1</f>
        <v>3</v>
      </c>
      <c r="EBC307" s="323" t="s">
        <v>218</v>
      </c>
      <c r="EBD307" s="319">
        <f>EBD306+1</f>
        <v>3</v>
      </c>
      <c r="EBE307" s="323" t="s">
        <v>218</v>
      </c>
      <c r="EBF307" s="319">
        <f>EBF306+1</f>
        <v>3</v>
      </c>
      <c r="EBG307" s="323" t="s">
        <v>218</v>
      </c>
      <c r="EBH307" s="319">
        <f>EBH306+1</f>
        <v>3</v>
      </c>
      <c r="EBI307" s="323" t="s">
        <v>218</v>
      </c>
      <c r="EBJ307" s="319">
        <f>EBJ306+1</f>
        <v>3</v>
      </c>
      <c r="EBK307" s="323" t="s">
        <v>218</v>
      </c>
      <c r="EBL307" s="319">
        <f>EBL306+1</f>
        <v>3</v>
      </c>
      <c r="EBM307" s="323" t="s">
        <v>218</v>
      </c>
      <c r="EBN307" s="319">
        <f>EBN306+1</f>
        <v>3</v>
      </c>
      <c r="EBO307" s="323" t="s">
        <v>218</v>
      </c>
      <c r="EBP307" s="319">
        <f>EBP306+1</f>
        <v>3</v>
      </c>
      <c r="EBQ307" s="323" t="s">
        <v>218</v>
      </c>
      <c r="EBR307" s="319">
        <f>EBR306+1</f>
        <v>3</v>
      </c>
      <c r="EBS307" s="323" t="s">
        <v>218</v>
      </c>
      <c r="EBT307" s="319">
        <f>EBT306+1</f>
        <v>3</v>
      </c>
      <c r="EBU307" s="323" t="s">
        <v>218</v>
      </c>
      <c r="EBV307" s="319">
        <f>EBV306+1</f>
        <v>3</v>
      </c>
      <c r="EBW307" s="323" t="s">
        <v>218</v>
      </c>
      <c r="EBX307" s="319">
        <f>EBX306+1</f>
        <v>3</v>
      </c>
      <c r="EBY307" s="323" t="s">
        <v>218</v>
      </c>
      <c r="EBZ307" s="319">
        <f>EBZ306+1</f>
        <v>3</v>
      </c>
      <c r="ECA307" s="323" t="s">
        <v>218</v>
      </c>
      <c r="ECB307" s="319">
        <f>ECB306+1</f>
        <v>3</v>
      </c>
      <c r="ECC307" s="323" t="s">
        <v>218</v>
      </c>
      <c r="ECD307" s="319">
        <f>ECD306+1</f>
        <v>3</v>
      </c>
      <c r="ECE307" s="323" t="s">
        <v>218</v>
      </c>
      <c r="ECF307" s="319">
        <f>ECF306+1</f>
        <v>3</v>
      </c>
      <c r="ECG307" s="323" t="s">
        <v>218</v>
      </c>
      <c r="ECH307" s="319">
        <f>ECH306+1</f>
        <v>3</v>
      </c>
      <c r="ECI307" s="323" t="s">
        <v>218</v>
      </c>
      <c r="ECJ307" s="319">
        <f>ECJ306+1</f>
        <v>3</v>
      </c>
      <c r="ECK307" s="323" t="s">
        <v>218</v>
      </c>
      <c r="ECL307" s="319">
        <f>ECL306+1</f>
        <v>3</v>
      </c>
      <c r="ECM307" s="323" t="s">
        <v>218</v>
      </c>
      <c r="ECN307" s="319">
        <f>ECN306+1</f>
        <v>3</v>
      </c>
      <c r="ECO307" s="323" t="s">
        <v>218</v>
      </c>
      <c r="ECP307" s="319">
        <f>ECP306+1</f>
        <v>3</v>
      </c>
      <c r="ECQ307" s="323" t="s">
        <v>218</v>
      </c>
      <c r="ECR307" s="319">
        <f>ECR306+1</f>
        <v>3</v>
      </c>
      <c r="ECS307" s="323" t="s">
        <v>218</v>
      </c>
      <c r="ECT307" s="319">
        <f>ECT306+1</f>
        <v>3</v>
      </c>
      <c r="ECU307" s="323" t="s">
        <v>218</v>
      </c>
      <c r="ECV307" s="319">
        <f>ECV306+1</f>
        <v>3</v>
      </c>
      <c r="ECW307" s="323" t="s">
        <v>218</v>
      </c>
      <c r="ECX307" s="319">
        <f>ECX306+1</f>
        <v>3</v>
      </c>
      <c r="ECY307" s="323" t="s">
        <v>218</v>
      </c>
      <c r="ECZ307" s="319">
        <f>ECZ306+1</f>
        <v>3</v>
      </c>
      <c r="EDA307" s="323" t="s">
        <v>218</v>
      </c>
      <c r="EDB307" s="319">
        <f>EDB306+1</f>
        <v>3</v>
      </c>
      <c r="EDC307" s="323" t="s">
        <v>218</v>
      </c>
      <c r="EDD307" s="319">
        <f>EDD306+1</f>
        <v>3</v>
      </c>
      <c r="EDE307" s="323" t="s">
        <v>218</v>
      </c>
      <c r="EDF307" s="319">
        <f>EDF306+1</f>
        <v>3</v>
      </c>
      <c r="EDG307" s="323" t="s">
        <v>218</v>
      </c>
      <c r="EDH307" s="319">
        <f>EDH306+1</f>
        <v>3</v>
      </c>
      <c r="EDI307" s="323" t="s">
        <v>218</v>
      </c>
      <c r="EDJ307" s="319">
        <f>EDJ306+1</f>
        <v>3</v>
      </c>
      <c r="EDK307" s="323" t="s">
        <v>218</v>
      </c>
      <c r="EDL307" s="319">
        <f>EDL306+1</f>
        <v>3</v>
      </c>
      <c r="EDM307" s="323" t="s">
        <v>218</v>
      </c>
      <c r="EDN307" s="319">
        <f>EDN306+1</f>
        <v>3</v>
      </c>
      <c r="EDO307" s="323" t="s">
        <v>218</v>
      </c>
      <c r="EDP307" s="319">
        <f>EDP306+1</f>
        <v>3</v>
      </c>
      <c r="EDQ307" s="323" t="s">
        <v>218</v>
      </c>
      <c r="EDR307" s="319">
        <f>EDR306+1</f>
        <v>3</v>
      </c>
      <c r="EDS307" s="323" t="s">
        <v>218</v>
      </c>
      <c r="EDT307" s="319">
        <f>EDT306+1</f>
        <v>3</v>
      </c>
      <c r="EDU307" s="323" t="s">
        <v>218</v>
      </c>
      <c r="EDV307" s="319">
        <f>EDV306+1</f>
        <v>3</v>
      </c>
      <c r="EDW307" s="323" t="s">
        <v>218</v>
      </c>
      <c r="EDX307" s="319">
        <f>EDX306+1</f>
        <v>3</v>
      </c>
      <c r="EDY307" s="323" t="s">
        <v>218</v>
      </c>
      <c r="EDZ307" s="319">
        <f>EDZ306+1</f>
        <v>3</v>
      </c>
      <c r="EEA307" s="323" t="s">
        <v>218</v>
      </c>
      <c r="EEB307" s="319">
        <f>EEB306+1</f>
        <v>3</v>
      </c>
      <c r="EEC307" s="323" t="s">
        <v>218</v>
      </c>
      <c r="EED307" s="319">
        <f>EED306+1</f>
        <v>3</v>
      </c>
      <c r="EEE307" s="323" t="s">
        <v>218</v>
      </c>
      <c r="EEF307" s="319">
        <f>EEF306+1</f>
        <v>3</v>
      </c>
      <c r="EEG307" s="323" t="s">
        <v>218</v>
      </c>
      <c r="EEH307" s="319">
        <f>EEH306+1</f>
        <v>3</v>
      </c>
      <c r="EEI307" s="323" t="s">
        <v>218</v>
      </c>
      <c r="EEJ307" s="319">
        <f>EEJ306+1</f>
        <v>3</v>
      </c>
      <c r="EEK307" s="323" t="s">
        <v>218</v>
      </c>
      <c r="EEL307" s="319">
        <f>EEL306+1</f>
        <v>3</v>
      </c>
      <c r="EEM307" s="323" t="s">
        <v>218</v>
      </c>
      <c r="EEN307" s="319">
        <f>EEN306+1</f>
        <v>3</v>
      </c>
      <c r="EEO307" s="323" t="s">
        <v>218</v>
      </c>
      <c r="EEP307" s="319">
        <f>EEP306+1</f>
        <v>3</v>
      </c>
      <c r="EEQ307" s="323" t="s">
        <v>218</v>
      </c>
      <c r="EER307" s="319">
        <f>EER306+1</f>
        <v>3</v>
      </c>
      <c r="EES307" s="323" t="s">
        <v>218</v>
      </c>
      <c r="EET307" s="319">
        <f>EET306+1</f>
        <v>3</v>
      </c>
      <c r="EEU307" s="323" t="s">
        <v>218</v>
      </c>
      <c r="EEV307" s="319">
        <f>EEV306+1</f>
        <v>3</v>
      </c>
      <c r="EEW307" s="323" t="s">
        <v>218</v>
      </c>
      <c r="EEX307" s="319">
        <f>EEX306+1</f>
        <v>3</v>
      </c>
      <c r="EEY307" s="323" t="s">
        <v>218</v>
      </c>
      <c r="EEZ307" s="319">
        <f>EEZ306+1</f>
        <v>3</v>
      </c>
      <c r="EFA307" s="323" t="s">
        <v>218</v>
      </c>
      <c r="EFB307" s="319">
        <f>EFB306+1</f>
        <v>3</v>
      </c>
      <c r="EFC307" s="323" t="s">
        <v>218</v>
      </c>
      <c r="EFD307" s="319">
        <f>EFD306+1</f>
        <v>3</v>
      </c>
      <c r="EFE307" s="323" t="s">
        <v>218</v>
      </c>
      <c r="EFF307" s="319">
        <f>EFF306+1</f>
        <v>3</v>
      </c>
      <c r="EFG307" s="323" t="s">
        <v>218</v>
      </c>
      <c r="EFH307" s="319">
        <f>EFH306+1</f>
        <v>3</v>
      </c>
      <c r="EFI307" s="323" t="s">
        <v>218</v>
      </c>
      <c r="EFJ307" s="319">
        <f>EFJ306+1</f>
        <v>3</v>
      </c>
      <c r="EFK307" s="323" t="s">
        <v>218</v>
      </c>
      <c r="EFL307" s="319">
        <f>EFL306+1</f>
        <v>3</v>
      </c>
      <c r="EFM307" s="323" t="s">
        <v>218</v>
      </c>
      <c r="EFN307" s="319">
        <f>EFN306+1</f>
        <v>3</v>
      </c>
      <c r="EFO307" s="323" t="s">
        <v>218</v>
      </c>
      <c r="EFP307" s="319">
        <f>EFP306+1</f>
        <v>3</v>
      </c>
      <c r="EFQ307" s="323" t="s">
        <v>218</v>
      </c>
      <c r="EFR307" s="319">
        <f>EFR306+1</f>
        <v>3</v>
      </c>
      <c r="EFS307" s="323" t="s">
        <v>218</v>
      </c>
      <c r="EFT307" s="319">
        <f>EFT306+1</f>
        <v>3</v>
      </c>
      <c r="EFU307" s="323" t="s">
        <v>218</v>
      </c>
      <c r="EFV307" s="319">
        <f>EFV306+1</f>
        <v>3</v>
      </c>
      <c r="EFW307" s="323" t="s">
        <v>218</v>
      </c>
      <c r="EFX307" s="319">
        <f>EFX306+1</f>
        <v>3</v>
      </c>
      <c r="EFY307" s="323" t="s">
        <v>218</v>
      </c>
      <c r="EFZ307" s="319">
        <f>EFZ306+1</f>
        <v>3</v>
      </c>
      <c r="EGA307" s="323" t="s">
        <v>218</v>
      </c>
      <c r="EGB307" s="319">
        <f>EGB306+1</f>
        <v>3</v>
      </c>
      <c r="EGC307" s="323" t="s">
        <v>218</v>
      </c>
      <c r="EGD307" s="319">
        <f>EGD306+1</f>
        <v>3</v>
      </c>
      <c r="EGE307" s="323" t="s">
        <v>218</v>
      </c>
      <c r="EGF307" s="319">
        <f>EGF306+1</f>
        <v>3</v>
      </c>
      <c r="EGG307" s="323" t="s">
        <v>218</v>
      </c>
      <c r="EGH307" s="319">
        <f>EGH306+1</f>
        <v>3</v>
      </c>
      <c r="EGI307" s="323" t="s">
        <v>218</v>
      </c>
      <c r="EGJ307" s="319">
        <f>EGJ306+1</f>
        <v>3</v>
      </c>
      <c r="EGK307" s="323" t="s">
        <v>218</v>
      </c>
      <c r="EGL307" s="319">
        <f>EGL306+1</f>
        <v>3</v>
      </c>
      <c r="EGM307" s="323" t="s">
        <v>218</v>
      </c>
      <c r="EGN307" s="319">
        <f>EGN306+1</f>
        <v>3</v>
      </c>
      <c r="EGO307" s="323" t="s">
        <v>218</v>
      </c>
      <c r="EGP307" s="319">
        <f>EGP306+1</f>
        <v>3</v>
      </c>
      <c r="EGQ307" s="323" t="s">
        <v>218</v>
      </c>
      <c r="EGR307" s="319">
        <f>EGR306+1</f>
        <v>3</v>
      </c>
      <c r="EGS307" s="323" t="s">
        <v>218</v>
      </c>
      <c r="EGT307" s="319">
        <f>EGT306+1</f>
        <v>3</v>
      </c>
      <c r="EGU307" s="323" t="s">
        <v>218</v>
      </c>
      <c r="EGV307" s="319">
        <f>EGV306+1</f>
        <v>3</v>
      </c>
      <c r="EGW307" s="323" t="s">
        <v>218</v>
      </c>
      <c r="EGX307" s="319">
        <f>EGX306+1</f>
        <v>3</v>
      </c>
      <c r="EGY307" s="323" t="s">
        <v>218</v>
      </c>
      <c r="EGZ307" s="319">
        <f>EGZ306+1</f>
        <v>3</v>
      </c>
      <c r="EHA307" s="323" t="s">
        <v>218</v>
      </c>
      <c r="EHB307" s="319">
        <f>EHB306+1</f>
        <v>3</v>
      </c>
      <c r="EHC307" s="323" t="s">
        <v>218</v>
      </c>
      <c r="EHD307" s="319">
        <f>EHD306+1</f>
        <v>3</v>
      </c>
      <c r="EHE307" s="323" t="s">
        <v>218</v>
      </c>
      <c r="EHF307" s="319">
        <f>EHF306+1</f>
        <v>3</v>
      </c>
      <c r="EHG307" s="323" t="s">
        <v>218</v>
      </c>
      <c r="EHH307" s="319">
        <f>EHH306+1</f>
        <v>3</v>
      </c>
      <c r="EHI307" s="323" t="s">
        <v>218</v>
      </c>
      <c r="EHJ307" s="319">
        <f>EHJ306+1</f>
        <v>3</v>
      </c>
      <c r="EHK307" s="323" t="s">
        <v>218</v>
      </c>
      <c r="EHL307" s="319">
        <f>EHL306+1</f>
        <v>3</v>
      </c>
      <c r="EHM307" s="323" t="s">
        <v>218</v>
      </c>
      <c r="EHN307" s="319">
        <f>EHN306+1</f>
        <v>3</v>
      </c>
      <c r="EHO307" s="323" t="s">
        <v>218</v>
      </c>
      <c r="EHP307" s="319">
        <f>EHP306+1</f>
        <v>3</v>
      </c>
      <c r="EHQ307" s="323" t="s">
        <v>218</v>
      </c>
      <c r="EHR307" s="319">
        <f>EHR306+1</f>
        <v>3</v>
      </c>
      <c r="EHS307" s="323" t="s">
        <v>218</v>
      </c>
      <c r="EHT307" s="319">
        <f>EHT306+1</f>
        <v>3</v>
      </c>
      <c r="EHU307" s="323" t="s">
        <v>218</v>
      </c>
      <c r="EHV307" s="319">
        <f>EHV306+1</f>
        <v>3</v>
      </c>
      <c r="EHW307" s="323" t="s">
        <v>218</v>
      </c>
      <c r="EHX307" s="319">
        <f>EHX306+1</f>
        <v>3</v>
      </c>
      <c r="EHY307" s="323" t="s">
        <v>218</v>
      </c>
      <c r="EHZ307" s="319">
        <f>EHZ306+1</f>
        <v>3</v>
      </c>
      <c r="EIA307" s="323" t="s">
        <v>218</v>
      </c>
      <c r="EIB307" s="319">
        <f>EIB306+1</f>
        <v>3</v>
      </c>
      <c r="EIC307" s="323" t="s">
        <v>218</v>
      </c>
      <c r="EID307" s="319">
        <f>EID306+1</f>
        <v>3</v>
      </c>
      <c r="EIE307" s="323" t="s">
        <v>218</v>
      </c>
      <c r="EIF307" s="319">
        <f>EIF306+1</f>
        <v>3</v>
      </c>
      <c r="EIG307" s="323" t="s">
        <v>218</v>
      </c>
      <c r="EIH307" s="319">
        <f>EIH306+1</f>
        <v>3</v>
      </c>
      <c r="EII307" s="323" t="s">
        <v>218</v>
      </c>
      <c r="EIJ307" s="319">
        <f>EIJ306+1</f>
        <v>3</v>
      </c>
      <c r="EIK307" s="323" t="s">
        <v>218</v>
      </c>
      <c r="EIL307" s="319">
        <f>EIL306+1</f>
        <v>3</v>
      </c>
      <c r="EIM307" s="323" t="s">
        <v>218</v>
      </c>
      <c r="EIN307" s="319">
        <f>EIN306+1</f>
        <v>3</v>
      </c>
      <c r="EIO307" s="323" t="s">
        <v>218</v>
      </c>
      <c r="EIP307" s="319">
        <f>EIP306+1</f>
        <v>3</v>
      </c>
      <c r="EIQ307" s="323" t="s">
        <v>218</v>
      </c>
      <c r="EIR307" s="319">
        <f>EIR306+1</f>
        <v>3</v>
      </c>
      <c r="EIS307" s="323" t="s">
        <v>218</v>
      </c>
      <c r="EIT307" s="319">
        <f>EIT306+1</f>
        <v>3</v>
      </c>
      <c r="EIU307" s="323" t="s">
        <v>218</v>
      </c>
      <c r="EIV307" s="319">
        <f>EIV306+1</f>
        <v>3</v>
      </c>
      <c r="EIW307" s="323" t="s">
        <v>218</v>
      </c>
      <c r="EIX307" s="319">
        <f>EIX306+1</f>
        <v>3</v>
      </c>
      <c r="EIY307" s="323" t="s">
        <v>218</v>
      </c>
      <c r="EIZ307" s="319">
        <f>EIZ306+1</f>
        <v>3</v>
      </c>
      <c r="EJA307" s="323" t="s">
        <v>218</v>
      </c>
      <c r="EJB307" s="319">
        <f>EJB306+1</f>
        <v>3</v>
      </c>
      <c r="EJC307" s="323" t="s">
        <v>218</v>
      </c>
      <c r="EJD307" s="319">
        <f>EJD306+1</f>
        <v>3</v>
      </c>
      <c r="EJE307" s="323" t="s">
        <v>218</v>
      </c>
      <c r="EJF307" s="319">
        <f>EJF306+1</f>
        <v>3</v>
      </c>
      <c r="EJG307" s="323" t="s">
        <v>218</v>
      </c>
      <c r="EJH307" s="319">
        <f>EJH306+1</f>
        <v>3</v>
      </c>
      <c r="EJI307" s="323" t="s">
        <v>218</v>
      </c>
      <c r="EJJ307" s="319">
        <f>EJJ306+1</f>
        <v>3</v>
      </c>
      <c r="EJK307" s="323" t="s">
        <v>218</v>
      </c>
      <c r="EJL307" s="319">
        <f>EJL306+1</f>
        <v>3</v>
      </c>
      <c r="EJM307" s="323" t="s">
        <v>218</v>
      </c>
      <c r="EJN307" s="319">
        <f>EJN306+1</f>
        <v>3</v>
      </c>
      <c r="EJO307" s="323" t="s">
        <v>218</v>
      </c>
      <c r="EJP307" s="319">
        <f>EJP306+1</f>
        <v>3</v>
      </c>
      <c r="EJQ307" s="323" t="s">
        <v>218</v>
      </c>
      <c r="EJR307" s="319">
        <f>EJR306+1</f>
        <v>3</v>
      </c>
      <c r="EJS307" s="323" t="s">
        <v>218</v>
      </c>
      <c r="EJT307" s="319">
        <f>EJT306+1</f>
        <v>3</v>
      </c>
      <c r="EJU307" s="323" t="s">
        <v>218</v>
      </c>
      <c r="EJV307" s="319">
        <f>EJV306+1</f>
        <v>3</v>
      </c>
      <c r="EJW307" s="323" t="s">
        <v>218</v>
      </c>
      <c r="EJX307" s="319">
        <f>EJX306+1</f>
        <v>3</v>
      </c>
      <c r="EJY307" s="323" t="s">
        <v>218</v>
      </c>
      <c r="EJZ307" s="319">
        <f>EJZ306+1</f>
        <v>3</v>
      </c>
      <c r="EKA307" s="323" t="s">
        <v>218</v>
      </c>
      <c r="EKB307" s="319">
        <f>EKB306+1</f>
        <v>3</v>
      </c>
      <c r="EKC307" s="323" t="s">
        <v>218</v>
      </c>
      <c r="EKD307" s="319">
        <f>EKD306+1</f>
        <v>3</v>
      </c>
      <c r="EKE307" s="323" t="s">
        <v>218</v>
      </c>
      <c r="EKF307" s="319">
        <f>EKF306+1</f>
        <v>3</v>
      </c>
      <c r="EKG307" s="323" t="s">
        <v>218</v>
      </c>
      <c r="EKH307" s="319">
        <f>EKH306+1</f>
        <v>3</v>
      </c>
      <c r="EKI307" s="323" t="s">
        <v>218</v>
      </c>
      <c r="EKJ307" s="319">
        <f>EKJ306+1</f>
        <v>3</v>
      </c>
      <c r="EKK307" s="323" t="s">
        <v>218</v>
      </c>
      <c r="EKL307" s="319">
        <f>EKL306+1</f>
        <v>3</v>
      </c>
      <c r="EKM307" s="323" t="s">
        <v>218</v>
      </c>
      <c r="EKN307" s="319">
        <f>EKN306+1</f>
        <v>3</v>
      </c>
      <c r="EKO307" s="323" t="s">
        <v>218</v>
      </c>
      <c r="EKP307" s="319">
        <f>EKP306+1</f>
        <v>3</v>
      </c>
      <c r="EKQ307" s="323" t="s">
        <v>218</v>
      </c>
      <c r="EKR307" s="319">
        <f>EKR306+1</f>
        <v>3</v>
      </c>
      <c r="EKS307" s="323" t="s">
        <v>218</v>
      </c>
      <c r="EKT307" s="319">
        <f>EKT306+1</f>
        <v>3</v>
      </c>
      <c r="EKU307" s="323" t="s">
        <v>218</v>
      </c>
      <c r="EKV307" s="319">
        <f>EKV306+1</f>
        <v>3</v>
      </c>
      <c r="EKW307" s="323" t="s">
        <v>218</v>
      </c>
      <c r="EKX307" s="319">
        <f>EKX306+1</f>
        <v>3</v>
      </c>
      <c r="EKY307" s="323" t="s">
        <v>218</v>
      </c>
      <c r="EKZ307" s="319">
        <f>EKZ306+1</f>
        <v>3</v>
      </c>
      <c r="ELA307" s="323" t="s">
        <v>218</v>
      </c>
      <c r="ELB307" s="319">
        <f>ELB306+1</f>
        <v>3</v>
      </c>
      <c r="ELC307" s="323" t="s">
        <v>218</v>
      </c>
      <c r="ELD307" s="319">
        <f>ELD306+1</f>
        <v>3</v>
      </c>
      <c r="ELE307" s="323" t="s">
        <v>218</v>
      </c>
      <c r="ELF307" s="319">
        <f>ELF306+1</f>
        <v>3</v>
      </c>
      <c r="ELG307" s="323" t="s">
        <v>218</v>
      </c>
      <c r="ELH307" s="319">
        <f>ELH306+1</f>
        <v>3</v>
      </c>
      <c r="ELI307" s="323" t="s">
        <v>218</v>
      </c>
      <c r="ELJ307" s="319">
        <f>ELJ306+1</f>
        <v>3</v>
      </c>
      <c r="ELK307" s="323" t="s">
        <v>218</v>
      </c>
      <c r="ELL307" s="319">
        <f>ELL306+1</f>
        <v>3</v>
      </c>
      <c r="ELM307" s="323" t="s">
        <v>218</v>
      </c>
      <c r="ELN307" s="319">
        <f>ELN306+1</f>
        <v>3</v>
      </c>
      <c r="ELO307" s="323" t="s">
        <v>218</v>
      </c>
      <c r="ELP307" s="319">
        <f>ELP306+1</f>
        <v>3</v>
      </c>
      <c r="ELQ307" s="323" t="s">
        <v>218</v>
      </c>
      <c r="ELR307" s="319">
        <f>ELR306+1</f>
        <v>3</v>
      </c>
      <c r="ELS307" s="323" t="s">
        <v>218</v>
      </c>
      <c r="ELT307" s="319">
        <f>ELT306+1</f>
        <v>3</v>
      </c>
      <c r="ELU307" s="323" t="s">
        <v>218</v>
      </c>
      <c r="ELV307" s="319">
        <f>ELV306+1</f>
        <v>3</v>
      </c>
      <c r="ELW307" s="323" t="s">
        <v>218</v>
      </c>
      <c r="ELX307" s="319">
        <f>ELX306+1</f>
        <v>3</v>
      </c>
      <c r="ELY307" s="323" t="s">
        <v>218</v>
      </c>
      <c r="ELZ307" s="319">
        <f>ELZ306+1</f>
        <v>3</v>
      </c>
      <c r="EMA307" s="323" t="s">
        <v>218</v>
      </c>
      <c r="EMB307" s="319">
        <f>EMB306+1</f>
        <v>3</v>
      </c>
      <c r="EMC307" s="323" t="s">
        <v>218</v>
      </c>
      <c r="EMD307" s="319">
        <f>EMD306+1</f>
        <v>3</v>
      </c>
      <c r="EME307" s="323" t="s">
        <v>218</v>
      </c>
      <c r="EMF307" s="319">
        <f>EMF306+1</f>
        <v>3</v>
      </c>
      <c r="EMG307" s="323" t="s">
        <v>218</v>
      </c>
      <c r="EMH307" s="319">
        <f>EMH306+1</f>
        <v>3</v>
      </c>
      <c r="EMI307" s="323" t="s">
        <v>218</v>
      </c>
      <c r="EMJ307" s="319">
        <f>EMJ306+1</f>
        <v>3</v>
      </c>
      <c r="EMK307" s="323" t="s">
        <v>218</v>
      </c>
      <c r="EML307" s="319">
        <f>EML306+1</f>
        <v>3</v>
      </c>
      <c r="EMM307" s="323" t="s">
        <v>218</v>
      </c>
      <c r="EMN307" s="319">
        <f>EMN306+1</f>
        <v>3</v>
      </c>
      <c r="EMO307" s="323" t="s">
        <v>218</v>
      </c>
      <c r="EMP307" s="319">
        <f>EMP306+1</f>
        <v>3</v>
      </c>
      <c r="EMQ307" s="323" t="s">
        <v>218</v>
      </c>
      <c r="EMR307" s="319">
        <f>EMR306+1</f>
        <v>3</v>
      </c>
      <c r="EMS307" s="323" t="s">
        <v>218</v>
      </c>
      <c r="EMT307" s="319">
        <f>EMT306+1</f>
        <v>3</v>
      </c>
      <c r="EMU307" s="323" t="s">
        <v>218</v>
      </c>
      <c r="EMV307" s="319">
        <f>EMV306+1</f>
        <v>3</v>
      </c>
      <c r="EMW307" s="323" t="s">
        <v>218</v>
      </c>
      <c r="EMX307" s="319">
        <f>EMX306+1</f>
        <v>3</v>
      </c>
      <c r="EMY307" s="323" t="s">
        <v>218</v>
      </c>
      <c r="EMZ307" s="319">
        <f>EMZ306+1</f>
        <v>3</v>
      </c>
      <c r="ENA307" s="323" t="s">
        <v>218</v>
      </c>
      <c r="ENB307" s="319">
        <f>ENB306+1</f>
        <v>3</v>
      </c>
      <c r="ENC307" s="323" t="s">
        <v>218</v>
      </c>
      <c r="END307" s="319">
        <f>END306+1</f>
        <v>3</v>
      </c>
      <c r="ENE307" s="323" t="s">
        <v>218</v>
      </c>
      <c r="ENF307" s="319">
        <f>ENF306+1</f>
        <v>3</v>
      </c>
      <c r="ENG307" s="323" t="s">
        <v>218</v>
      </c>
      <c r="ENH307" s="319">
        <f>ENH306+1</f>
        <v>3</v>
      </c>
      <c r="ENI307" s="323" t="s">
        <v>218</v>
      </c>
      <c r="ENJ307" s="319">
        <f>ENJ306+1</f>
        <v>3</v>
      </c>
      <c r="ENK307" s="323" t="s">
        <v>218</v>
      </c>
      <c r="ENL307" s="319">
        <f>ENL306+1</f>
        <v>3</v>
      </c>
      <c r="ENM307" s="323" t="s">
        <v>218</v>
      </c>
      <c r="ENN307" s="319">
        <f>ENN306+1</f>
        <v>3</v>
      </c>
      <c r="ENO307" s="323" t="s">
        <v>218</v>
      </c>
      <c r="ENP307" s="319">
        <f>ENP306+1</f>
        <v>3</v>
      </c>
      <c r="ENQ307" s="323" t="s">
        <v>218</v>
      </c>
      <c r="ENR307" s="319">
        <f>ENR306+1</f>
        <v>3</v>
      </c>
      <c r="ENS307" s="323" t="s">
        <v>218</v>
      </c>
      <c r="ENT307" s="319">
        <f>ENT306+1</f>
        <v>3</v>
      </c>
      <c r="ENU307" s="323" t="s">
        <v>218</v>
      </c>
      <c r="ENV307" s="319">
        <f>ENV306+1</f>
        <v>3</v>
      </c>
      <c r="ENW307" s="323" t="s">
        <v>218</v>
      </c>
      <c r="ENX307" s="319">
        <f>ENX306+1</f>
        <v>3</v>
      </c>
      <c r="ENY307" s="323" t="s">
        <v>218</v>
      </c>
      <c r="ENZ307" s="319">
        <f>ENZ306+1</f>
        <v>3</v>
      </c>
      <c r="EOA307" s="323" t="s">
        <v>218</v>
      </c>
      <c r="EOB307" s="319">
        <f>EOB306+1</f>
        <v>3</v>
      </c>
      <c r="EOC307" s="323" t="s">
        <v>218</v>
      </c>
      <c r="EOD307" s="319">
        <f>EOD306+1</f>
        <v>3</v>
      </c>
      <c r="EOE307" s="323" t="s">
        <v>218</v>
      </c>
      <c r="EOF307" s="319">
        <f>EOF306+1</f>
        <v>3</v>
      </c>
      <c r="EOG307" s="323" t="s">
        <v>218</v>
      </c>
      <c r="EOH307" s="319">
        <f>EOH306+1</f>
        <v>3</v>
      </c>
      <c r="EOI307" s="323" t="s">
        <v>218</v>
      </c>
      <c r="EOJ307" s="319">
        <f>EOJ306+1</f>
        <v>3</v>
      </c>
      <c r="EOK307" s="323" t="s">
        <v>218</v>
      </c>
      <c r="EOL307" s="319">
        <f>EOL306+1</f>
        <v>3</v>
      </c>
      <c r="EOM307" s="323" t="s">
        <v>218</v>
      </c>
      <c r="EON307" s="319">
        <f>EON306+1</f>
        <v>3</v>
      </c>
      <c r="EOO307" s="323" t="s">
        <v>218</v>
      </c>
      <c r="EOP307" s="319">
        <f>EOP306+1</f>
        <v>3</v>
      </c>
      <c r="EOQ307" s="323" t="s">
        <v>218</v>
      </c>
      <c r="EOR307" s="319">
        <f>EOR306+1</f>
        <v>3</v>
      </c>
      <c r="EOS307" s="323" t="s">
        <v>218</v>
      </c>
      <c r="EOT307" s="319">
        <f>EOT306+1</f>
        <v>3</v>
      </c>
      <c r="EOU307" s="323" t="s">
        <v>218</v>
      </c>
      <c r="EOV307" s="319">
        <f>EOV306+1</f>
        <v>3</v>
      </c>
      <c r="EOW307" s="323" t="s">
        <v>218</v>
      </c>
      <c r="EOX307" s="319">
        <f>EOX306+1</f>
        <v>3</v>
      </c>
      <c r="EOY307" s="323" t="s">
        <v>218</v>
      </c>
      <c r="EOZ307" s="319">
        <f>EOZ306+1</f>
        <v>3</v>
      </c>
      <c r="EPA307" s="323" t="s">
        <v>218</v>
      </c>
      <c r="EPB307" s="319">
        <f>EPB306+1</f>
        <v>3</v>
      </c>
      <c r="EPC307" s="323" t="s">
        <v>218</v>
      </c>
      <c r="EPD307" s="319">
        <f>EPD306+1</f>
        <v>3</v>
      </c>
      <c r="EPE307" s="323" t="s">
        <v>218</v>
      </c>
      <c r="EPF307" s="319">
        <f>EPF306+1</f>
        <v>3</v>
      </c>
      <c r="EPG307" s="323" t="s">
        <v>218</v>
      </c>
      <c r="EPH307" s="319">
        <f>EPH306+1</f>
        <v>3</v>
      </c>
      <c r="EPI307" s="323" t="s">
        <v>218</v>
      </c>
      <c r="EPJ307" s="319">
        <f>EPJ306+1</f>
        <v>3</v>
      </c>
      <c r="EPK307" s="323" t="s">
        <v>218</v>
      </c>
      <c r="EPL307" s="319">
        <f>EPL306+1</f>
        <v>3</v>
      </c>
      <c r="EPM307" s="323" t="s">
        <v>218</v>
      </c>
      <c r="EPN307" s="319">
        <f>EPN306+1</f>
        <v>3</v>
      </c>
      <c r="EPO307" s="323" t="s">
        <v>218</v>
      </c>
      <c r="EPP307" s="319">
        <f>EPP306+1</f>
        <v>3</v>
      </c>
      <c r="EPQ307" s="323" t="s">
        <v>218</v>
      </c>
      <c r="EPR307" s="319">
        <f>EPR306+1</f>
        <v>3</v>
      </c>
      <c r="EPS307" s="323" t="s">
        <v>218</v>
      </c>
      <c r="EPT307" s="319">
        <f>EPT306+1</f>
        <v>3</v>
      </c>
      <c r="EPU307" s="323" t="s">
        <v>218</v>
      </c>
      <c r="EPV307" s="319">
        <f>EPV306+1</f>
        <v>3</v>
      </c>
      <c r="EPW307" s="323" t="s">
        <v>218</v>
      </c>
      <c r="EPX307" s="319">
        <f>EPX306+1</f>
        <v>3</v>
      </c>
      <c r="EPY307" s="323" t="s">
        <v>218</v>
      </c>
      <c r="EPZ307" s="319">
        <f>EPZ306+1</f>
        <v>3</v>
      </c>
      <c r="EQA307" s="323" t="s">
        <v>218</v>
      </c>
      <c r="EQB307" s="319">
        <f>EQB306+1</f>
        <v>3</v>
      </c>
      <c r="EQC307" s="323" t="s">
        <v>218</v>
      </c>
      <c r="EQD307" s="319">
        <f>EQD306+1</f>
        <v>3</v>
      </c>
      <c r="EQE307" s="323" t="s">
        <v>218</v>
      </c>
      <c r="EQF307" s="319">
        <f>EQF306+1</f>
        <v>3</v>
      </c>
      <c r="EQG307" s="323" t="s">
        <v>218</v>
      </c>
      <c r="EQH307" s="319">
        <f>EQH306+1</f>
        <v>3</v>
      </c>
      <c r="EQI307" s="323" t="s">
        <v>218</v>
      </c>
      <c r="EQJ307" s="319">
        <f>EQJ306+1</f>
        <v>3</v>
      </c>
      <c r="EQK307" s="323" t="s">
        <v>218</v>
      </c>
      <c r="EQL307" s="319">
        <f>EQL306+1</f>
        <v>3</v>
      </c>
      <c r="EQM307" s="323" t="s">
        <v>218</v>
      </c>
      <c r="EQN307" s="319">
        <f>EQN306+1</f>
        <v>3</v>
      </c>
      <c r="EQO307" s="323" t="s">
        <v>218</v>
      </c>
      <c r="EQP307" s="319">
        <f>EQP306+1</f>
        <v>3</v>
      </c>
      <c r="EQQ307" s="323" t="s">
        <v>218</v>
      </c>
      <c r="EQR307" s="319">
        <f>EQR306+1</f>
        <v>3</v>
      </c>
      <c r="EQS307" s="323" t="s">
        <v>218</v>
      </c>
      <c r="EQT307" s="319">
        <f>EQT306+1</f>
        <v>3</v>
      </c>
      <c r="EQU307" s="323" t="s">
        <v>218</v>
      </c>
      <c r="EQV307" s="319">
        <f>EQV306+1</f>
        <v>3</v>
      </c>
      <c r="EQW307" s="323" t="s">
        <v>218</v>
      </c>
      <c r="EQX307" s="319">
        <f>EQX306+1</f>
        <v>3</v>
      </c>
      <c r="EQY307" s="323" t="s">
        <v>218</v>
      </c>
      <c r="EQZ307" s="319">
        <f>EQZ306+1</f>
        <v>3</v>
      </c>
      <c r="ERA307" s="323" t="s">
        <v>218</v>
      </c>
      <c r="ERB307" s="319">
        <f>ERB306+1</f>
        <v>3</v>
      </c>
      <c r="ERC307" s="323" t="s">
        <v>218</v>
      </c>
      <c r="ERD307" s="319">
        <f>ERD306+1</f>
        <v>3</v>
      </c>
      <c r="ERE307" s="323" t="s">
        <v>218</v>
      </c>
      <c r="ERF307" s="319">
        <f>ERF306+1</f>
        <v>3</v>
      </c>
      <c r="ERG307" s="323" t="s">
        <v>218</v>
      </c>
      <c r="ERH307" s="319">
        <f>ERH306+1</f>
        <v>3</v>
      </c>
      <c r="ERI307" s="323" t="s">
        <v>218</v>
      </c>
      <c r="ERJ307" s="319">
        <f>ERJ306+1</f>
        <v>3</v>
      </c>
      <c r="ERK307" s="323" t="s">
        <v>218</v>
      </c>
      <c r="ERL307" s="319">
        <f>ERL306+1</f>
        <v>3</v>
      </c>
      <c r="ERM307" s="323" t="s">
        <v>218</v>
      </c>
      <c r="ERN307" s="319">
        <f>ERN306+1</f>
        <v>3</v>
      </c>
      <c r="ERO307" s="323" t="s">
        <v>218</v>
      </c>
      <c r="ERP307" s="319">
        <f>ERP306+1</f>
        <v>3</v>
      </c>
      <c r="ERQ307" s="323" t="s">
        <v>218</v>
      </c>
      <c r="ERR307" s="319">
        <f>ERR306+1</f>
        <v>3</v>
      </c>
      <c r="ERS307" s="323" t="s">
        <v>218</v>
      </c>
      <c r="ERT307" s="319">
        <f>ERT306+1</f>
        <v>3</v>
      </c>
      <c r="ERU307" s="323" t="s">
        <v>218</v>
      </c>
      <c r="ERV307" s="319">
        <f>ERV306+1</f>
        <v>3</v>
      </c>
      <c r="ERW307" s="323" t="s">
        <v>218</v>
      </c>
      <c r="ERX307" s="319">
        <f>ERX306+1</f>
        <v>3</v>
      </c>
      <c r="ERY307" s="323" t="s">
        <v>218</v>
      </c>
      <c r="ERZ307" s="319">
        <f>ERZ306+1</f>
        <v>3</v>
      </c>
      <c r="ESA307" s="323" t="s">
        <v>218</v>
      </c>
      <c r="ESB307" s="319">
        <f>ESB306+1</f>
        <v>3</v>
      </c>
      <c r="ESC307" s="323" t="s">
        <v>218</v>
      </c>
      <c r="ESD307" s="319">
        <f>ESD306+1</f>
        <v>3</v>
      </c>
      <c r="ESE307" s="323" t="s">
        <v>218</v>
      </c>
      <c r="ESF307" s="319">
        <f>ESF306+1</f>
        <v>3</v>
      </c>
      <c r="ESG307" s="323" t="s">
        <v>218</v>
      </c>
      <c r="ESH307" s="319">
        <f>ESH306+1</f>
        <v>3</v>
      </c>
      <c r="ESI307" s="323" t="s">
        <v>218</v>
      </c>
      <c r="ESJ307" s="319">
        <f>ESJ306+1</f>
        <v>3</v>
      </c>
      <c r="ESK307" s="323" t="s">
        <v>218</v>
      </c>
      <c r="ESL307" s="319">
        <f>ESL306+1</f>
        <v>3</v>
      </c>
      <c r="ESM307" s="323" t="s">
        <v>218</v>
      </c>
      <c r="ESN307" s="319">
        <f>ESN306+1</f>
        <v>3</v>
      </c>
      <c r="ESO307" s="323" t="s">
        <v>218</v>
      </c>
      <c r="ESP307" s="319">
        <f>ESP306+1</f>
        <v>3</v>
      </c>
      <c r="ESQ307" s="323" t="s">
        <v>218</v>
      </c>
      <c r="ESR307" s="319">
        <f>ESR306+1</f>
        <v>3</v>
      </c>
      <c r="ESS307" s="323" t="s">
        <v>218</v>
      </c>
      <c r="EST307" s="319">
        <f>EST306+1</f>
        <v>3</v>
      </c>
      <c r="ESU307" s="323" t="s">
        <v>218</v>
      </c>
      <c r="ESV307" s="319">
        <f>ESV306+1</f>
        <v>3</v>
      </c>
      <c r="ESW307" s="323" t="s">
        <v>218</v>
      </c>
      <c r="ESX307" s="319">
        <f>ESX306+1</f>
        <v>3</v>
      </c>
      <c r="ESY307" s="323" t="s">
        <v>218</v>
      </c>
      <c r="ESZ307" s="319">
        <f>ESZ306+1</f>
        <v>3</v>
      </c>
      <c r="ETA307" s="323" t="s">
        <v>218</v>
      </c>
      <c r="ETB307" s="319">
        <f>ETB306+1</f>
        <v>3</v>
      </c>
      <c r="ETC307" s="323" t="s">
        <v>218</v>
      </c>
      <c r="ETD307" s="319">
        <f>ETD306+1</f>
        <v>3</v>
      </c>
      <c r="ETE307" s="323" t="s">
        <v>218</v>
      </c>
      <c r="ETF307" s="319">
        <f>ETF306+1</f>
        <v>3</v>
      </c>
      <c r="ETG307" s="323" t="s">
        <v>218</v>
      </c>
      <c r="ETH307" s="319">
        <f>ETH306+1</f>
        <v>3</v>
      </c>
      <c r="ETI307" s="323" t="s">
        <v>218</v>
      </c>
      <c r="ETJ307" s="319">
        <f>ETJ306+1</f>
        <v>3</v>
      </c>
      <c r="ETK307" s="323" t="s">
        <v>218</v>
      </c>
      <c r="ETL307" s="319">
        <f>ETL306+1</f>
        <v>3</v>
      </c>
      <c r="ETM307" s="323" t="s">
        <v>218</v>
      </c>
      <c r="ETN307" s="319">
        <f>ETN306+1</f>
        <v>3</v>
      </c>
      <c r="ETO307" s="323" t="s">
        <v>218</v>
      </c>
      <c r="ETP307" s="319">
        <f>ETP306+1</f>
        <v>3</v>
      </c>
      <c r="ETQ307" s="323" t="s">
        <v>218</v>
      </c>
      <c r="ETR307" s="319">
        <f>ETR306+1</f>
        <v>3</v>
      </c>
      <c r="ETS307" s="323" t="s">
        <v>218</v>
      </c>
      <c r="ETT307" s="319">
        <f>ETT306+1</f>
        <v>3</v>
      </c>
      <c r="ETU307" s="323" t="s">
        <v>218</v>
      </c>
      <c r="ETV307" s="319">
        <f>ETV306+1</f>
        <v>3</v>
      </c>
      <c r="ETW307" s="323" t="s">
        <v>218</v>
      </c>
      <c r="ETX307" s="319">
        <f>ETX306+1</f>
        <v>3</v>
      </c>
      <c r="ETY307" s="323" t="s">
        <v>218</v>
      </c>
      <c r="ETZ307" s="319">
        <f>ETZ306+1</f>
        <v>3</v>
      </c>
      <c r="EUA307" s="323" t="s">
        <v>218</v>
      </c>
      <c r="EUB307" s="319">
        <f>EUB306+1</f>
        <v>3</v>
      </c>
      <c r="EUC307" s="323" t="s">
        <v>218</v>
      </c>
      <c r="EUD307" s="319">
        <f>EUD306+1</f>
        <v>3</v>
      </c>
      <c r="EUE307" s="323" t="s">
        <v>218</v>
      </c>
      <c r="EUF307" s="319">
        <f>EUF306+1</f>
        <v>3</v>
      </c>
      <c r="EUG307" s="323" t="s">
        <v>218</v>
      </c>
      <c r="EUH307" s="319">
        <f>EUH306+1</f>
        <v>3</v>
      </c>
      <c r="EUI307" s="323" t="s">
        <v>218</v>
      </c>
      <c r="EUJ307" s="319">
        <f>EUJ306+1</f>
        <v>3</v>
      </c>
      <c r="EUK307" s="323" t="s">
        <v>218</v>
      </c>
      <c r="EUL307" s="319">
        <f>EUL306+1</f>
        <v>3</v>
      </c>
      <c r="EUM307" s="323" t="s">
        <v>218</v>
      </c>
      <c r="EUN307" s="319">
        <f>EUN306+1</f>
        <v>3</v>
      </c>
      <c r="EUO307" s="323" t="s">
        <v>218</v>
      </c>
      <c r="EUP307" s="319">
        <f>EUP306+1</f>
        <v>3</v>
      </c>
      <c r="EUQ307" s="323" t="s">
        <v>218</v>
      </c>
      <c r="EUR307" s="319">
        <f>EUR306+1</f>
        <v>3</v>
      </c>
      <c r="EUS307" s="323" t="s">
        <v>218</v>
      </c>
      <c r="EUT307" s="319">
        <f>EUT306+1</f>
        <v>3</v>
      </c>
      <c r="EUU307" s="323" t="s">
        <v>218</v>
      </c>
      <c r="EUV307" s="319">
        <f>EUV306+1</f>
        <v>3</v>
      </c>
      <c r="EUW307" s="323" t="s">
        <v>218</v>
      </c>
      <c r="EUX307" s="319">
        <f>EUX306+1</f>
        <v>3</v>
      </c>
      <c r="EUY307" s="323" t="s">
        <v>218</v>
      </c>
      <c r="EUZ307" s="319">
        <f>EUZ306+1</f>
        <v>3</v>
      </c>
      <c r="EVA307" s="323" t="s">
        <v>218</v>
      </c>
      <c r="EVB307" s="319">
        <f>EVB306+1</f>
        <v>3</v>
      </c>
      <c r="EVC307" s="323" t="s">
        <v>218</v>
      </c>
      <c r="EVD307" s="319">
        <f>EVD306+1</f>
        <v>3</v>
      </c>
      <c r="EVE307" s="323" t="s">
        <v>218</v>
      </c>
      <c r="EVF307" s="319">
        <f>EVF306+1</f>
        <v>3</v>
      </c>
      <c r="EVG307" s="323" t="s">
        <v>218</v>
      </c>
      <c r="EVH307" s="319">
        <f>EVH306+1</f>
        <v>3</v>
      </c>
      <c r="EVI307" s="323" t="s">
        <v>218</v>
      </c>
      <c r="EVJ307" s="319">
        <f>EVJ306+1</f>
        <v>3</v>
      </c>
      <c r="EVK307" s="323" t="s">
        <v>218</v>
      </c>
      <c r="EVL307" s="319">
        <f>EVL306+1</f>
        <v>3</v>
      </c>
      <c r="EVM307" s="323" t="s">
        <v>218</v>
      </c>
      <c r="EVN307" s="319">
        <f>EVN306+1</f>
        <v>3</v>
      </c>
      <c r="EVO307" s="323" t="s">
        <v>218</v>
      </c>
      <c r="EVP307" s="319">
        <f>EVP306+1</f>
        <v>3</v>
      </c>
      <c r="EVQ307" s="323" t="s">
        <v>218</v>
      </c>
      <c r="EVR307" s="319">
        <f>EVR306+1</f>
        <v>3</v>
      </c>
      <c r="EVS307" s="323" t="s">
        <v>218</v>
      </c>
      <c r="EVT307" s="319">
        <f>EVT306+1</f>
        <v>3</v>
      </c>
      <c r="EVU307" s="323" t="s">
        <v>218</v>
      </c>
      <c r="EVV307" s="319">
        <f>EVV306+1</f>
        <v>3</v>
      </c>
      <c r="EVW307" s="323" t="s">
        <v>218</v>
      </c>
      <c r="EVX307" s="319">
        <f>EVX306+1</f>
        <v>3</v>
      </c>
      <c r="EVY307" s="323" t="s">
        <v>218</v>
      </c>
      <c r="EVZ307" s="319">
        <f>EVZ306+1</f>
        <v>3</v>
      </c>
      <c r="EWA307" s="323" t="s">
        <v>218</v>
      </c>
      <c r="EWB307" s="319">
        <f>EWB306+1</f>
        <v>3</v>
      </c>
      <c r="EWC307" s="323" t="s">
        <v>218</v>
      </c>
      <c r="EWD307" s="319">
        <f>EWD306+1</f>
        <v>3</v>
      </c>
      <c r="EWE307" s="323" t="s">
        <v>218</v>
      </c>
      <c r="EWF307" s="319">
        <f>EWF306+1</f>
        <v>3</v>
      </c>
      <c r="EWG307" s="323" t="s">
        <v>218</v>
      </c>
      <c r="EWH307" s="319">
        <f>EWH306+1</f>
        <v>3</v>
      </c>
      <c r="EWI307" s="323" t="s">
        <v>218</v>
      </c>
      <c r="EWJ307" s="319">
        <f>EWJ306+1</f>
        <v>3</v>
      </c>
      <c r="EWK307" s="323" t="s">
        <v>218</v>
      </c>
      <c r="EWL307" s="319">
        <f>EWL306+1</f>
        <v>3</v>
      </c>
      <c r="EWM307" s="323" t="s">
        <v>218</v>
      </c>
      <c r="EWN307" s="319">
        <f>EWN306+1</f>
        <v>3</v>
      </c>
      <c r="EWO307" s="323" t="s">
        <v>218</v>
      </c>
      <c r="EWP307" s="319">
        <f>EWP306+1</f>
        <v>3</v>
      </c>
      <c r="EWQ307" s="323" t="s">
        <v>218</v>
      </c>
      <c r="EWR307" s="319">
        <f>EWR306+1</f>
        <v>3</v>
      </c>
      <c r="EWS307" s="323" t="s">
        <v>218</v>
      </c>
      <c r="EWT307" s="319">
        <f>EWT306+1</f>
        <v>3</v>
      </c>
      <c r="EWU307" s="323" t="s">
        <v>218</v>
      </c>
      <c r="EWV307" s="319">
        <f>EWV306+1</f>
        <v>3</v>
      </c>
      <c r="EWW307" s="323" t="s">
        <v>218</v>
      </c>
      <c r="EWX307" s="319">
        <f>EWX306+1</f>
        <v>3</v>
      </c>
      <c r="EWY307" s="323" t="s">
        <v>218</v>
      </c>
      <c r="EWZ307" s="319">
        <f>EWZ306+1</f>
        <v>3</v>
      </c>
      <c r="EXA307" s="323" t="s">
        <v>218</v>
      </c>
      <c r="EXB307" s="319">
        <f>EXB306+1</f>
        <v>3</v>
      </c>
      <c r="EXC307" s="323" t="s">
        <v>218</v>
      </c>
      <c r="EXD307" s="319">
        <f>EXD306+1</f>
        <v>3</v>
      </c>
      <c r="EXE307" s="323" t="s">
        <v>218</v>
      </c>
      <c r="EXF307" s="319">
        <f>EXF306+1</f>
        <v>3</v>
      </c>
      <c r="EXG307" s="323" t="s">
        <v>218</v>
      </c>
      <c r="EXH307" s="319">
        <f>EXH306+1</f>
        <v>3</v>
      </c>
      <c r="EXI307" s="323" t="s">
        <v>218</v>
      </c>
      <c r="EXJ307" s="319">
        <f>EXJ306+1</f>
        <v>3</v>
      </c>
      <c r="EXK307" s="323" t="s">
        <v>218</v>
      </c>
      <c r="EXL307" s="319">
        <f>EXL306+1</f>
        <v>3</v>
      </c>
      <c r="EXM307" s="323" t="s">
        <v>218</v>
      </c>
      <c r="EXN307" s="319">
        <f>EXN306+1</f>
        <v>3</v>
      </c>
      <c r="EXO307" s="323" t="s">
        <v>218</v>
      </c>
      <c r="EXP307" s="319">
        <f>EXP306+1</f>
        <v>3</v>
      </c>
      <c r="EXQ307" s="323" t="s">
        <v>218</v>
      </c>
      <c r="EXR307" s="319">
        <f>EXR306+1</f>
        <v>3</v>
      </c>
      <c r="EXS307" s="323" t="s">
        <v>218</v>
      </c>
      <c r="EXT307" s="319">
        <f>EXT306+1</f>
        <v>3</v>
      </c>
      <c r="EXU307" s="323" t="s">
        <v>218</v>
      </c>
      <c r="EXV307" s="319">
        <f>EXV306+1</f>
        <v>3</v>
      </c>
      <c r="EXW307" s="323" t="s">
        <v>218</v>
      </c>
      <c r="EXX307" s="319">
        <f>EXX306+1</f>
        <v>3</v>
      </c>
      <c r="EXY307" s="323" t="s">
        <v>218</v>
      </c>
      <c r="EXZ307" s="319">
        <f>EXZ306+1</f>
        <v>3</v>
      </c>
      <c r="EYA307" s="323" t="s">
        <v>218</v>
      </c>
      <c r="EYB307" s="319">
        <f>EYB306+1</f>
        <v>3</v>
      </c>
      <c r="EYC307" s="323" t="s">
        <v>218</v>
      </c>
      <c r="EYD307" s="319">
        <f>EYD306+1</f>
        <v>3</v>
      </c>
      <c r="EYE307" s="323" t="s">
        <v>218</v>
      </c>
      <c r="EYF307" s="319">
        <f>EYF306+1</f>
        <v>3</v>
      </c>
      <c r="EYG307" s="323" t="s">
        <v>218</v>
      </c>
      <c r="EYH307" s="319">
        <f>EYH306+1</f>
        <v>3</v>
      </c>
      <c r="EYI307" s="323" t="s">
        <v>218</v>
      </c>
      <c r="EYJ307" s="319">
        <f>EYJ306+1</f>
        <v>3</v>
      </c>
      <c r="EYK307" s="323" t="s">
        <v>218</v>
      </c>
      <c r="EYL307" s="319">
        <f>EYL306+1</f>
        <v>3</v>
      </c>
      <c r="EYM307" s="323" t="s">
        <v>218</v>
      </c>
      <c r="EYN307" s="319">
        <f>EYN306+1</f>
        <v>3</v>
      </c>
      <c r="EYO307" s="323" t="s">
        <v>218</v>
      </c>
      <c r="EYP307" s="319">
        <f>EYP306+1</f>
        <v>3</v>
      </c>
      <c r="EYQ307" s="323" t="s">
        <v>218</v>
      </c>
      <c r="EYR307" s="319">
        <f>EYR306+1</f>
        <v>3</v>
      </c>
      <c r="EYS307" s="323" t="s">
        <v>218</v>
      </c>
      <c r="EYT307" s="319">
        <f>EYT306+1</f>
        <v>3</v>
      </c>
      <c r="EYU307" s="323" t="s">
        <v>218</v>
      </c>
      <c r="EYV307" s="319">
        <f>EYV306+1</f>
        <v>3</v>
      </c>
      <c r="EYW307" s="323" t="s">
        <v>218</v>
      </c>
      <c r="EYX307" s="319">
        <f>EYX306+1</f>
        <v>3</v>
      </c>
      <c r="EYY307" s="323" t="s">
        <v>218</v>
      </c>
      <c r="EYZ307" s="319">
        <f>EYZ306+1</f>
        <v>3</v>
      </c>
      <c r="EZA307" s="323" t="s">
        <v>218</v>
      </c>
      <c r="EZB307" s="319">
        <f>EZB306+1</f>
        <v>3</v>
      </c>
      <c r="EZC307" s="323" t="s">
        <v>218</v>
      </c>
      <c r="EZD307" s="319">
        <f>EZD306+1</f>
        <v>3</v>
      </c>
      <c r="EZE307" s="323" t="s">
        <v>218</v>
      </c>
      <c r="EZF307" s="319">
        <f>EZF306+1</f>
        <v>3</v>
      </c>
      <c r="EZG307" s="323" t="s">
        <v>218</v>
      </c>
      <c r="EZH307" s="319">
        <f>EZH306+1</f>
        <v>3</v>
      </c>
      <c r="EZI307" s="323" t="s">
        <v>218</v>
      </c>
      <c r="EZJ307" s="319">
        <f>EZJ306+1</f>
        <v>3</v>
      </c>
      <c r="EZK307" s="323" t="s">
        <v>218</v>
      </c>
      <c r="EZL307" s="319">
        <f>EZL306+1</f>
        <v>3</v>
      </c>
      <c r="EZM307" s="323" t="s">
        <v>218</v>
      </c>
      <c r="EZN307" s="319">
        <f>EZN306+1</f>
        <v>3</v>
      </c>
      <c r="EZO307" s="323" t="s">
        <v>218</v>
      </c>
      <c r="EZP307" s="319">
        <f>EZP306+1</f>
        <v>3</v>
      </c>
      <c r="EZQ307" s="323" t="s">
        <v>218</v>
      </c>
      <c r="EZR307" s="319">
        <f>EZR306+1</f>
        <v>3</v>
      </c>
      <c r="EZS307" s="323" t="s">
        <v>218</v>
      </c>
      <c r="EZT307" s="319">
        <f>EZT306+1</f>
        <v>3</v>
      </c>
      <c r="EZU307" s="323" t="s">
        <v>218</v>
      </c>
      <c r="EZV307" s="319">
        <f>EZV306+1</f>
        <v>3</v>
      </c>
      <c r="EZW307" s="323" t="s">
        <v>218</v>
      </c>
      <c r="EZX307" s="319">
        <f>EZX306+1</f>
        <v>3</v>
      </c>
      <c r="EZY307" s="323" t="s">
        <v>218</v>
      </c>
      <c r="EZZ307" s="319">
        <f>EZZ306+1</f>
        <v>3</v>
      </c>
      <c r="FAA307" s="323" t="s">
        <v>218</v>
      </c>
      <c r="FAB307" s="319">
        <f>FAB306+1</f>
        <v>3</v>
      </c>
      <c r="FAC307" s="323" t="s">
        <v>218</v>
      </c>
      <c r="FAD307" s="319">
        <f>FAD306+1</f>
        <v>3</v>
      </c>
      <c r="FAE307" s="323" t="s">
        <v>218</v>
      </c>
      <c r="FAF307" s="319">
        <f>FAF306+1</f>
        <v>3</v>
      </c>
      <c r="FAG307" s="323" t="s">
        <v>218</v>
      </c>
      <c r="FAH307" s="319">
        <f>FAH306+1</f>
        <v>3</v>
      </c>
      <c r="FAI307" s="323" t="s">
        <v>218</v>
      </c>
      <c r="FAJ307" s="319">
        <f>FAJ306+1</f>
        <v>3</v>
      </c>
      <c r="FAK307" s="323" t="s">
        <v>218</v>
      </c>
      <c r="FAL307" s="319">
        <f>FAL306+1</f>
        <v>3</v>
      </c>
      <c r="FAM307" s="323" t="s">
        <v>218</v>
      </c>
      <c r="FAN307" s="319">
        <f>FAN306+1</f>
        <v>3</v>
      </c>
      <c r="FAO307" s="323" t="s">
        <v>218</v>
      </c>
      <c r="FAP307" s="319">
        <f>FAP306+1</f>
        <v>3</v>
      </c>
      <c r="FAQ307" s="323" t="s">
        <v>218</v>
      </c>
      <c r="FAR307" s="319">
        <f>FAR306+1</f>
        <v>3</v>
      </c>
      <c r="FAS307" s="323" t="s">
        <v>218</v>
      </c>
      <c r="FAT307" s="319">
        <f>FAT306+1</f>
        <v>3</v>
      </c>
      <c r="FAU307" s="323" t="s">
        <v>218</v>
      </c>
      <c r="FAV307" s="319">
        <f>FAV306+1</f>
        <v>3</v>
      </c>
      <c r="FAW307" s="323" t="s">
        <v>218</v>
      </c>
      <c r="FAX307" s="319">
        <f>FAX306+1</f>
        <v>3</v>
      </c>
      <c r="FAY307" s="323" t="s">
        <v>218</v>
      </c>
      <c r="FAZ307" s="319">
        <f>FAZ306+1</f>
        <v>3</v>
      </c>
      <c r="FBA307" s="323" t="s">
        <v>218</v>
      </c>
      <c r="FBB307" s="319">
        <f>FBB306+1</f>
        <v>3</v>
      </c>
      <c r="FBC307" s="323" t="s">
        <v>218</v>
      </c>
      <c r="FBD307" s="319">
        <f>FBD306+1</f>
        <v>3</v>
      </c>
      <c r="FBE307" s="323" t="s">
        <v>218</v>
      </c>
      <c r="FBF307" s="319">
        <f>FBF306+1</f>
        <v>3</v>
      </c>
      <c r="FBG307" s="323" t="s">
        <v>218</v>
      </c>
      <c r="FBH307" s="319">
        <f>FBH306+1</f>
        <v>3</v>
      </c>
      <c r="FBI307" s="323" t="s">
        <v>218</v>
      </c>
      <c r="FBJ307" s="319">
        <f>FBJ306+1</f>
        <v>3</v>
      </c>
      <c r="FBK307" s="323" t="s">
        <v>218</v>
      </c>
      <c r="FBL307" s="319">
        <f>FBL306+1</f>
        <v>3</v>
      </c>
      <c r="FBM307" s="323" t="s">
        <v>218</v>
      </c>
      <c r="FBN307" s="319">
        <f>FBN306+1</f>
        <v>3</v>
      </c>
      <c r="FBO307" s="323" t="s">
        <v>218</v>
      </c>
      <c r="FBP307" s="319">
        <f>FBP306+1</f>
        <v>3</v>
      </c>
      <c r="FBQ307" s="323" t="s">
        <v>218</v>
      </c>
      <c r="FBR307" s="319">
        <f>FBR306+1</f>
        <v>3</v>
      </c>
      <c r="FBS307" s="323" t="s">
        <v>218</v>
      </c>
      <c r="FBT307" s="319">
        <f>FBT306+1</f>
        <v>3</v>
      </c>
      <c r="FBU307" s="323" t="s">
        <v>218</v>
      </c>
      <c r="FBV307" s="319">
        <f>FBV306+1</f>
        <v>3</v>
      </c>
      <c r="FBW307" s="323" t="s">
        <v>218</v>
      </c>
      <c r="FBX307" s="319">
        <f>FBX306+1</f>
        <v>3</v>
      </c>
      <c r="FBY307" s="323" t="s">
        <v>218</v>
      </c>
      <c r="FBZ307" s="319">
        <f>FBZ306+1</f>
        <v>3</v>
      </c>
      <c r="FCA307" s="323" t="s">
        <v>218</v>
      </c>
      <c r="FCB307" s="319">
        <f>FCB306+1</f>
        <v>3</v>
      </c>
      <c r="FCC307" s="323" t="s">
        <v>218</v>
      </c>
      <c r="FCD307" s="319">
        <f>FCD306+1</f>
        <v>3</v>
      </c>
      <c r="FCE307" s="323" t="s">
        <v>218</v>
      </c>
      <c r="FCF307" s="319">
        <f>FCF306+1</f>
        <v>3</v>
      </c>
      <c r="FCG307" s="323" t="s">
        <v>218</v>
      </c>
      <c r="FCH307" s="319">
        <f>FCH306+1</f>
        <v>3</v>
      </c>
      <c r="FCI307" s="323" t="s">
        <v>218</v>
      </c>
      <c r="FCJ307" s="319">
        <f>FCJ306+1</f>
        <v>3</v>
      </c>
      <c r="FCK307" s="323" t="s">
        <v>218</v>
      </c>
      <c r="FCL307" s="319">
        <f>FCL306+1</f>
        <v>3</v>
      </c>
      <c r="FCM307" s="323" t="s">
        <v>218</v>
      </c>
      <c r="FCN307" s="319">
        <f>FCN306+1</f>
        <v>3</v>
      </c>
      <c r="FCO307" s="323" t="s">
        <v>218</v>
      </c>
      <c r="FCP307" s="319">
        <f>FCP306+1</f>
        <v>3</v>
      </c>
      <c r="FCQ307" s="323" t="s">
        <v>218</v>
      </c>
      <c r="FCR307" s="319">
        <f>FCR306+1</f>
        <v>3</v>
      </c>
      <c r="FCS307" s="323" t="s">
        <v>218</v>
      </c>
      <c r="FCT307" s="319">
        <f>FCT306+1</f>
        <v>3</v>
      </c>
      <c r="FCU307" s="323" t="s">
        <v>218</v>
      </c>
      <c r="FCV307" s="319">
        <f>FCV306+1</f>
        <v>3</v>
      </c>
      <c r="FCW307" s="323" t="s">
        <v>218</v>
      </c>
      <c r="FCX307" s="319">
        <f>FCX306+1</f>
        <v>3</v>
      </c>
      <c r="FCY307" s="323" t="s">
        <v>218</v>
      </c>
      <c r="FCZ307" s="319">
        <f>FCZ306+1</f>
        <v>3</v>
      </c>
      <c r="FDA307" s="323" t="s">
        <v>218</v>
      </c>
      <c r="FDB307" s="319">
        <f>FDB306+1</f>
        <v>3</v>
      </c>
      <c r="FDC307" s="323" t="s">
        <v>218</v>
      </c>
      <c r="FDD307" s="319">
        <f>FDD306+1</f>
        <v>3</v>
      </c>
      <c r="FDE307" s="323" t="s">
        <v>218</v>
      </c>
      <c r="FDF307" s="319">
        <f>FDF306+1</f>
        <v>3</v>
      </c>
      <c r="FDG307" s="323" t="s">
        <v>218</v>
      </c>
      <c r="FDH307" s="319">
        <f>FDH306+1</f>
        <v>3</v>
      </c>
      <c r="FDI307" s="323" t="s">
        <v>218</v>
      </c>
      <c r="FDJ307" s="319">
        <f>FDJ306+1</f>
        <v>3</v>
      </c>
      <c r="FDK307" s="323" t="s">
        <v>218</v>
      </c>
      <c r="FDL307" s="319">
        <f>FDL306+1</f>
        <v>3</v>
      </c>
      <c r="FDM307" s="323" t="s">
        <v>218</v>
      </c>
      <c r="FDN307" s="319">
        <f>FDN306+1</f>
        <v>3</v>
      </c>
      <c r="FDO307" s="323" t="s">
        <v>218</v>
      </c>
      <c r="FDP307" s="319">
        <f>FDP306+1</f>
        <v>3</v>
      </c>
      <c r="FDQ307" s="323" t="s">
        <v>218</v>
      </c>
      <c r="FDR307" s="319">
        <f>FDR306+1</f>
        <v>3</v>
      </c>
      <c r="FDS307" s="323" t="s">
        <v>218</v>
      </c>
      <c r="FDT307" s="319">
        <f>FDT306+1</f>
        <v>3</v>
      </c>
      <c r="FDU307" s="323" t="s">
        <v>218</v>
      </c>
      <c r="FDV307" s="319">
        <f>FDV306+1</f>
        <v>3</v>
      </c>
      <c r="FDW307" s="323" t="s">
        <v>218</v>
      </c>
      <c r="FDX307" s="319">
        <f>FDX306+1</f>
        <v>3</v>
      </c>
      <c r="FDY307" s="323" t="s">
        <v>218</v>
      </c>
      <c r="FDZ307" s="319">
        <f>FDZ306+1</f>
        <v>3</v>
      </c>
      <c r="FEA307" s="323" t="s">
        <v>218</v>
      </c>
      <c r="FEB307" s="319">
        <f>FEB306+1</f>
        <v>3</v>
      </c>
      <c r="FEC307" s="323" t="s">
        <v>218</v>
      </c>
      <c r="FED307" s="319">
        <f>FED306+1</f>
        <v>3</v>
      </c>
      <c r="FEE307" s="323" t="s">
        <v>218</v>
      </c>
      <c r="FEF307" s="319">
        <f>FEF306+1</f>
        <v>3</v>
      </c>
      <c r="FEG307" s="323" t="s">
        <v>218</v>
      </c>
      <c r="FEH307" s="319">
        <f>FEH306+1</f>
        <v>3</v>
      </c>
      <c r="FEI307" s="323" t="s">
        <v>218</v>
      </c>
      <c r="FEJ307" s="319">
        <f>FEJ306+1</f>
        <v>3</v>
      </c>
      <c r="FEK307" s="323" t="s">
        <v>218</v>
      </c>
      <c r="FEL307" s="319">
        <f>FEL306+1</f>
        <v>3</v>
      </c>
      <c r="FEM307" s="323" t="s">
        <v>218</v>
      </c>
      <c r="FEN307" s="319">
        <f>FEN306+1</f>
        <v>3</v>
      </c>
      <c r="FEO307" s="323" t="s">
        <v>218</v>
      </c>
      <c r="FEP307" s="319">
        <f>FEP306+1</f>
        <v>3</v>
      </c>
      <c r="FEQ307" s="323" t="s">
        <v>218</v>
      </c>
      <c r="FER307" s="319">
        <f>FER306+1</f>
        <v>3</v>
      </c>
      <c r="FES307" s="323" t="s">
        <v>218</v>
      </c>
      <c r="FET307" s="319">
        <f>FET306+1</f>
        <v>3</v>
      </c>
      <c r="FEU307" s="323" t="s">
        <v>218</v>
      </c>
      <c r="FEV307" s="319">
        <f>FEV306+1</f>
        <v>3</v>
      </c>
      <c r="FEW307" s="323" t="s">
        <v>218</v>
      </c>
      <c r="FEX307" s="319">
        <f>FEX306+1</f>
        <v>3</v>
      </c>
      <c r="FEY307" s="323" t="s">
        <v>218</v>
      </c>
      <c r="FEZ307" s="319">
        <f>FEZ306+1</f>
        <v>3</v>
      </c>
      <c r="FFA307" s="323" t="s">
        <v>218</v>
      </c>
      <c r="FFB307" s="319">
        <f>FFB306+1</f>
        <v>3</v>
      </c>
      <c r="FFC307" s="323" t="s">
        <v>218</v>
      </c>
      <c r="FFD307" s="319">
        <f>FFD306+1</f>
        <v>3</v>
      </c>
      <c r="FFE307" s="323" t="s">
        <v>218</v>
      </c>
      <c r="FFF307" s="319">
        <f>FFF306+1</f>
        <v>3</v>
      </c>
      <c r="FFG307" s="323" t="s">
        <v>218</v>
      </c>
      <c r="FFH307" s="319">
        <f>FFH306+1</f>
        <v>3</v>
      </c>
      <c r="FFI307" s="323" t="s">
        <v>218</v>
      </c>
      <c r="FFJ307" s="319">
        <f>FFJ306+1</f>
        <v>3</v>
      </c>
      <c r="FFK307" s="323" t="s">
        <v>218</v>
      </c>
      <c r="FFL307" s="319">
        <f>FFL306+1</f>
        <v>3</v>
      </c>
      <c r="FFM307" s="323" t="s">
        <v>218</v>
      </c>
      <c r="FFN307" s="319">
        <f>FFN306+1</f>
        <v>3</v>
      </c>
      <c r="FFO307" s="323" t="s">
        <v>218</v>
      </c>
      <c r="FFP307" s="319">
        <f>FFP306+1</f>
        <v>3</v>
      </c>
      <c r="FFQ307" s="323" t="s">
        <v>218</v>
      </c>
      <c r="FFR307" s="319">
        <f>FFR306+1</f>
        <v>3</v>
      </c>
      <c r="FFS307" s="323" t="s">
        <v>218</v>
      </c>
      <c r="FFT307" s="319">
        <f>FFT306+1</f>
        <v>3</v>
      </c>
      <c r="FFU307" s="323" t="s">
        <v>218</v>
      </c>
      <c r="FFV307" s="319">
        <f>FFV306+1</f>
        <v>3</v>
      </c>
      <c r="FFW307" s="323" t="s">
        <v>218</v>
      </c>
      <c r="FFX307" s="319">
        <f>FFX306+1</f>
        <v>3</v>
      </c>
      <c r="FFY307" s="323" t="s">
        <v>218</v>
      </c>
      <c r="FFZ307" s="319">
        <f>FFZ306+1</f>
        <v>3</v>
      </c>
      <c r="FGA307" s="323" t="s">
        <v>218</v>
      </c>
      <c r="FGB307" s="319">
        <f>FGB306+1</f>
        <v>3</v>
      </c>
      <c r="FGC307" s="323" t="s">
        <v>218</v>
      </c>
      <c r="FGD307" s="319">
        <f>FGD306+1</f>
        <v>3</v>
      </c>
      <c r="FGE307" s="323" t="s">
        <v>218</v>
      </c>
      <c r="FGF307" s="319">
        <f>FGF306+1</f>
        <v>3</v>
      </c>
      <c r="FGG307" s="323" t="s">
        <v>218</v>
      </c>
      <c r="FGH307" s="319">
        <f>FGH306+1</f>
        <v>3</v>
      </c>
      <c r="FGI307" s="323" t="s">
        <v>218</v>
      </c>
      <c r="FGJ307" s="319">
        <f>FGJ306+1</f>
        <v>3</v>
      </c>
      <c r="FGK307" s="323" t="s">
        <v>218</v>
      </c>
      <c r="FGL307" s="319">
        <f>FGL306+1</f>
        <v>3</v>
      </c>
      <c r="FGM307" s="323" t="s">
        <v>218</v>
      </c>
      <c r="FGN307" s="319">
        <f>FGN306+1</f>
        <v>3</v>
      </c>
      <c r="FGO307" s="323" t="s">
        <v>218</v>
      </c>
      <c r="FGP307" s="319">
        <f>FGP306+1</f>
        <v>3</v>
      </c>
      <c r="FGQ307" s="323" t="s">
        <v>218</v>
      </c>
      <c r="FGR307" s="319">
        <f>FGR306+1</f>
        <v>3</v>
      </c>
      <c r="FGS307" s="323" t="s">
        <v>218</v>
      </c>
      <c r="FGT307" s="319">
        <f>FGT306+1</f>
        <v>3</v>
      </c>
      <c r="FGU307" s="323" t="s">
        <v>218</v>
      </c>
      <c r="FGV307" s="319">
        <f>FGV306+1</f>
        <v>3</v>
      </c>
      <c r="FGW307" s="323" t="s">
        <v>218</v>
      </c>
      <c r="FGX307" s="319">
        <f>FGX306+1</f>
        <v>3</v>
      </c>
      <c r="FGY307" s="323" t="s">
        <v>218</v>
      </c>
      <c r="FGZ307" s="319">
        <f>FGZ306+1</f>
        <v>3</v>
      </c>
      <c r="FHA307" s="323" t="s">
        <v>218</v>
      </c>
      <c r="FHB307" s="319">
        <f>FHB306+1</f>
        <v>3</v>
      </c>
      <c r="FHC307" s="323" t="s">
        <v>218</v>
      </c>
      <c r="FHD307" s="319">
        <f>FHD306+1</f>
        <v>3</v>
      </c>
      <c r="FHE307" s="323" t="s">
        <v>218</v>
      </c>
      <c r="FHF307" s="319">
        <f>FHF306+1</f>
        <v>3</v>
      </c>
      <c r="FHG307" s="323" t="s">
        <v>218</v>
      </c>
      <c r="FHH307" s="319">
        <f>FHH306+1</f>
        <v>3</v>
      </c>
      <c r="FHI307" s="323" t="s">
        <v>218</v>
      </c>
      <c r="FHJ307" s="319">
        <f>FHJ306+1</f>
        <v>3</v>
      </c>
      <c r="FHK307" s="323" t="s">
        <v>218</v>
      </c>
      <c r="FHL307" s="319">
        <f>FHL306+1</f>
        <v>3</v>
      </c>
      <c r="FHM307" s="323" t="s">
        <v>218</v>
      </c>
      <c r="FHN307" s="319">
        <f>FHN306+1</f>
        <v>3</v>
      </c>
      <c r="FHO307" s="323" t="s">
        <v>218</v>
      </c>
      <c r="FHP307" s="319">
        <f>FHP306+1</f>
        <v>3</v>
      </c>
      <c r="FHQ307" s="323" t="s">
        <v>218</v>
      </c>
      <c r="FHR307" s="319">
        <f>FHR306+1</f>
        <v>3</v>
      </c>
      <c r="FHS307" s="323" t="s">
        <v>218</v>
      </c>
      <c r="FHT307" s="319">
        <f>FHT306+1</f>
        <v>3</v>
      </c>
      <c r="FHU307" s="323" t="s">
        <v>218</v>
      </c>
      <c r="FHV307" s="319">
        <f>FHV306+1</f>
        <v>3</v>
      </c>
      <c r="FHW307" s="323" t="s">
        <v>218</v>
      </c>
      <c r="FHX307" s="319">
        <f>FHX306+1</f>
        <v>3</v>
      </c>
      <c r="FHY307" s="323" t="s">
        <v>218</v>
      </c>
      <c r="FHZ307" s="319">
        <f>FHZ306+1</f>
        <v>3</v>
      </c>
      <c r="FIA307" s="323" t="s">
        <v>218</v>
      </c>
      <c r="FIB307" s="319">
        <f>FIB306+1</f>
        <v>3</v>
      </c>
      <c r="FIC307" s="323" t="s">
        <v>218</v>
      </c>
      <c r="FID307" s="319">
        <f>FID306+1</f>
        <v>3</v>
      </c>
      <c r="FIE307" s="323" t="s">
        <v>218</v>
      </c>
      <c r="FIF307" s="319">
        <f>FIF306+1</f>
        <v>3</v>
      </c>
      <c r="FIG307" s="323" t="s">
        <v>218</v>
      </c>
      <c r="FIH307" s="319">
        <f>FIH306+1</f>
        <v>3</v>
      </c>
      <c r="FII307" s="323" t="s">
        <v>218</v>
      </c>
      <c r="FIJ307" s="319">
        <f>FIJ306+1</f>
        <v>3</v>
      </c>
      <c r="FIK307" s="323" t="s">
        <v>218</v>
      </c>
      <c r="FIL307" s="319">
        <f>FIL306+1</f>
        <v>3</v>
      </c>
      <c r="FIM307" s="323" t="s">
        <v>218</v>
      </c>
      <c r="FIN307" s="319">
        <f>FIN306+1</f>
        <v>3</v>
      </c>
      <c r="FIO307" s="323" t="s">
        <v>218</v>
      </c>
      <c r="FIP307" s="319">
        <f>FIP306+1</f>
        <v>3</v>
      </c>
      <c r="FIQ307" s="323" t="s">
        <v>218</v>
      </c>
      <c r="FIR307" s="319">
        <f>FIR306+1</f>
        <v>3</v>
      </c>
      <c r="FIS307" s="323" t="s">
        <v>218</v>
      </c>
      <c r="FIT307" s="319">
        <f>FIT306+1</f>
        <v>3</v>
      </c>
      <c r="FIU307" s="323" t="s">
        <v>218</v>
      </c>
      <c r="FIV307" s="319">
        <f>FIV306+1</f>
        <v>3</v>
      </c>
      <c r="FIW307" s="323" t="s">
        <v>218</v>
      </c>
      <c r="FIX307" s="319">
        <f>FIX306+1</f>
        <v>3</v>
      </c>
      <c r="FIY307" s="323" t="s">
        <v>218</v>
      </c>
      <c r="FIZ307" s="319">
        <f>FIZ306+1</f>
        <v>3</v>
      </c>
      <c r="FJA307" s="323" t="s">
        <v>218</v>
      </c>
      <c r="FJB307" s="319">
        <f>FJB306+1</f>
        <v>3</v>
      </c>
      <c r="FJC307" s="323" t="s">
        <v>218</v>
      </c>
      <c r="FJD307" s="319">
        <f>FJD306+1</f>
        <v>3</v>
      </c>
      <c r="FJE307" s="323" t="s">
        <v>218</v>
      </c>
      <c r="FJF307" s="319">
        <f>FJF306+1</f>
        <v>3</v>
      </c>
      <c r="FJG307" s="323" t="s">
        <v>218</v>
      </c>
      <c r="FJH307" s="319">
        <f>FJH306+1</f>
        <v>3</v>
      </c>
      <c r="FJI307" s="323" t="s">
        <v>218</v>
      </c>
      <c r="FJJ307" s="319">
        <f>FJJ306+1</f>
        <v>3</v>
      </c>
      <c r="FJK307" s="323" t="s">
        <v>218</v>
      </c>
      <c r="FJL307" s="319">
        <f>FJL306+1</f>
        <v>3</v>
      </c>
      <c r="FJM307" s="323" t="s">
        <v>218</v>
      </c>
      <c r="FJN307" s="319">
        <f>FJN306+1</f>
        <v>3</v>
      </c>
      <c r="FJO307" s="323" t="s">
        <v>218</v>
      </c>
      <c r="FJP307" s="319">
        <f>FJP306+1</f>
        <v>3</v>
      </c>
      <c r="FJQ307" s="323" t="s">
        <v>218</v>
      </c>
      <c r="FJR307" s="319">
        <f>FJR306+1</f>
        <v>3</v>
      </c>
      <c r="FJS307" s="323" t="s">
        <v>218</v>
      </c>
      <c r="FJT307" s="319">
        <f>FJT306+1</f>
        <v>3</v>
      </c>
      <c r="FJU307" s="323" t="s">
        <v>218</v>
      </c>
      <c r="FJV307" s="319">
        <f>FJV306+1</f>
        <v>3</v>
      </c>
      <c r="FJW307" s="323" t="s">
        <v>218</v>
      </c>
      <c r="FJX307" s="319">
        <f>FJX306+1</f>
        <v>3</v>
      </c>
      <c r="FJY307" s="323" t="s">
        <v>218</v>
      </c>
      <c r="FJZ307" s="319">
        <f>FJZ306+1</f>
        <v>3</v>
      </c>
      <c r="FKA307" s="323" t="s">
        <v>218</v>
      </c>
      <c r="FKB307" s="319">
        <f>FKB306+1</f>
        <v>3</v>
      </c>
      <c r="FKC307" s="323" t="s">
        <v>218</v>
      </c>
      <c r="FKD307" s="319">
        <f>FKD306+1</f>
        <v>3</v>
      </c>
      <c r="FKE307" s="323" t="s">
        <v>218</v>
      </c>
      <c r="FKF307" s="319">
        <f>FKF306+1</f>
        <v>3</v>
      </c>
      <c r="FKG307" s="323" t="s">
        <v>218</v>
      </c>
      <c r="FKH307" s="319">
        <f>FKH306+1</f>
        <v>3</v>
      </c>
      <c r="FKI307" s="323" t="s">
        <v>218</v>
      </c>
      <c r="FKJ307" s="319">
        <f>FKJ306+1</f>
        <v>3</v>
      </c>
      <c r="FKK307" s="323" t="s">
        <v>218</v>
      </c>
      <c r="FKL307" s="319">
        <f>FKL306+1</f>
        <v>3</v>
      </c>
      <c r="FKM307" s="323" t="s">
        <v>218</v>
      </c>
      <c r="FKN307" s="319">
        <f>FKN306+1</f>
        <v>3</v>
      </c>
      <c r="FKO307" s="323" t="s">
        <v>218</v>
      </c>
      <c r="FKP307" s="319">
        <f>FKP306+1</f>
        <v>3</v>
      </c>
      <c r="FKQ307" s="323" t="s">
        <v>218</v>
      </c>
      <c r="FKR307" s="319">
        <f>FKR306+1</f>
        <v>3</v>
      </c>
      <c r="FKS307" s="323" t="s">
        <v>218</v>
      </c>
      <c r="FKT307" s="319">
        <f>FKT306+1</f>
        <v>3</v>
      </c>
      <c r="FKU307" s="323" t="s">
        <v>218</v>
      </c>
      <c r="FKV307" s="319">
        <f>FKV306+1</f>
        <v>3</v>
      </c>
      <c r="FKW307" s="323" t="s">
        <v>218</v>
      </c>
      <c r="FKX307" s="319">
        <f>FKX306+1</f>
        <v>3</v>
      </c>
      <c r="FKY307" s="323" t="s">
        <v>218</v>
      </c>
      <c r="FKZ307" s="319">
        <f>FKZ306+1</f>
        <v>3</v>
      </c>
      <c r="FLA307" s="323" t="s">
        <v>218</v>
      </c>
      <c r="FLB307" s="319">
        <f>FLB306+1</f>
        <v>3</v>
      </c>
      <c r="FLC307" s="323" t="s">
        <v>218</v>
      </c>
      <c r="FLD307" s="319">
        <f>FLD306+1</f>
        <v>3</v>
      </c>
      <c r="FLE307" s="323" t="s">
        <v>218</v>
      </c>
      <c r="FLF307" s="319">
        <f>FLF306+1</f>
        <v>3</v>
      </c>
      <c r="FLG307" s="323" t="s">
        <v>218</v>
      </c>
      <c r="FLH307" s="319">
        <f>FLH306+1</f>
        <v>3</v>
      </c>
      <c r="FLI307" s="323" t="s">
        <v>218</v>
      </c>
      <c r="FLJ307" s="319">
        <f>FLJ306+1</f>
        <v>3</v>
      </c>
      <c r="FLK307" s="323" t="s">
        <v>218</v>
      </c>
      <c r="FLL307" s="319">
        <f>FLL306+1</f>
        <v>3</v>
      </c>
      <c r="FLM307" s="323" t="s">
        <v>218</v>
      </c>
      <c r="FLN307" s="319">
        <f>FLN306+1</f>
        <v>3</v>
      </c>
      <c r="FLO307" s="323" t="s">
        <v>218</v>
      </c>
      <c r="FLP307" s="319">
        <f>FLP306+1</f>
        <v>3</v>
      </c>
      <c r="FLQ307" s="323" t="s">
        <v>218</v>
      </c>
      <c r="FLR307" s="319">
        <f>FLR306+1</f>
        <v>3</v>
      </c>
      <c r="FLS307" s="323" t="s">
        <v>218</v>
      </c>
      <c r="FLT307" s="319">
        <f>FLT306+1</f>
        <v>3</v>
      </c>
      <c r="FLU307" s="323" t="s">
        <v>218</v>
      </c>
      <c r="FLV307" s="319">
        <f>FLV306+1</f>
        <v>3</v>
      </c>
      <c r="FLW307" s="323" t="s">
        <v>218</v>
      </c>
      <c r="FLX307" s="319">
        <f>FLX306+1</f>
        <v>3</v>
      </c>
      <c r="FLY307" s="323" t="s">
        <v>218</v>
      </c>
      <c r="FLZ307" s="319">
        <f>FLZ306+1</f>
        <v>3</v>
      </c>
      <c r="FMA307" s="323" t="s">
        <v>218</v>
      </c>
      <c r="FMB307" s="319">
        <f>FMB306+1</f>
        <v>3</v>
      </c>
      <c r="FMC307" s="323" t="s">
        <v>218</v>
      </c>
      <c r="FMD307" s="319">
        <f>FMD306+1</f>
        <v>3</v>
      </c>
      <c r="FME307" s="323" t="s">
        <v>218</v>
      </c>
      <c r="FMF307" s="319">
        <f>FMF306+1</f>
        <v>3</v>
      </c>
      <c r="FMG307" s="323" t="s">
        <v>218</v>
      </c>
      <c r="FMH307" s="319">
        <f>FMH306+1</f>
        <v>3</v>
      </c>
      <c r="FMI307" s="323" t="s">
        <v>218</v>
      </c>
      <c r="FMJ307" s="319">
        <f>FMJ306+1</f>
        <v>3</v>
      </c>
      <c r="FMK307" s="323" t="s">
        <v>218</v>
      </c>
      <c r="FML307" s="319">
        <f>FML306+1</f>
        <v>3</v>
      </c>
      <c r="FMM307" s="323" t="s">
        <v>218</v>
      </c>
      <c r="FMN307" s="319">
        <f>FMN306+1</f>
        <v>3</v>
      </c>
      <c r="FMO307" s="323" t="s">
        <v>218</v>
      </c>
      <c r="FMP307" s="319">
        <f>FMP306+1</f>
        <v>3</v>
      </c>
      <c r="FMQ307" s="323" t="s">
        <v>218</v>
      </c>
      <c r="FMR307" s="319">
        <f>FMR306+1</f>
        <v>3</v>
      </c>
      <c r="FMS307" s="323" t="s">
        <v>218</v>
      </c>
      <c r="FMT307" s="319">
        <f>FMT306+1</f>
        <v>3</v>
      </c>
      <c r="FMU307" s="323" t="s">
        <v>218</v>
      </c>
      <c r="FMV307" s="319">
        <f>FMV306+1</f>
        <v>3</v>
      </c>
      <c r="FMW307" s="323" t="s">
        <v>218</v>
      </c>
      <c r="FMX307" s="319">
        <f>FMX306+1</f>
        <v>3</v>
      </c>
      <c r="FMY307" s="323" t="s">
        <v>218</v>
      </c>
      <c r="FMZ307" s="319">
        <f>FMZ306+1</f>
        <v>3</v>
      </c>
      <c r="FNA307" s="323" t="s">
        <v>218</v>
      </c>
      <c r="FNB307" s="319">
        <f>FNB306+1</f>
        <v>3</v>
      </c>
      <c r="FNC307" s="323" t="s">
        <v>218</v>
      </c>
      <c r="FND307" s="319">
        <f>FND306+1</f>
        <v>3</v>
      </c>
      <c r="FNE307" s="323" t="s">
        <v>218</v>
      </c>
      <c r="FNF307" s="319">
        <f>FNF306+1</f>
        <v>3</v>
      </c>
      <c r="FNG307" s="323" t="s">
        <v>218</v>
      </c>
      <c r="FNH307" s="319">
        <f>FNH306+1</f>
        <v>3</v>
      </c>
      <c r="FNI307" s="323" t="s">
        <v>218</v>
      </c>
      <c r="FNJ307" s="319">
        <f>FNJ306+1</f>
        <v>3</v>
      </c>
      <c r="FNK307" s="323" t="s">
        <v>218</v>
      </c>
      <c r="FNL307" s="319">
        <f>FNL306+1</f>
        <v>3</v>
      </c>
      <c r="FNM307" s="323" t="s">
        <v>218</v>
      </c>
      <c r="FNN307" s="319">
        <f>FNN306+1</f>
        <v>3</v>
      </c>
      <c r="FNO307" s="323" t="s">
        <v>218</v>
      </c>
      <c r="FNP307" s="319">
        <f>FNP306+1</f>
        <v>3</v>
      </c>
      <c r="FNQ307" s="323" t="s">
        <v>218</v>
      </c>
      <c r="FNR307" s="319">
        <f>FNR306+1</f>
        <v>3</v>
      </c>
      <c r="FNS307" s="323" t="s">
        <v>218</v>
      </c>
      <c r="FNT307" s="319">
        <f>FNT306+1</f>
        <v>3</v>
      </c>
      <c r="FNU307" s="323" t="s">
        <v>218</v>
      </c>
      <c r="FNV307" s="319">
        <f>FNV306+1</f>
        <v>3</v>
      </c>
      <c r="FNW307" s="323" t="s">
        <v>218</v>
      </c>
      <c r="FNX307" s="319">
        <f>FNX306+1</f>
        <v>3</v>
      </c>
      <c r="FNY307" s="323" t="s">
        <v>218</v>
      </c>
      <c r="FNZ307" s="319">
        <f>FNZ306+1</f>
        <v>3</v>
      </c>
      <c r="FOA307" s="323" t="s">
        <v>218</v>
      </c>
      <c r="FOB307" s="319">
        <f>FOB306+1</f>
        <v>3</v>
      </c>
      <c r="FOC307" s="323" t="s">
        <v>218</v>
      </c>
      <c r="FOD307" s="319">
        <f>FOD306+1</f>
        <v>3</v>
      </c>
      <c r="FOE307" s="323" t="s">
        <v>218</v>
      </c>
      <c r="FOF307" s="319">
        <f>FOF306+1</f>
        <v>3</v>
      </c>
      <c r="FOG307" s="323" t="s">
        <v>218</v>
      </c>
      <c r="FOH307" s="319">
        <f>FOH306+1</f>
        <v>3</v>
      </c>
      <c r="FOI307" s="323" t="s">
        <v>218</v>
      </c>
      <c r="FOJ307" s="319">
        <f>FOJ306+1</f>
        <v>3</v>
      </c>
      <c r="FOK307" s="323" t="s">
        <v>218</v>
      </c>
      <c r="FOL307" s="319">
        <f>FOL306+1</f>
        <v>3</v>
      </c>
      <c r="FOM307" s="323" t="s">
        <v>218</v>
      </c>
      <c r="FON307" s="319">
        <f>FON306+1</f>
        <v>3</v>
      </c>
      <c r="FOO307" s="323" t="s">
        <v>218</v>
      </c>
      <c r="FOP307" s="319">
        <f>FOP306+1</f>
        <v>3</v>
      </c>
      <c r="FOQ307" s="323" t="s">
        <v>218</v>
      </c>
      <c r="FOR307" s="319">
        <f>FOR306+1</f>
        <v>3</v>
      </c>
      <c r="FOS307" s="323" t="s">
        <v>218</v>
      </c>
      <c r="FOT307" s="319">
        <f>FOT306+1</f>
        <v>3</v>
      </c>
      <c r="FOU307" s="323" t="s">
        <v>218</v>
      </c>
      <c r="FOV307" s="319">
        <f>FOV306+1</f>
        <v>3</v>
      </c>
      <c r="FOW307" s="323" t="s">
        <v>218</v>
      </c>
      <c r="FOX307" s="319">
        <f>FOX306+1</f>
        <v>3</v>
      </c>
      <c r="FOY307" s="323" t="s">
        <v>218</v>
      </c>
      <c r="FOZ307" s="319">
        <f>FOZ306+1</f>
        <v>3</v>
      </c>
      <c r="FPA307" s="323" t="s">
        <v>218</v>
      </c>
      <c r="FPB307" s="319">
        <f>FPB306+1</f>
        <v>3</v>
      </c>
      <c r="FPC307" s="323" t="s">
        <v>218</v>
      </c>
      <c r="FPD307" s="319">
        <f>FPD306+1</f>
        <v>3</v>
      </c>
      <c r="FPE307" s="323" t="s">
        <v>218</v>
      </c>
      <c r="FPF307" s="319">
        <f>FPF306+1</f>
        <v>3</v>
      </c>
      <c r="FPG307" s="323" t="s">
        <v>218</v>
      </c>
      <c r="FPH307" s="319">
        <f>FPH306+1</f>
        <v>3</v>
      </c>
      <c r="FPI307" s="323" t="s">
        <v>218</v>
      </c>
      <c r="FPJ307" s="319">
        <f>FPJ306+1</f>
        <v>3</v>
      </c>
      <c r="FPK307" s="323" t="s">
        <v>218</v>
      </c>
      <c r="FPL307" s="319">
        <f>FPL306+1</f>
        <v>3</v>
      </c>
      <c r="FPM307" s="323" t="s">
        <v>218</v>
      </c>
      <c r="FPN307" s="319">
        <f>FPN306+1</f>
        <v>3</v>
      </c>
      <c r="FPO307" s="323" t="s">
        <v>218</v>
      </c>
      <c r="FPP307" s="319">
        <f>FPP306+1</f>
        <v>3</v>
      </c>
      <c r="FPQ307" s="323" t="s">
        <v>218</v>
      </c>
      <c r="FPR307" s="319">
        <f>FPR306+1</f>
        <v>3</v>
      </c>
      <c r="FPS307" s="323" t="s">
        <v>218</v>
      </c>
      <c r="FPT307" s="319">
        <f>FPT306+1</f>
        <v>3</v>
      </c>
      <c r="FPU307" s="323" t="s">
        <v>218</v>
      </c>
      <c r="FPV307" s="319">
        <f>FPV306+1</f>
        <v>3</v>
      </c>
      <c r="FPW307" s="323" t="s">
        <v>218</v>
      </c>
      <c r="FPX307" s="319">
        <f>FPX306+1</f>
        <v>3</v>
      </c>
      <c r="FPY307" s="323" t="s">
        <v>218</v>
      </c>
      <c r="FPZ307" s="319">
        <f>FPZ306+1</f>
        <v>3</v>
      </c>
      <c r="FQA307" s="323" t="s">
        <v>218</v>
      </c>
      <c r="FQB307" s="319">
        <f>FQB306+1</f>
        <v>3</v>
      </c>
      <c r="FQC307" s="323" t="s">
        <v>218</v>
      </c>
      <c r="FQD307" s="319">
        <f>FQD306+1</f>
        <v>3</v>
      </c>
      <c r="FQE307" s="323" t="s">
        <v>218</v>
      </c>
      <c r="FQF307" s="319">
        <f>FQF306+1</f>
        <v>3</v>
      </c>
      <c r="FQG307" s="323" t="s">
        <v>218</v>
      </c>
      <c r="FQH307" s="319">
        <f>FQH306+1</f>
        <v>3</v>
      </c>
      <c r="FQI307" s="323" t="s">
        <v>218</v>
      </c>
      <c r="FQJ307" s="319">
        <f>FQJ306+1</f>
        <v>3</v>
      </c>
      <c r="FQK307" s="323" t="s">
        <v>218</v>
      </c>
      <c r="FQL307" s="319">
        <f>FQL306+1</f>
        <v>3</v>
      </c>
      <c r="FQM307" s="323" t="s">
        <v>218</v>
      </c>
      <c r="FQN307" s="319">
        <f>FQN306+1</f>
        <v>3</v>
      </c>
      <c r="FQO307" s="323" t="s">
        <v>218</v>
      </c>
      <c r="FQP307" s="319">
        <f>FQP306+1</f>
        <v>3</v>
      </c>
      <c r="FQQ307" s="323" t="s">
        <v>218</v>
      </c>
      <c r="FQR307" s="319">
        <f>FQR306+1</f>
        <v>3</v>
      </c>
      <c r="FQS307" s="323" t="s">
        <v>218</v>
      </c>
      <c r="FQT307" s="319">
        <f>FQT306+1</f>
        <v>3</v>
      </c>
      <c r="FQU307" s="323" t="s">
        <v>218</v>
      </c>
      <c r="FQV307" s="319">
        <f>FQV306+1</f>
        <v>3</v>
      </c>
      <c r="FQW307" s="323" t="s">
        <v>218</v>
      </c>
      <c r="FQX307" s="319"/>
      <c r="FQY307" s="323"/>
      <c r="FQZ307" s="319"/>
      <c r="FRA307" s="323"/>
      <c r="FRB307" s="319"/>
      <c r="FRC307" s="323"/>
      <c r="FRD307" s="319"/>
      <c r="FRE307" s="323"/>
      <c r="FRF307" s="319"/>
      <c r="FRG307" s="323"/>
      <c r="FRH307" s="319"/>
      <c r="FRI307" s="323"/>
      <c r="FRJ307" s="319"/>
      <c r="FRK307" s="323"/>
      <c r="FRL307" s="319"/>
      <c r="FRM307" s="323"/>
      <c r="FRN307" s="319"/>
      <c r="FRO307" s="323"/>
      <c r="FRP307" s="319"/>
      <c r="FRQ307" s="323"/>
      <c r="FRR307" s="319"/>
      <c r="FRS307" s="323"/>
      <c r="FRT307" s="319"/>
      <c r="FRU307" s="323"/>
      <c r="FRV307" s="319"/>
      <c r="FRW307" s="323"/>
      <c r="FRX307" s="319"/>
      <c r="FRY307" s="323"/>
      <c r="FRZ307" s="319"/>
      <c r="FSA307" s="323"/>
      <c r="FSB307" s="319"/>
      <c r="FSC307" s="323"/>
      <c r="FSD307" s="319"/>
      <c r="FSE307" s="323"/>
      <c r="FSF307" s="319"/>
      <c r="FSG307" s="323"/>
      <c r="FSH307" s="319"/>
      <c r="FSI307" s="323"/>
      <c r="FSJ307" s="319"/>
      <c r="FSK307" s="323"/>
      <c r="FSL307" s="319"/>
      <c r="FSM307" s="323"/>
      <c r="FSN307" s="319"/>
      <c r="FSO307" s="323"/>
      <c r="FSP307" s="319"/>
      <c r="FSQ307" s="323"/>
      <c r="FSR307" s="319"/>
      <c r="FSS307" s="323"/>
      <c r="FST307" s="319"/>
      <c r="FSU307" s="323"/>
      <c r="FSV307" s="319"/>
      <c r="FSW307" s="323"/>
      <c r="FSX307" s="319"/>
      <c r="FSY307" s="323"/>
      <c r="FSZ307" s="319"/>
      <c r="FTA307" s="323"/>
      <c r="FTB307" s="319"/>
      <c r="FTC307" s="323"/>
      <c r="FTD307" s="319"/>
      <c r="FTE307" s="323"/>
      <c r="FTF307" s="319"/>
      <c r="FTG307" s="323"/>
      <c r="FTH307" s="319"/>
      <c r="FTI307" s="323"/>
      <c r="FTJ307" s="319"/>
      <c r="FTK307" s="323"/>
      <c r="FTL307" s="319"/>
      <c r="FTM307" s="323"/>
      <c r="FTN307" s="319"/>
      <c r="FTO307" s="323"/>
      <c r="FTP307" s="319"/>
      <c r="FTQ307" s="323"/>
      <c r="FTR307" s="319"/>
      <c r="FTS307" s="323"/>
      <c r="FTT307" s="319"/>
      <c r="FTU307" s="323"/>
      <c r="FTV307" s="319"/>
      <c r="FTW307" s="323"/>
      <c r="FTX307" s="319"/>
      <c r="FTY307" s="323"/>
      <c r="FTZ307" s="319"/>
      <c r="FUA307" s="323"/>
      <c r="FUB307" s="319"/>
      <c r="FUC307" s="323"/>
      <c r="FUD307" s="319"/>
      <c r="FUE307" s="323"/>
      <c r="FUF307" s="319"/>
      <c r="FUG307" s="323"/>
      <c r="FUH307" s="319"/>
      <c r="FUI307" s="323"/>
      <c r="FUJ307" s="319"/>
      <c r="FUK307" s="323"/>
      <c r="FUL307" s="319"/>
      <c r="FUM307" s="323"/>
      <c r="FUN307" s="319"/>
      <c r="FUO307" s="323"/>
      <c r="FUP307" s="319"/>
      <c r="FUQ307" s="323"/>
      <c r="FUR307" s="319"/>
      <c r="FUS307" s="323"/>
      <c r="FUT307" s="319"/>
      <c r="FUU307" s="323"/>
      <c r="FUV307" s="319"/>
      <c r="FUW307" s="323"/>
      <c r="FUX307" s="319"/>
      <c r="FUY307" s="323"/>
      <c r="FUZ307" s="319"/>
      <c r="FVA307" s="323"/>
      <c r="FVB307" s="319"/>
      <c r="FVC307" s="323"/>
      <c r="FVD307" s="319"/>
      <c r="FVE307" s="323"/>
      <c r="FVF307" s="319"/>
      <c r="FVG307" s="323"/>
      <c r="FVH307" s="319"/>
      <c r="FVI307" s="323"/>
      <c r="FVJ307" s="319"/>
      <c r="FVK307" s="323"/>
      <c r="FVL307" s="319"/>
      <c r="FVM307" s="323"/>
      <c r="FVN307" s="319"/>
      <c r="FVO307" s="323"/>
      <c r="FVP307" s="319"/>
      <c r="FVQ307" s="323"/>
      <c r="FVR307" s="319"/>
      <c r="FVS307" s="323"/>
      <c r="FVT307" s="319"/>
      <c r="FVU307" s="323"/>
      <c r="FVV307" s="319"/>
      <c r="FVW307" s="323"/>
      <c r="FVX307" s="319"/>
      <c r="FVY307" s="323"/>
      <c r="FVZ307" s="319"/>
      <c r="FWA307" s="323"/>
      <c r="FWB307" s="319"/>
      <c r="FWC307" s="323"/>
      <c r="FWD307" s="319"/>
      <c r="FWE307" s="323"/>
      <c r="FWF307" s="319"/>
      <c r="FWG307" s="323"/>
      <c r="FWH307" s="319"/>
      <c r="FWI307" s="323"/>
      <c r="FWJ307" s="319"/>
      <c r="FWK307" s="323"/>
      <c r="FWL307" s="319"/>
      <c r="FWM307" s="323"/>
      <c r="FWN307" s="319"/>
      <c r="FWO307" s="323"/>
      <c r="FWP307" s="319"/>
      <c r="FWQ307" s="323"/>
      <c r="FWR307" s="319"/>
      <c r="FWS307" s="323"/>
      <c r="FWT307" s="319"/>
      <c r="FWU307" s="323"/>
      <c r="FWV307" s="319"/>
      <c r="FWW307" s="323"/>
      <c r="FWX307" s="319"/>
      <c r="FWY307" s="323"/>
      <c r="FWZ307" s="319"/>
      <c r="FXA307" s="323"/>
      <c r="FXB307" s="319"/>
      <c r="FXC307" s="323"/>
      <c r="FXD307" s="319"/>
      <c r="FXE307" s="323"/>
      <c r="FXF307" s="319"/>
      <c r="FXG307" s="323"/>
      <c r="FXH307" s="319"/>
      <c r="FXI307" s="323"/>
      <c r="FXJ307" s="319"/>
      <c r="FXK307" s="323"/>
      <c r="FXL307" s="319"/>
      <c r="FXM307" s="323"/>
      <c r="FXN307" s="319"/>
      <c r="FXO307" s="323"/>
      <c r="FXP307" s="319"/>
      <c r="FXQ307" s="323"/>
      <c r="FXR307" s="319"/>
      <c r="FXS307" s="323"/>
      <c r="FXT307" s="319"/>
      <c r="FXU307" s="323"/>
      <c r="FXV307" s="319"/>
      <c r="FXW307" s="323"/>
      <c r="FXX307" s="319"/>
      <c r="FXY307" s="323"/>
      <c r="FXZ307" s="319"/>
      <c r="FYA307" s="323"/>
      <c r="FYB307" s="319"/>
      <c r="FYC307" s="323"/>
      <c r="FYD307" s="319"/>
      <c r="FYE307" s="323"/>
      <c r="FYF307" s="319"/>
      <c r="FYG307" s="323"/>
      <c r="FYH307" s="319"/>
      <c r="FYI307" s="323"/>
      <c r="FYJ307" s="319"/>
      <c r="FYK307" s="323"/>
      <c r="FYL307" s="319"/>
      <c r="FYM307" s="323"/>
      <c r="FYN307" s="319"/>
      <c r="FYO307" s="323"/>
      <c r="FYP307" s="319"/>
      <c r="FYQ307" s="323"/>
      <c r="FYR307" s="319"/>
      <c r="FYS307" s="323"/>
      <c r="FYT307" s="319"/>
      <c r="FYU307" s="323"/>
      <c r="FYV307" s="319"/>
      <c r="FYW307" s="323"/>
      <c r="FYX307" s="319"/>
      <c r="FYY307" s="323"/>
      <c r="FYZ307" s="319"/>
      <c r="FZA307" s="323"/>
      <c r="FZB307" s="319"/>
      <c r="FZC307" s="323"/>
      <c r="FZD307" s="319"/>
      <c r="FZE307" s="323"/>
      <c r="FZF307" s="319"/>
      <c r="FZG307" s="323"/>
      <c r="FZH307" s="319"/>
      <c r="FZI307" s="323"/>
      <c r="FZJ307" s="319"/>
      <c r="FZK307" s="323"/>
      <c r="FZL307" s="319"/>
      <c r="FZM307" s="323"/>
      <c r="FZN307" s="319"/>
      <c r="FZO307" s="323"/>
      <c r="FZP307" s="319"/>
      <c r="FZQ307" s="323"/>
      <c r="FZR307" s="319"/>
      <c r="FZS307" s="323"/>
      <c r="FZT307" s="319"/>
      <c r="FZU307" s="323"/>
      <c r="FZV307" s="319"/>
      <c r="FZW307" s="323"/>
      <c r="FZX307" s="319"/>
      <c r="FZY307" s="323"/>
      <c r="FZZ307" s="319"/>
      <c r="GAA307" s="323"/>
      <c r="GAB307" s="319"/>
      <c r="GAC307" s="323"/>
      <c r="GAD307" s="319"/>
      <c r="GAE307" s="323"/>
      <c r="GAF307" s="319"/>
      <c r="GAG307" s="323"/>
      <c r="GAH307" s="319"/>
      <c r="GAI307" s="323"/>
      <c r="GAJ307" s="319"/>
      <c r="GAK307" s="323"/>
      <c r="GAL307" s="319"/>
      <c r="GAM307" s="323"/>
      <c r="GAN307" s="319"/>
      <c r="GAO307" s="323"/>
      <c r="GAP307" s="319"/>
      <c r="GAQ307" s="323"/>
      <c r="GAR307" s="319"/>
      <c r="GAS307" s="323"/>
      <c r="GAT307" s="319"/>
      <c r="GAU307" s="323"/>
      <c r="GAV307" s="319"/>
      <c r="GAW307" s="323"/>
      <c r="GAX307" s="319"/>
      <c r="GAY307" s="323"/>
      <c r="GAZ307" s="319"/>
      <c r="GBA307" s="323"/>
      <c r="GBB307" s="319"/>
      <c r="GBC307" s="323"/>
      <c r="GBD307" s="319"/>
      <c r="GBE307" s="323"/>
      <c r="GBF307" s="319"/>
      <c r="GBG307" s="323"/>
      <c r="GBH307" s="319"/>
      <c r="GBI307" s="323"/>
      <c r="GBJ307" s="319"/>
      <c r="GBK307" s="323"/>
      <c r="GBL307" s="319"/>
      <c r="GBM307" s="323"/>
      <c r="GBN307" s="319"/>
      <c r="GBO307" s="323"/>
      <c r="GBP307" s="319"/>
      <c r="GBQ307" s="323"/>
      <c r="GBR307" s="319"/>
      <c r="GBS307" s="323"/>
      <c r="GBT307" s="319"/>
      <c r="GBU307" s="323"/>
      <c r="GBV307" s="319"/>
      <c r="GBW307" s="323"/>
      <c r="GBX307" s="319"/>
      <c r="GBY307" s="323"/>
      <c r="GBZ307" s="319"/>
      <c r="GCA307" s="323"/>
      <c r="GCB307" s="319"/>
      <c r="GCC307" s="323"/>
      <c r="GCD307" s="319"/>
      <c r="GCE307" s="323"/>
      <c r="GCF307" s="319"/>
      <c r="GCG307" s="323"/>
      <c r="GCH307" s="319"/>
      <c r="GCI307" s="323"/>
      <c r="GCJ307" s="319"/>
      <c r="GCK307" s="323"/>
      <c r="GCL307" s="319"/>
      <c r="GCM307" s="323"/>
      <c r="GCN307" s="319"/>
      <c r="GCO307" s="323"/>
      <c r="GCP307" s="319"/>
      <c r="GCQ307" s="323"/>
      <c r="GCR307" s="319"/>
      <c r="GCS307" s="323"/>
      <c r="GCT307" s="319"/>
      <c r="GCU307" s="323"/>
      <c r="GCV307" s="319"/>
      <c r="GCW307" s="323"/>
      <c r="GCX307" s="319"/>
      <c r="GCY307" s="323"/>
      <c r="GCZ307" s="319"/>
      <c r="GDA307" s="323"/>
      <c r="GDB307" s="319"/>
      <c r="GDC307" s="323"/>
      <c r="GDD307" s="319"/>
      <c r="GDE307" s="323"/>
      <c r="GDF307" s="319"/>
      <c r="GDG307" s="323"/>
      <c r="GDH307" s="319"/>
      <c r="GDI307" s="323"/>
      <c r="GDJ307" s="319"/>
      <c r="GDK307" s="323"/>
      <c r="GDL307" s="319"/>
      <c r="GDM307" s="323"/>
      <c r="GDN307" s="319"/>
      <c r="GDO307" s="323"/>
      <c r="GDP307" s="319"/>
      <c r="GDQ307" s="323"/>
      <c r="GDR307" s="319"/>
      <c r="GDS307" s="323"/>
      <c r="GDT307" s="319"/>
      <c r="GDU307" s="323"/>
      <c r="GDV307" s="319"/>
      <c r="GDW307" s="323"/>
      <c r="GDX307" s="319"/>
      <c r="GDY307" s="323"/>
      <c r="GDZ307" s="319"/>
      <c r="GEA307" s="323"/>
      <c r="GEB307" s="319"/>
      <c r="GEC307" s="323"/>
      <c r="GED307" s="319"/>
      <c r="GEE307" s="323"/>
      <c r="GEF307" s="319"/>
      <c r="GEG307" s="323"/>
      <c r="GEH307" s="319"/>
      <c r="GEI307" s="323"/>
      <c r="GEJ307" s="319"/>
      <c r="GEK307" s="323"/>
      <c r="GEL307" s="319"/>
      <c r="GEM307" s="323"/>
      <c r="GEN307" s="319"/>
      <c r="GEO307" s="323"/>
      <c r="GEP307" s="319"/>
      <c r="GEQ307" s="323"/>
      <c r="GER307" s="319"/>
      <c r="GES307" s="323"/>
      <c r="GET307" s="319"/>
      <c r="GEU307" s="323"/>
      <c r="GEV307" s="319"/>
      <c r="GEW307" s="323"/>
      <c r="GEX307" s="319"/>
      <c r="GEY307" s="323"/>
      <c r="GEZ307" s="319"/>
      <c r="GFA307" s="323"/>
      <c r="GFB307" s="319"/>
      <c r="GFC307" s="323"/>
      <c r="GFD307" s="319"/>
      <c r="GFE307" s="323"/>
      <c r="GFF307" s="319"/>
      <c r="GFG307" s="323"/>
      <c r="GFH307" s="319"/>
      <c r="GFI307" s="323"/>
      <c r="GFJ307" s="319"/>
      <c r="GFK307" s="323"/>
      <c r="GFL307" s="319"/>
      <c r="GFM307" s="323"/>
      <c r="GFN307" s="319"/>
      <c r="GFO307" s="323"/>
      <c r="GFP307" s="319"/>
      <c r="GFQ307" s="323"/>
      <c r="GFR307" s="319"/>
      <c r="GFS307" s="323"/>
      <c r="GFT307" s="319"/>
      <c r="GFU307" s="323"/>
      <c r="GFV307" s="319"/>
      <c r="GFW307" s="323"/>
      <c r="GFX307" s="319"/>
      <c r="GFY307" s="323"/>
      <c r="GFZ307" s="319"/>
      <c r="GGA307" s="323"/>
      <c r="GGB307" s="319"/>
      <c r="GGC307" s="323"/>
      <c r="GGD307" s="319"/>
      <c r="GGE307" s="323"/>
      <c r="GGF307" s="319"/>
      <c r="GGG307" s="323"/>
      <c r="GGH307" s="319"/>
      <c r="GGI307" s="323"/>
      <c r="GGJ307" s="319"/>
      <c r="GGK307" s="323"/>
      <c r="GGL307" s="319"/>
      <c r="GGM307" s="323"/>
      <c r="GGN307" s="319"/>
      <c r="GGO307" s="323"/>
      <c r="GGP307" s="319"/>
      <c r="GGQ307" s="323"/>
      <c r="GGR307" s="319"/>
      <c r="GGS307" s="323"/>
      <c r="GGT307" s="319"/>
      <c r="GGU307" s="323"/>
      <c r="GGV307" s="319"/>
      <c r="GGW307" s="323"/>
      <c r="GGX307" s="319"/>
      <c r="GGY307" s="323"/>
      <c r="GGZ307" s="319"/>
      <c r="GHA307" s="323"/>
      <c r="GHB307" s="319"/>
      <c r="GHC307" s="323"/>
      <c r="GHD307" s="319"/>
      <c r="GHE307" s="323"/>
      <c r="GHF307" s="319"/>
      <c r="GHG307" s="323"/>
      <c r="GHH307" s="319"/>
      <c r="GHI307" s="323"/>
      <c r="GHJ307" s="319"/>
      <c r="GHK307" s="323"/>
      <c r="GHL307" s="319"/>
      <c r="GHM307" s="323"/>
      <c r="GHN307" s="319"/>
      <c r="GHO307" s="323"/>
      <c r="GHP307" s="319"/>
      <c r="GHQ307" s="323"/>
      <c r="GHR307" s="319"/>
      <c r="GHS307" s="323"/>
      <c r="GHT307" s="319"/>
      <c r="GHU307" s="323"/>
      <c r="GHV307" s="319"/>
      <c r="GHW307" s="323"/>
      <c r="GHX307" s="319"/>
      <c r="GHY307" s="323"/>
      <c r="GHZ307" s="319"/>
      <c r="GIA307" s="323"/>
      <c r="GIB307" s="319"/>
      <c r="GIC307" s="323"/>
      <c r="GID307" s="319"/>
      <c r="GIE307" s="323"/>
      <c r="GIF307" s="319"/>
      <c r="GIG307" s="323"/>
      <c r="GIH307" s="319"/>
      <c r="GII307" s="323"/>
      <c r="GIJ307" s="319"/>
      <c r="GIK307" s="323"/>
      <c r="GIL307" s="319"/>
      <c r="GIM307" s="323"/>
      <c r="GIN307" s="319"/>
      <c r="GIO307" s="323"/>
      <c r="GIP307" s="319"/>
      <c r="GIQ307" s="323"/>
      <c r="GIR307" s="319"/>
      <c r="GIS307" s="323"/>
      <c r="GIT307" s="319"/>
      <c r="GIU307" s="323"/>
      <c r="GIV307" s="319"/>
      <c r="GIW307" s="323"/>
      <c r="GIX307" s="319"/>
      <c r="GIY307" s="323"/>
      <c r="GIZ307" s="319"/>
      <c r="GJA307" s="323"/>
      <c r="GJB307" s="319"/>
      <c r="GJC307" s="323"/>
      <c r="GJD307" s="319"/>
      <c r="GJE307" s="323"/>
      <c r="GJF307" s="319"/>
      <c r="GJG307" s="323"/>
      <c r="GJH307" s="319"/>
      <c r="GJI307" s="323"/>
      <c r="GJJ307" s="319"/>
      <c r="GJK307" s="323"/>
      <c r="GJL307" s="319"/>
      <c r="GJM307" s="323"/>
      <c r="GJN307" s="319"/>
      <c r="GJO307" s="323"/>
      <c r="GJP307" s="319"/>
      <c r="GJQ307" s="323"/>
      <c r="GJR307" s="319"/>
      <c r="GJS307" s="323"/>
      <c r="GJT307" s="319"/>
      <c r="GJU307" s="323"/>
      <c r="GJV307" s="319"/>
      <c r="GJW307" s="323"/>
      <c r="GJX307" s="319"/>
      <c r="GJY307" s="323"/>
      <c r="GJZ307" s="319"/>
      <c r="GKA307" s="323"/>
      <c r="GKB307" s="319"/>
      <c r="GKC307" s="323"/>
      <c r="GKD307" s="319"/>
      <c r="GKE307" s="323"/>
      <c r="GKF307" s="319"/>
      <c r="GKG307" s="323"/>
      <c r="GKH307" s="319"/>
      <c r="GKI307" s="323"/>
      <c r="GKJ307" s="319"/>
      <c r="GKK307" s="323"/>
      <c r="GKL307" s="319"/>
      <c r="GKM307" s="323"/>
      <c r="GKN307" s="319"/>
      <c r="GKO307" s="323"/>
      <c r="GKP307" s="319"/>
      <c r="GKQ307" s="323"/>
      <c r="GKR307" s="319"/>
      <c r="GKS307" s="323"/>
      <c r="GKT307" s="319"/>
      <c r="GKU307" s="323"/>
      <c r="GKV307" s="319"/>
      <c r="GKW307" s="323"/>
      <c r="GKX307" s="319"/>
      <c r="GKY307" s="323"/>
      <c r="GKZ307" s="319"/>
      <c r="GLA307" s="323"/>
      <c r="GLB307" s="319"/>
      <c r="GLC307" s="323"/>
      <c r="GLD307" s="319"/>
      <c r="GLE307" s="323"/>
      <c r="GLF307" s="319"/>
      <c r="GLG307" s="323"/>
      <c r="GLH307" s="319"/>
      <c r="GLI307" s="323"/>
      <c r="GLJ307" s="319"/>
      <c r="GLK307" s="323"/>
      <c r="GLL307" s="319"/>
      <c r="GLM307" s="323"/>
      <c r="GLN307" s="319"/>
      <c r="GLO307" s="323"/>
      <c r="GLP307" s="319"/>
      <c r="GLQ307" s="323"/>
      <c r="GLR307" s="319"/>
      <c r="GLS307" s="323"/>
      <c r="GLT307" s="319"/>
      <c r="GLU307" s="323"/>
      <c r="GLV307" s="319"/>
      <c r="GLW307" s="323"/>
      <c r="GLX307" s="319"/>
      <c r="GLY307" s="323"/>
      <c r="GLZ307" s="319"/>
      <c r="GMA307" s="323"/>
      <c r="GMB307" s="319"/>
      <c r="GMC307" s="323"/>
      <c r="GMD307" s="319"/>
      <c r="GME307" s="323"/>
      <c r="GMF307" s="319"/>
      <c r="GMG307" s="323"/>
      <c r="GMH307" s="319"/>
      <c r="GMI307" s="323"/>
      <c r="GMJ307" s="319"/>
      <c r="GMK307" s="323"/>
      <c r="GML307" s="319"/>
      <c r="GMM307" s="323"/>
      <c r="GMN307" s="319"/>
      <c r="GMO307" s="323"/>
      <c r="GMP307" s="319"/>
      <c r="GMQ307" s="323"/>
      <c r="GMR307" s="319"/>
      <c r="GMS307" s="323"/>
      <c r="GMT307" s="319"/>
      <c r="GMU307" s="323"/>
      <c r="GMV307" s="319"/>
      <c r="GMW307" s="323"/>
      <c r="GMX307" s="319"/>
      <c r="GMY307" s="323"/>
      <c r="GMZ307" s="319"/>
      <c r="GNA307" s="323"/>
      <c r="GNB307" s="319"/>
      <c r="GNC307" s="323"/>
      <c r="GND307" s="319"/>
      <c r="GNE307" s="323"/>
      <c r="GNF307" s="319"/>
      <c r="GNG307" s="323"/>
      <c r="GNH307" s="319"/>
      <c r="GNI307" s="323"/>
      <c r="GNJ307" s="319"/>
      <c r="GNK307" s="323"/>
      <c r="GNL307" s="319"/>
      <c r="GNM307" s="323"/>
      <c r="GNN307" s="319"/>
      <c r="GNO307" s="323"/>
      <c r="GNP307" s="319"/>
      <c r="GNQ307" s="323"/>
      <c r="GNR307" s="319"/>
      <c r="GNS307" s="323"/>
      <c r="GNT307" s="319"/>
      <c r="GNU307" s="323"/>
      <c r="GNV307" s="319"/>
      <c r="GNW307" s="323"/>
      <c r="GNX307" s="319"/>
      <c r="GNY307" s="323"/>
      <c r="GNZ307" s="319"/>
      <c r="GOA307" s="323"/>
      <c r="GOB307" s="319"/>
      <c r="GOC307" s="323"/>
      <c r="GOD307" s="319"/>
      <c r="GOE307" s="323"/>
      <c r="GOF307" s="319"/>
      <c r="GOG307" s="323"/>
      <c r="GOH307" s="319"/>
      <c r="GOI307" s="323"/>
      <c r="GOJ307" s="319"/>
      <c r="GOK307" s="323"/>
      <c r="GOL307" s="319"/>
      <c r="GOM307" s="323"/>
      <c r="GON307" s="319"/>
      <c r="GOO307" s="323"/>
      <c r="GOP307" s="319"/>
      <c r="GOQ307" s="323"/>
      <c r="GOR307" s="319"/>
      <c r="GOS307" s="323"/>
      <c r="GOT307" s="319"/>
      <c r="GOU307" s="323"/>
      <c r="GOV307" s="319"/>
      <c r="GOW307" s="323"/>
      <c r="GOX307" s="319"/>
      <c r="GOY307" s="323"/>
      <c r="GOZ307" s="319"/>
      <c r="GPA307" s="323"/>
      <c r="GPB307" s="319"/>
      <c r="GPC307" s="323"/>
      <c r="GPD307" s="319"/>
      <c r="GPE307" s="323"/>
      <c r="GPF307" s="319"/>
      <c r="GPG307" s="323"/>
      <c r="GPH307" s="319"/>
      <c r="GPI307" s="323"/>
      <c r="GPJ307" s="319"/>
      <c r="GPK307" s="323"/>
      <c r="GPL307" s="319"/>
      <c r="GPM307" s="323"/>
      <c r="GPN307" s="319"/>
      <c r="GPO307" s="323"/>
      <c r="GPP307" s="319"/>
      <c r="GPQ307" s="323"/>
      <c r="GPR307" s="319"/>
      <c r="GPS307" s="323"/>
      <c r="GPT307" s="319"/>
      <c r="GPU307" s="323"/>
      <c r="GPV307" s="319"/>
      <c r="GPW307" s="323"/>
      <c r="GPX307" s="319"/>
      <c r="GPY307" s="323"/>
      <c r="GPZ307" s="319"/>
      <c r="GQA307" s="323"/>
      <c r="GQB307" s="319"/>
      <c r="GQC307" s="323"/>
      <c r="GQD307" s="319"/>
      <c r="GQE307" s="323"/>
      <c r="GQF307" s="319"/>
      <c r="GQG307" s="323"/>
      <c r="GQH307" s="319"/>
      <c r="GQI307" s="323"/>
      <c r="GQJ307" s="319"/>
      <c r="GQK307" s="323"/>
      <c r="GQL307" s="319"/>
      <c r="GQM307" s="323"/>
      <c r="GQN307" s="319"/>
      <c r="GQO307" s="323"/>
      <c r="GQP307" s="319"/>
      <c r="GQQ307" s="323"/>
      <c r="GQR307" s="319"/>
      <c r="GQS307" s="323"/>
      <c r="GQT307" s="319"/>
      <c r="GQU307" s="323"/>
      <c r="GQV307" s="319"/>
      <c r="GQW307" s="323"/>
      <c r="GQX307" s="319"/>
      <c r="GQY307" s="323"/>
      <c r="GQZ307" s="319"/>
      <c r="GRA307" s="323"/>
      <c r="GRB307" s="319"/>
      <c r="GRC307" s="323"/>
      <c r="GRD307" s="319"/>
      <c r="GRE307" s="323"/>
      <c r="GRF307" s="319"/>
      <c r="GRG307" s="323"/>
      <c r="GRH307" s="319"/>
      <c r="GRI307" s="323"/>
      <c r="GRJ307" s="319"/>
      <c r="GRK307" s="323"/>
      <c r="GRL307" s="319"/>
      <c r="GRM307" s="323"/>
      <c r="GRN307" s="319"/>
      <c r="GRO307" s="323"/>
      <c r="GRP307" s="319"/>
      <c r="GRQ307" s="323"/>
      <c r="GRR307" s="319"/>
      <c r="GRS307" s="323"/>
      <c r="GRT307" s="319"/>
      <c r="GRU307" s="323"/>
      <c r="GRV307" s="319"/>
      <c r="GRW307" s="323"/>
      <c r="GRX307" s="319"/>
      <c r="GRY307" s="323"/>
      <c r="GRZ307" s="319"/>
      <c r="GSA307" s="323"/>
      <c r="GSB307" s="319"/>
      <c r="GSC307" s="323"/>
      <c r="GSD307" s="319"/>
      <c r="GSE307" s="323"/>
      <c r="GSF307" s="319"/>
      <c r="GSG307" s="323"/>
      <c r="GSH307" s="319"/>
      <c r="GSI307" s="323"/>
      <c r="GSJ307" s="319"/>
      <c r="GSK307" s="323"/>
      <c r="GSL307" s="319"/>
      <c r="GSM307" s="323"/>
      <c r="GSN307" s="319"/>
      <c r="GSO307" s="323"/>
      <c r="GSP307" s="319"/>
      <c r="GSQ307" s="323"/>
      <c r="GSR307" s="319"/>
      <c r="GSS307" s="323"/>
      <c r="GST307" s="319"/>
      <c r="GSU307" s="323"/>
      <c r="GSV307" s="319"/>
      <c r="GSW307" s="323"/>
      <c r="GSX307" s="319"/>
      <c r="GSY307" s="323"/>
      <c r="GSZ307" s="319"/>
      <c r="GTA307" s="323"/>
      <c r="GTB307" s="319"/>
      <c r="GTC307" s="323"/>
      <c r="GTD307" s="319"/>
      <c r="GTE307" s="323"/>
      <c r="GTF307" s="319"/>
      <c r="GTG307" s="323"/>
      <c r="GTH307" s="319"/>
      <c r="GTI307" s="323"/>
      <c r="GTJ307" s="319"/>
      <c r="GTK307" s="323"/>
      <c r="GTL307" s="319"/>
      <c r="GTM307" s="323"/>
      <c r="GTN307" s="319"/>
      <c r="GTO307" s="323"/>
      <c r="GTP307" s="319"/>
      <c r="GTQ307" s="323"/>
      <c r="GTR307" s="319"/>
      <c r="GTS307" s="323"/>
      <c r="GTT307" s="319"/>
      <c r="GTU307" s="323"/>
      <c r="GTV307" s="319"/>
      <c r="GTW307" s="323"/>
      <c r="GTX307" s="319"/>
      <c r="GTY307" s="323"/>
      <c r="GTZ307" s="319"/>
      <c r="GUA307" s="323"/>
      <c r="GUB307" s="319"/>
      <c r="GUC307" s="323"/>
      <c r="GUD307" s="319"/>
      <c r="GUE307" s="323"/>
      <c r="GUF307" s="319"/>
      <c r="GUG307" s="323"/>
      <c r="GUH307" s="319"/>
      <c r="GUI307" s="323"/>
      <c r="GUJ307" s="319"/>
      <c r="GUK307" s="323"/>
      <c r="GUL307" s="319"/>
      <c r="GUM307" s="323"/>
      <c r="GUN307" s="319"/>
      <c r="GUO307" s="323"/>
      <c r="GUP307" s="319"/>
      <c r="GUQ307" s="323"/>
      <c r="GUR307" s="319"/>
      <c r="GUS307" s="323"/>
      <c r="GUT307" s="319"/>
      <c r="GUU307" s="323"/>
      <c r="GUV307" s="319"/>
      <c r="GUW307" s="323"/>
      <c r="GUX307" s="319"/>
      <c r="GUY307" s="323"/>
      <c r="GUZ307" s="319"/>
      <c r="GVA307" s="323"/>
      <c r="GVB307" s="319"/>
      <c r="GVC307" s="323"/>
      <c r="GVD307" s="319"/>
      <c r="GVE307" s="323"/>
      <c r="GVF307" s="319"/>
      <c r="GVG307" s="323"/>
      <c r="GVH307" s="319"/>
      <c r="GVI307" s="323"/>
      <c r="GVJ307" s="319"/>
      <c r="GVK307" s="323"/>
      <c r="GVL307" s="319"/>
      <c r="GVM307" s="323"/>
      <c r="GVN307" s="319"/>
      <c r="GVO307" s="323"/>
      <c r="GVP307" s="319"/>
      <c r="GVQ307" s="323"/>
      <c r="GVR307" s="319"/>
      <c r="GVS307" s="323"/>
      <c r="GVT307" s="319"/>
      <c r="GVU307" s="323"/>
      <c r="GVV307" s="319"/>
      <c r="GVW307" s="323"/>
      <c r="GVX307" s="319"/>
      <c r="GVY307" s="323"/>
      <c r="GVZ307" s="319"/>
      <c r="GWA307" s="323"/>
      <c r="GWB307" s="319"/>
      <c r="GWC307" s="323"/>
      <c r="GWD307" s="319"/>
      <c r="GWE307" s="323"/>
      <c r="GWF307" s="319"/>
      <c r="GWG307" s="323"/>
      <c r="GWH307" s="319"/>
      <c r="GWI307" s="323"/>
      <c r="GWJ307" s="319"/>
      <c r="GWK307" s="323"/>
      <c r="GWL307" s="319"/>
      <c r="GWM307" s="323"/>
      <c r="GWN307" s="319"/>
      <c r="GWO307" s="323"/>
      <c r="GWP307" s="319"/>
      <c r="GWQ307" s="323"/>
      <c r="GWR307" s="319"/>
      <c r="GWS307" s="323"/>
      <c r="GWT307" s="319"/>
      <c r="GWU307" s="323"/>
      <c r="GWV307" s="319"/>
      <c r="GWW307" s="323"/>
      <c r="GWX307" s="319"/>
      <c r="GWY307" s="323"/>
      <c r="GWZ307" s="319"/>
      <c r="GXA307" s="323"/>
      <c r="GXB307" s="319"/>
      <c r="GXC307" s="323"/>
      <c r="GXD307" s="319"/>
      <c r="GXE307" s="323"/>
      <c r="GXF307" s="319"/>
      <c r="GXG307" s="323"/>
      <c r="GXH307" s="319"/>
      <c r="GXI307" s="323"/>
      <c r="GXJ307" s="319"/>
      <c r="GXK307" s="323"/>
      <c r="GXL307" s="319"/>
      <c r="GXM307" s="323"/>
      <c r="GXN307" s="319"/>
      <c r="GXO307" s="323"/>
      <c r="GXP307" s="319"/>
      <c r="GXQ307" s="323"/>
      <c r="GXR307" s="319"/>
      <c r="GXS307" s="323"/>
      <c r="GXT307" s="319"/>
      <c r="GXU307" s="323"/>
      <c r="GXV307" s="319"/>
      <c r="GXW307" s="323"/>
      <c r="GXX307" s="319"/>
      <c r="GXY307" s="323"/>
      <c r="GXZ307" s="319"/>
      <c r="GYA307" s="323"/>
      <c r="GYB307" s="319"/>
      <c r="GYC307" s="323"/>
      <c r="GYD307" s="319"/>
      <c r="GYE307" s="323"/>
      <c r="GYF307" s="319"/>
      <c r="GYG307" s="323"/>
      <c r="GYH307" s="319"/>
      <c r="GYI307" s="323"/>
      <c r="GYJ307" s="319"/>
      <c r="GYK307" s="323"/>
      <c r="GYL307" s="319"/>
      <c r="GYM307" s="323"/>
      <c r="GYN307" s="319"/>
      <c r="GYO307" s="323"/>
      <c r="GYP307" s="319"/>
      <c r="GYQ307" s="323"/>
      <c r="GYR307" s="319"/>
      <c r="GYS307" s="323"/>
      <c r="GYT307" s="319"/>
      <c r="GYU307" s="323"/>
      <c r="GYV307" s="319"/>
      <c r="GYW307" s="323"/>
      <c r="GYX307" s="319"/>
      <c r="GYY307" s="323"/>
      <c r="GYZ307" s="319"/>
      <c r="GZA307" s="323"/>
      <c r="GZB307" s="319"/>
      <c r="GZC307" s="323"/>
      <c r="GZD307" s="319"/>
      <c r="GZE307" s="323"/>
      <c r="GZF307" s="319"/>
      <c r="GZG307" s="323"/>
      <c r="GZH307" s="319"/>
      <c r="GZI307" s="323"/>
      <c r="GZJ307" s="319"/>
      <c r="GZK307" s="323"/>
      <c r="GZL307" s="319"/>
      <c r="GZM307" s="323"/>
      <c r="GZN307" s="319"/>
      <c r="GZO307" s="323"/>
      <c r="GZP307" s="319"/>
      <c r="GZQ307" s="323"/>
      <c r="GZR307" s="319"/>
      <c r="GZS307" s="323"/>
      <c r="GZT307" s="319"/>
      <c r="GZU307" s="323"/>
      <c r="GZV307" s="319"/>
      <c r="GZW307" s="323"/>
      <c r="GZX307" s="319"/>
      <c r="GZY307" s="323"/>
      <c r="GZZ307" s="319"/>
      <c r="HAA307" s="323"/>
      <c r="HAB307" s="319"/>
      <c r="HAC307" s="323"/>
      <c r="HAD307" s="319"/>
      <c r="HAE307" s="323"/>
      <c r="HAF307" s="319"/>
      <c r="HAG307" s="323"/>
      <c r="HAH307" s="319"/>
      <c r="HAI307" s="323"/>
      <c r="HAJ307" s="319"/>
      <c r="HAK307" s="323"/>
      <c r="HAL307" s="319"/>
      <c r="HAM307" s="323"/>
      <c r="HAN307" s="319"/>
      <c r="HAO307" s="323"/>
      <c r="HAP307" s="319"/>
      <c r="HAQ307" s="323"/>
      <c r="HAR307" s="319"/>
      <c r="HAS307" s="323"/>
      <c r="HAT307" s="319"/>
      <c r="HAU307" s="323"/>
      <c r="HAV307" s="319"/>
      <c r="HAW307" s="323"/>
      <c r="HAX307" s="319"/>
      <c r="HAY307" s="323"/>
      <c r="HAZ307" s="319"/>
      <c r="HBA307" s="323"/>
      <c r="HBB307" s="319"/>
      <c r="HBC307" s="323"/>
      <c r="HBD307" s="319"/>
      <c r="HBE307" s="323"/>
      <c r="HBF307" s="319"/>
      <c r="HBG307" s="323"/>
      <c r="HBH307" s="319"/>
      <c r="HBI307" s="323"/>
      <c r="HBJ307" s="319"/>
      <c r="HBK307" s="323"/>
      <c r="HBL307" s="319"/>
      <c r="HBM307" s="323"/>
      <c r="HBN307" s="319"/>
      <c r="HBO307" s="323"/>
      <c r="HBP307" s="319"/>
      <c r="HBQ307" s="323"/>
      <c r="HBR307" s="319"/>
      <c r="HBS307" s="323"/>
      <c r="HBT307" s="319"/>
      <c r="HBU307" s="323"/>
      <c r="HBV307" s="319"/>
      <c r="HBW307" s="323"/>
      <c r="HBX307" s="319"/>
      <c r="HBY307" s="323"/>
      <c r="HBZ307" s="319"/>
      <c r="HCA307" s="323"/>
      <c r="HCB307" s="319"/>
      <c r="HCC307" s="323"/>
      <c r="HCD307" s="319"/>
      <c r="HCE307" s="323"/>
      <c r="HCF307" s="319"/>
      <c r="HCG307" s="323"/>
      <c r="HCH307" s="319"/>
      <c r="HCI307" s="323"/>
      <c r="HCJ307" s="319"/>
      <c r="HCK307" s="323"/>
      <c r="HCL307" s="319"/>
      <c r="HCM307" s="323"/>
      <c r="HCN307" s="319"/>
      <c r="HCO307" s="323"/>
      <c r="HCP307" s="319"/>
      <c r="HCQ307" s="323"/>
      <c r="HCR307" s="319"/>
      <c r="HCS307" s="323"/>
      <c r="HCT307" s="319"/>
      <c r="HCU307" s="323"/>
      <c r="HCV307" s="319"/>
      <c r="HCW307" s="323"/>
      <c r="HCX307" s="319"/>
      <c r="HCY307" s="323"/>
      <c r="HCZ307" s="319"/>
      <c r="HDA307" s="323"/>
      <c r="HDB307" s="319"/>
      <c r="HDC307" s="323"/>
      <c r="HDD307" s="319"/>
      <c r="HDE307" s="323"/>
      <c r="HDF307" s="319"/>
      <c r="HDG307" s="323"/>
      <c r="HDH307" s="319"/>
      <c r="HDI307" s="323"/>
      <c r="HDJ307" s="319"/>
      <c r="HDK307" s="323"/>
      <c r="HDL307" s="319"/>
      <c r="HDM307" s="323"/>
      <c r="HDN307" s="319"/>
      <c r="HDO307" s="323"/>
      <c r="HDP307" s="319"/>
      <c r="HDQ307" s="323"/>
      <c r="HDR307" s="319"/>
      <c r="HDS307" s="323"/>
      <c r="HDT307" s="319"/>
      <c r="HDU307" s="323"/>
      <c r="HDV307" s="319"/>
      <c r="HDW307" s="323"/>
      <c r="HDX307" s="319"/>
      <c r="HDY307" s="323"/>
      <c r="HDZ307" s="319"/>
      <c r="HEA307" s="323"/>
      <c r="HEB307" s="319"/>
      <c r="HEC307" s="323"/>
      <c r="HED307" s="319"/>
      <c r="HEE307" s="323"/>
      <c r="HEF307" s="319"/>
      <c r="HEG307" s="323"/>
      <c r="HEH307" s="319"/>
      <c r="HEI307" s="323"/>
      <c r="HEJ307" s="319"/>
      <c r="HEK307" s="323"/>
      <c r="HEL307" s="319"/>
      <c r="HEM307" s="323"/>
      <c r="HEN307" s="319"/>
      <c r="HEO307" s="323"/>
      <c r="HEP307" s="319"/>
      <c r="HEQ307" s="323"/>
      <c r="HER307" s="319"/>
      <c r="HES307" s="323"/>
      <c r="HET307" s="319"/>
      <c r="HEU307" s="323"/>
      <c r="HEV307" s="319"/>
      <c r="HEW307" s="323"/>
      <c r="HEX307" s="319"/>
      <c r="HEY307" s="323"/>
      <c r="HEZ307" s="319"/>
      <c r="HFA307" s="323"/>
      <c r="HFB307" s="319"/>
      <c r="HFC307" s="323"/>
      <c r="HFD307" s="319"/>
      <c r="HFE307" s="323"/>
      <c r="HFF307" s="319"/>
      <c r="HFG307" s="323"/>
      <c r="HFH307" s="319"/>
      <c r="HFI307" s="323"/>
      <c r="HFJ307" s="319"/>
      <c r="HFK307" s="323"/>
      <c r="HFL307" s="319"/>
      <c r="HFM307" s="323"/>
      <c r="HFN307" s="319"/>
      <c r="HFO307" s="323"/>
      <c r="HFP307" s="319"/>
      <c r="HFQ307" s="323"/>
      <c r="HFR307" s="319"/>
      <c r="HFS307" s="323"/>
      <c r="HFT307" s="319"/>
      <c r="HFU307" s="323"/>
      <c r="HFV307" s="319"/>
      <c r="HFW307" s="323"/>
      <c r="HFX307" s="319"/>
      <c r="HFY307" s="323"/>
      <c r="HFZ307" s="319"/>
      <c r="HGA307" s="323"/>
      <c r="HGB307" s="319"/>
      <c r="HGC307" s="323"/>
      <c r="HGD307" s="319"/>
      <c r="HGE307" s="323"/>
      <c r="HGF307" s="319"/>
      <c r="HGG307" s="323"/>
      <c r="HGH307" s="319"/>
      <c r="HGI307" s="323"/>
      <c r="HGJ307" s="319"/>
      <c r="HGK307" s="323"/>
      <c r="HGL307" s="319"/>
      <c r="HGM307" s="323"/>
      <c r="HGN307" s="319"/>
      <c r="HGO307" s="323"/>
      <c r="HGP307" s="319"/>
      <c r="HGQ307" s="323"/>
      <c r="HGR307" s="319"/>
      <c r="HGS307" s="323"/>
      <c r="HGT307" s="319"/>
      <c r="HGU307" s="323"/>
      <c r="HGV307" s="319"/>
      <c r="HGW307" s="323"/>
      <c r="HGX307" s="319"/>
      <c r="HGY307" s="323"/>
      <c r="HGZ307" s="319"/>
      <c r="HHA307" s="323"/>
      <c r="HHB307" s="319"/>
      <c r="HHC307" s="323"/>
      <c r="HHD307" s="319"/>
      <c r="HHE307" s="323"/>
      <c r="HHF307" s="319"/>
      <c r="HHG307" s="323"/>
      <c r="HHH307" s="319"/>
      <c r="HHI307" s="323"/>
      <c r="HHJ307" s="319"/>
      <c r="HHK307" s="323"/>
      <c r="HHL307" s="319"/>
      <c r="HHM307" s="323"/>
      <c r="HHN307" s="319"/>
      <c r="HHO307" s="323"/>
      <c r="HHP307" s="319"/>
      <c r="HHQ307" s="323"/>
      <c r="HHR307" s="319"/>
      <c r="HHS307" s="323"/>
      <c r="HHT307" s="319"/>
      <c r="HHU307" s="323"/>
      <c r="HHV307" s="319"/>
      <c r="HHW307" s="323"/>
      <c r="HHX307" s="319"/>
      <c r="HHY307" s="323"/>
      <c r="HHZ307" s="319"/>
      <c r="HIA307" s="323"/>
      <c r="HIB307" s="319"/>
      <c r="HIC307" s="323"/>
      <c r="HID307" s="319"/>
      <c r="HIE307" s="323"/>
      <c r="HIF307" s="319"/>
      <c r="HIG307" s="323"/>
      <c r="HIH307" s="319"/>
      <c r="HII307" s="323"/>
      <c r="HIJ307" s="319"/>
      <c r="HIK307" s="323"/>
      <c r="HIL307" s="319"/>
      <c r="HIM307" s="323"/>
      <c r="HIN307" s="319"/>
      <c r="HIO307" s="323"/>
      <c r="HIP307" s="319"/>
      <c r="HIQ307" s="323"/>
      <c r="HIR307" s="319"/>
      <c r="HIS307" s="323"/>
      <c r="HIT307" s="319"/>
      <c r="HIU307" s="323"/>
      <c r="HIV307" s="319"/>
      <c r="HIW307" s="323"/>
      <c r="HIX307" s="319"/>
      <c r="HIY307" s="323"/>
      <c r="HIZ307" s="319"/>
      <c r="HJA307" s="323"/>
      <c r="HJB307" s="319"/>
      <c r="HJC307" s="323"/>
      <c r="HJD307" s="319"/>
      <c r="HJE307" s="323"/>
      <c r="HJF307" s="319"/>
      <c r="HJG307" s="323"/>
      <c r="HJH307" s="319"/>
      <c r="HJI307" s="323"/>
      <c r="HJJ307" s="319"/>
      <c r="HJK307" s="323"/>
      <c r="HJL307" s="319"/>
      <c r="HJM307" s="323"/>
      <c r="HJN307" s="319"/>
      <c r="HJO307" s="323"/>
      <c r="HJP307" s="319"/>
      <c r="HJQ307" s="323"/>
      <c r="HJR307" s="319"/>
      <c r="HJS307" s="323"/>
      <c r="HJT307" s="319"/>
      <c r="HJU307" s="323"/>
      <c r="HJV307" s="319"/>
      <c r="HJW307" s="323"/>
      <c r="HJX307" s="319"/>
      <c r="HJY307" s="323"/>
      <c r="HJZ307" s="319"/>
      <c r="HKA307" s="323"/>
      <c r="HKB307" s="319"/>
      <c r="HKC307" s="323"/>
      <c r="HKD307" s="319"/>
      <c r="HKE307" s="323"/>
      <c r="HKF307" s="319"/>
      <c r="HKG307" s="323"/>
      <c r="HKH307" s="319"/>
      <c r="HKI307" s="323"/>
      <c r="HKJ307" s="319"/>
      <c r="HKK307" s="323"/>
      <c r="HKL307" s="319"/>
      <c r="HKM307" s="323"/>
      <c r="HKN307" s="319"/>
      <c r="HKO307" s="323"/>
      <c r="HKP307" s="319"/>
      <c r="HKQ307" s="323"/>
      <c r="HKR307" s="319"/>
      <c r="HKS307" s="323"/>
      <c r="HKT307" s="319"/>
      <c r="HKU307" s="323"/>
      <c r="HKV307" s="319"/>
      <c r="HKW307" s="323"/>
      <c r="HKX307" s="319"/>
      <c r="HKY307" s="323"/>
      <c r="HKZ307" s="319"/>
      <c r="HLA307" s="323"/>
      <c r="HLB307" s="319"/>
      <c r="HLC307" s="323"/>
      <c r="HLD307" s="319"/>
      <c r="HLE307" s="323"/>
      <c r="HLF307" s="319"/>
      <c r="HLG307" s="323"/>
      <c r="HLH307" s="319"/>
      <c r="HLI307" s="323"/>
      <c r="HLJ307" s="319"/>
      <c r="HLK307" s="323"/>
      <c r="HLL307" s="319"/>
      <c r="HLM307" s="323"/>
      <c r="HLN307" s="319"/>
      <c r="HLO307" s="323"/>
      <c r="HLP307" s="319"/>
      <c r="HLQ307" s="323"/>
      <c r="HLR307" s="319"/>
      <c r="HLS307" s="323"/>
      <c r="HLT307" s="319"/>
      <c r="HLU307" s="323"/>
      <c r="HLV307" s="319"/>
      <c r="HLW307" s="323"/>
      <c r="HLX307" s="319"/>
      <c r="HLY307" s="323"/>
      <c r="HLZ307" s="319"/>
      <c r="HMA307" s="323"/>
      <c r="HMB307" s="319"/>
      <c r="HMC307" s="323"/>
      <c r="HMD307" s="319"/>
      <c r="HME307" s="323"/>
      <c r="HMF307" s="319"/>
      <c r="HMG307" s="323"/>
      <c r="HMH307" s="319"/>
      <c r="HMI307" s="323"/>
      <c r="HMJ307" s="319"/>
      <c r="HMK307" s="323"/>
      <c r="HML307" s="319"/>
      <c r="HMM307" s="323"/>
      <c r="HMN307" s="319"/>
      <c r="HMO307" s="323"/>
      <c r="HMP307" s="319"/>
      <c r="HMQ307" s="323"/>
      <c r="HMR307" s="319"/>
      <c r="HMS307" s="323"/>
      <c r="HMT307" s="319"/>
      <c r="HMU307" s="323"/>
      <c r="HMV307" s="319"/>
      <c r="HMW307" s="323"/>
      <c r="HMX307" s="319"/>
      <c r="HMY307" s="323"/>
      <c r="HMZ307" s="319"/>
      <c r="HNA307" s="323"/>
      <c r="HNB307" s="319"/>
      <c r="HNC307" s="323"/>
      <c r="HND307" s="319"/>
      <c r="HNE307" s="323"/>
      <c r="HNF307" s="319"/>
      <c r="HNG307" s="323"/>
      <c r="HNH307" s="319"/>
      <c r="HNI307" s="323"/>
      <c r="HNJ307" s="319"/>
      <c r="HNK307" s="323"/>
      <c r="HNL307" s="319"/>
      <c r="HNM307" s="323"/>
      <c r="HNN307" s="319"/>
      <c r="HNO307" s="323"/>
      <c r="HNP307" s="319"/>
      <c r="HNQ307" s="323"/>
      <c r="HNR307" s="319"/>
      <c r="HNS307" s="323"/>
      <c r="HNT307" s="319"/>
      <c r="HNU307" s="323"/>
      <c r="HNV307" s="319"/>
      <c r="HNW307" s="323"/>
      <c r="HNX307" s="319"/>
      <c r="HNY307" s="323"/>
      <c r="HNZ307" s="319"/>
      <c r="HOA307" s="323"/>
      <c r="HOB307" s="319"/>
      <c r="HOC307" s="323"/>
      <c r="HOD307" s="319"/>
      <c r="HOE307" s="323"/>
      <c r="HOF307" s="319"/>
      <c r="HOG307" s="323"/>
      <c r="HOH307" s="319"/>
      <c r="HOI307" s="323"/>
      <c r="HOJ307" s="319"/>
      <c r="HOK307" s="323"/>
      <c r="HOL307" s="319"/>
      <c r="HOM307" s="323"/>
      <c r="HON307" s="319"/>
      <c r="HOO307" s="323"/>
      <c r="HOP307" s="319"/>
      <c r="HOQ307" s="323"/>
      <c r="HOR307" s="319"/>
      <c r="HOS307" s="323"/>
      <c r="HOT307" s="319"/>
      <c r="HOU307" s="323"/>
      <c r="HOV307" s="319"/>
      <c r="HOW307" s="323"/>
      <c r="HOX307" s="319"/>
      <c r="HOY307" s="323"/>
      <c r="HOZ307" s="319"/>
      <c r="HPA307" s="323"/>
      <c r="HPB307" s="319"/>
      <c r="HPC307" s="323"/>
      <c r="HPD307" s="319"/>
      <c r="HPE307" s="323"/>
      <c r="HPF307" s="319"/>
      <c r="HPG307" s="323"/>
      <c r="HPH307" s="319"/>
      <c r="HPI307" s="323"/>
      <c r="HPJ307" s="319"/>
      <c r="HPK307" s="323"/>
      <c r="HPL307" s="319"/>
      <c r="HPM307" s="323"/>
      <c r="HPN307" s="319"/>
      <c r="HPO307" s="323"/>
      <c r="HPP307" s="319"/>
      <c r="HPQ307" s="323"/>
      <c r="HPR307" s="319"/>
      <c r="HPS307" s="323"/>
      <c r="HPT307" s="319"/>
      <c r="HPU307" s="323"/>
      <c r="HPV307" s="319"/>
      <c r="HPW307" s="323"/>
      <c r="HPX307" s="319"/>
      <c r="HPY307" s="323"/>
      <c r="HPZ307" s="319"/>
      <c r="HQA307" s="323"/>
      <c r="HQB307" s="319"/>
      <c r="HQC307" s="323"/>
      <c r="HQD307" s="319"/>
      <c r="HQE307" s="323"/>
      <c r="HQF307" s="319"/>
      <c r="HQG307" s="323"/>
      <c r="HQH307" s="319"/>
      <c r="HQI307" s="323"/>
      <c r="HQJ307" s="319"/>
      <c r="HQK307" s="323"/>
      <c r="HQL307" s="319"/>
      <c r="HQM307" s="323"/>
      <c r="HQN307" s="319"/>
      <c r="HQO307" s="323"/>
      <c r="HQP307" s="319"/>
      <c r="HQQ307" s="323"/>
      <c r="HQR307" s="319"/>
      <c r="HQS307" s="323"/>
      <c r="HQT307" s="319"/>
      <c r="HQU307" s="323"/>
      <c r="HQV307" s="319"/>
      <c r="HQW307" s="323"/>
      <c r="HQX307" s="319"/>
      <c r="HQY307" s="323"/>
      <c r="HQZ307" s="319"/>
      <c r="HRA307" s="323"/>
      <c r="HRB307" s="319"/>
      <c r="HRC307" s="323"/>
      <c r="HRD307" s="319"/>
      <c r="HRE307" s="323"/>
      <c r="HRF307" s="319"/>
      <c r="HRG307" s="323"/>
      <c r="HRH307" s="319"/>
      <c r="HRI307" s="323"/>
      <c r="HRJ307" s="319"/>
      <c r="HRK307" s="323"/>
      <c r="HRL307" s="319"/>
      <c r="HRM307" s="323"/>
      <c r="HRN307" s="319"/>
      <c r="HRO307" s="323"/>
      <c r="HRP307" s="319"/>
      <c r="HRQ307" s="323"/>
      <c r="HRR307" s="319"/>
      <c r="HRS307" s="323"/>
      <c r="HRT307" s="319"/>
      <c r="HRU307" s="323"/>
      <c r="HRV307" s="319"/>
      <c r="HRW307" s="323"/>
      <c r="HRX307" s="319"/>
      <c r="HRY307" s="323"/>
      <c r="HRZ307" s="319"/>
      <c r="HSA307" s="323"/>
      <c r="HSB307" s="319"/>
      <c r="HSC307" s="323"/>
      <c r="HSD307" s="319"/>
      <c r="HSE307" s="323"/>
      <c r="HSF307" s="319"/>
      <c r="HSG307" s="323"/>
      <c r="HSH307" s="319"/>
      <c r="HSI307" s="323"/>
      <c r="HSJ307" s="319"/>
      <c r="HSK307" s="323"/>
      <c r="HSL307" s="319"/>
      <c r="HSM307" s="323"/>
      <c r="HSN307" s="319"/>
      <c r="HSO307" s="323"/>
      <c r="HSP307" s="319"/>
      <c r="HSQ307" s="323"/>
      <c r="HSR307" s="319"/>
      <c r="HSS307" s="323"/>
      <c r="HST307" s="319"/>
      <c r="HSU307" s="323"/>
      <c r="HSV307" s="319"/>
      <c r="HSW307" s="323"/>
      <c r="HSX307" s="319"/>
      <c r="HSY307" s="323"/>
      <c r="HSZ307" s="319"/>
      <c r="HTA307" s="323"/>
      <c r="HTB307" s="319"/>
      <c r="HTC307" s="323"/>
      <c r="HTD307" s="319"/>
      <c r="HTE307" s="323"/>
      <c r="HTF307" s="319"/>
      <c r="HTG307" s="323"/>
      <c r="HTH307" s="319"/>
      <c r="HTI307" s="323"/>
      <c r="HTJ307" s="319"/>
      <c r="HTK307" s="323"/>
      <c r="HTL307" s="319"/>
      <c r="HTM307" s="323"/>
      <c r="HTN307" s="319"/>
      <c r="HTO307" s="323"/>
      <c r="HTP307" s="319"/>
      <c r="HTQ307" s="323"/>
      <c r="HTR307" s="319"/>
      <c r="HTS307" s="323"/>
      <c r="HTT307" s="319"/>
      <c r="HTU307" s="323"/>
      <c r="HTV307" s="319"/>
      <c r="HTW307" s="323"/>
      <c r="HTX307" s="319"/>
      <c r="HTY307" s="323"/>
      <c r="HTZ307" s="319"/>
      <c r="HUA307" s="323"/>
      <c r="HUB307" s="319"/>
      <c r="HUC307" s="323"/>
      <c r="HUD307" s="319"/>
      <c r="HUE307" s="323"/>
      <c r="HUF307" s="319"/>
      <c r="HUG307" s="323"/>
      <c r="HUH307" s="319"/>
      <c r="HUI307" s="323"/>
      <c r="HUJ307" s="319"/>
      <c r="HUK307" s="323"/>
      <c r="HUL307" s="319"/>
      <c r="HUM307" s="323"/>
      <c r="HUN307" s="319"/>
      <c r="HUO307" s="323"/>
      <c r="HUP307" s="319"/>
      <c r="HUQ307" s="323"/>
      <c r="HUR307" s="319"/>
      <c r="HUS307" s="323"/>
      <c r="HUT307" s="319"/>
      <c r="HUU307" s="323"/>
      <c r="HUV307" s="319"/>
      <c r="HUW307" s="323"/>
      <c r="HUX307" s="319"/>
      <c r="HUY307" s="323"/>
      <c r="HUZ307" s="319"/>
      <c r="HVA307" s="323"/>
      <c r="HVB307" s="319"/>
      <c r="HVC307" s="323"/>
      <c r="HVD307" s="319"/>
      <c r="HVE307" s="323"/>
      <c r="HVF307" s="319"/>
      <c r="HVG307" s="323"/>
      <c r="HVH307" s="319"/>
      <c r="HVI307" s="323"/>
      <c r="HVJ307" s="319"/>
      <c r="HVK307" s="323"/>
      <c r="HVL307" s="319"/>
      <c r="HVM307" s="323"/>
      <c r="HVN307" s="319"/>
      <c r="HVO307" s="323"/>
      <c r="HVP307" s="319"/>
      <c r="HVQ307" s="323"/>
      <c r="HVR307" s="319"/>
      <c r="HVS307" s="323"/>
      <c r="HVT307" s="319"/>
      <c r="HVU307" s="323"/>
      <c r="HVV307" s="319"/>
      <c r="HVW307" s="323"/>
      <c r="HVX307" s="319"/>
      <c r="HVY307" s="323"/>
      <c r="HVZ307" s="319"/>
      <c r="HWA307" s="323"/>
      <c r="HWB307" s="319"/>
      <c r="HWC307" s="323"/>
      <c r="HWD307" s="319"/>
      <c r="HWE307" s="323"/>
      <c r="HWF307" s="319"/>
      <c r="HWG307" s="323"/>
      <c r="HWH307" s="319"/>
      <c r="HWI307" s="323"/>
      <c r="HWJ307" s="319"/>
      <c r="HWK307" s="323"/>
      <c r="HWL307" s="319"/>
      <c r="HWM307" s="323"/>
      <c r="HWN307" s="319"/>
      <c r="HWO307" s="323"/>
      <c r="HWP307" s="319"/>
      <c r="HWQ307" s="323"/>
      <c r="HWR307" s="319"/>
      <c r="HWS307" s="323"/>
      <c r="HWT307" s="319"/>
      <c r="HWU307" s="323"/>
      <c r="HWV307" s="319"/>
      <c r="HWW307" s="323"/>
      <c r="HWX307" s="319"/>
      <c r="HWY307" s="323"/>
      <c r="HWZ307" s="319"/>
      <c r="HXA307" s="323"/>
      <c r="HXB307" s="319"/>
      <c r="HXC307" s="323"/>
      <c r="HXD307" s="319"/>
      <c r="HXE307" s="323"/>
      <c r="HXF307" s="319"/>
      <c r="HXG307" s="323"/>
      <c r="HXH307" s="319"/>
      <c r="HXI307" s="323"/>
      <c r="HXJ307" s="319"/>
      <c r="HXK307" s="323"/>
      <c r="HXL307" s="319"/>
      <c r="HXM307" s="323"/>
      <c r="HXN307" s="319"/>
      <c r="HXO307" s="323"/>
      <c r="HXP307" s="319"/>
      <c r="HXQ307" s="323"/>
      <c r="HXR307" s="319"/>
      <c r="HXS307" s="323"/>
      <c r="HXT307" s="319"/>
      <c r="HXU307" s="323"/>
      <c r="HXV307" s="319"/>
      <c r="HXW307" s="323"/>
      <c r="HXX307" s="319"/>
      <c r="HXY307" s="323"/>
      <c r="HXZ307" s="319"/>
      <c r="HYA307" s="323"/>
      <c r="HYB307" s="319"/>
      <c r="HYC307" s="323"/>
      <c r="HYD307" s="319"/>
      <c r="HYE307" s="323"/>
      <c r="HYF307" s="319"/>
      <c r="HYG307" s="323"/>
      <c r="HYH307" s="319"/>
      <c r="HYI307" s="323"/>
      <c r="HYJ307" s="319"/>
      <c r="HYK307" s="323"/>
      <c r="HYL307" s="319"/>
      <c r="HYM307" s="323"/>
      <c r="HYN307" s="319"/>
      <c r="HYO307" s="323"/>
      <c r="HYP307" s="319"/>
      <c r="HYQ307" s="323"/>
      <c r="HYR307" s="319"/>
      <c r="HYS307" s="323"/>
      <c r="HYT307" s="319"/>
      <c r="HYU307" s="323"/>
      <c r="HYV307" s="319"/>
      <c r="HYW307" s="323"/>
      <c r="HYX307" s="319"/>
      <c r="HYY307" s="323"/>
      <c r="HYZ307" s="319"/>
      <c r="HZA307" s="323"/>
      <c r="HZB307" s="319"/>
      <c r="HZC307" s="323"/>
      <c r="HZD307" s="319"/>
      <c r="HZE307" s="323"/>
      <c r="HZF307" s="319"/>
      <c r="HZG307" s="323"/>
      <c r="HZH307" s="319"/>
      <c r="HZI307" s="323"/>
      <c r="HZJ307" s="319"/>
      <c r="HZK307" s="323"/>
      <c r="HZL307" s="319"/>
      <c r="HZM307" s="323"/>
      <c r="HZN307" s="319"/>
      <c r="HZO307" s="323"/>
      <c r="HZP307" s="319"/>
      <c r="HZQ307" s="323"/>
      <c r="HZR307" s="319"/>
      <c r="HZS307" s="323"/>
      <c r="HZT307" s="319"/>
      <c r="HZU307" s="323"/>
      <c r="HZV307" s="319"/>
      <c r="HZW307" s="323"/>
      <c r="HZX307" s="319"/>
      <c r="HZY307" s="323"/>
      <c r="HZZ307" s="319"/>
      <c r="IAA307" s="323"/>
      <c r="IAB307" s="319"/>
      <c r="IAC307" s="323"/>
      <c r="IAD307" s="319"/>
      <c r="IAE307" s="323"/>
      <c r="IAF307" s="319"/>
      <c r="IAG307" s="323"/>
      <c r="IAH307" s="319"/>
      <c r="IAI307" s="323"/>
      <c r="IAJ307" s="319"/>
      <c r="IAK307" s="323"/>
      <c r="IAL307" s="319"/>
      <c r="IAM307" s="323"/>
      <c r="IAN307" s="319"/>
      <c r="IAO307" s="323"/>
      <c r="IAP307" s="319"/>
      <c r="IAQ307" s="323"/>
      <c r="IAR307" s="319"/>
      <c r="IAS307" s="323"/>
      <c r="IAT307" s="319"/>
      <c r="IAU307" s="323"/>
      <c r="IAV307" s="319"/>
      <c r="IAW307" s="323"/>
      <c r="IAX307" s="319"/>
      <c r="IAY307" s="323"/>
      <c r="IAZ307" s="319"/>
      <c r="IBA307" s="323"/>
      <c r="IBB307" s="319"/>
      <c r="IBC307" s="323"/>
      <c r="IBD307" s="319"/>
      <c r="IBE307" s="323"/>
      <c r="IBF307" s="319"/>
      <c r="IBG307" s="323"/>
      <c r="IBH307" s="319"/>
      <c r="IBI307" s="323"/>
      <c r="IBJ307" s="319"/>
      <c r="IBK307" s="323"/>
      <c r="IBL307" s="319"/>
      <c r="IBM307" s="323"/>
      <c r="IBN307" s="319"/>
      <c r="IBO307" s="323"/>
      <c r="IBP307" s="319"/>
      <c r="IBQ307" s="323"/>
      <c r="IBR307" s="319"/>
      <c r="IBS307" s="323"/>
      <c r="IBT307" s="319"/>
      <c r="IBU307" s="323"/>
      <c r="IBV307" s="319"/>
      <c r="IBW307" s="323"/>
      <c r="IBX307" s="319"/>
      <c r="IBY307" s="323"/>
      <c r="IBZ307" s="319"/>
      <c r="ICA307" s="323"/>
      <c r="ICB307" s="319"/>
      <c r="ICC307" s="323"/>
      <c r="ICD307" s="319"/>
      <c r="ICE307" s="323"/>
      <c r="ICF307" s="319"/>
      <c r="ICG307" s="323"/>
      <c r="ICH307" s="319"/>
      <c r="ICI307" s="323"/>
      <c r="ICJ307" s="319"/>
      <c r="ICK307" s="323"/>
      <c r="ICL307" s="319"/>
      <c r="ICM307" s="323"/>
      <c r="ICN307" s="319"/>
      <c r="ICO307" s="323"/>
      <c r="ICP307" s="319"/>
      <c r="ICQ307" s="323"/>
      <c r="ICR307" s="319"/>
      <c r="ICS307" s="323"/>
      <c r="ICT307" s="319"/>
      <c r="ICU307" s="323"/>
      <c r="ICV307" s="319"/>
      <c r="ICW307" s="323"/>
      <c r="ICX307" s="319"/>
      <c r="ICY307" s="323"/>
      <c r="ICZ307" s="319"/>
      <c r="IDA307" s="323"/>
      <c r="IDB307" s="319"/>
      <c r="IDC307" s="323"/>
      <c r="IDD307" s="319"/>
      <c r="IDE307" s="323"/>
      <c r="IDF307" s="319"/>
      <c r="IDG307" s="323"/>
      <c r="IDH307" s="319"/>
      <c r="IDI307" s="323"/>
      <c r="IDJ307" s="319"/>
      <c r="IDK307" s="323"/>
      <c r="IDL307" s="319"/>
      <c r="IDM307" s="323"/>
      <c r="IDN307" s="319"/>
      <c r="IDO307" s="323"/>
      <c r="IDP307" s="319"/>
      <c r="IDQ307" s="323"/>
      <c r="IDR307" s="319"/>
      <c r="IDS307" s="323"/>
      <c r="IDT307" s="319"/>
      <c r="IDU307" s="323"/>
      <c r="IDV307" s="319"/>
      <c r="IDW307" s="323"/>
      <c r="IDX307" s="319"/>
      <c r="IDY307" s="323"/>
      <c r="IDZ307" s="319"/>
      <c r="IEA307" s="323"/>
      <c r="IEB307" s="319"/>
      <c r="IEC307" s="323"/>
      <c r="IED307" s="319"/>
      <c r="IEE307" s="323"/>
      <c r="IEF307" s="319"/>
      <c r="IEG307" s="323"/>
      <c r="IEH307" s="319"/>
      <c r="IEI307" s="323"/>
      <c r="IEJ307" s="319"/>
      <c r="IEK307" s="323"/>
      <c r="IEL307" s="319"/>
      <c r="IEM307" s="323"/>
      <c r="IEN307" s="319"/>
      <c r="IEO307" s="323"/>
      <c r="IEP307" s="319"/>
      <c r="IEQ307" s="323"/>
      <c r="IER307" s="319"/>
      <c r="IES307" s="323"/>
      <c r="IET307" s="319"/>
      <c r="IEU307" s="323"/>
      <c r="IEV307" s="319"/>
      <c r="IEW307" s="323"/>
      <c r="IEX307" s="319"/>
      <c r="IEY307" s="323"/>
      <c r="IEZ307" s="319"/>
      <c r="IFA307" s="323"/>
      <c r="IFB307" s="319"/>
      <c r="IFC307" s="323"/>
      <c r="IFD307" s="319"/>
      <c r="IFE307" s="323"/>
      <c r="IFF307" s="319"/>
      <c r="IFG307" s="323"/>
      <c r="IFH307" s="319"/>
      <c r="IFI307" s="323"/>
      <c r="IFJ307" s="319"/>
      <c r="IFK307" s="323"/>
      <c r="IFL307" s="319"/>
      <c r="IFM307" s="323"/>
      <c r="IFN307" s="319"/>
      <c r="IFO307" s="323"/>
      <c r="IFP307" s="319"/>
      <c r="IFQ307" s="323"/>
      <c r="IFR307" s="319"/>
      <c r="IFS307" s="323"/>
      <c r="IFT307" s="319"/>
      <c r="IFU307" s="323"/>
      <c r="IFV307" s="319"/>
      <c r="IFW307" s="323"/>
      <c r="IFX307" s="319"/>
      <c r="IFY307" s="323"/>
      <c r="IFZ307" s="319"/>
      <c r="IGA307" s="323"/>
      <c r="IGB307" s="319"/>
      <c r="IGC307" s="323"/>
      <c r="IGD307" s="319"/>
      <c r="IGE307" s="323"/>
      <c r="IGF307" s="319"/>
      <c r="IGG307" s="323"/>
      <c r="IGH307" s="319"/>
      <c r="IGI307" s="323"/>
      <c r="IGJ307" s="319"/>
      <c r="IGK307" s="323"/>
      <c r="IGL307" s="319"/>
      <c r="IGM307" s="323"/>
      <c r="IGN307" s="319"/>
      <c r="IGO307" s="323"/>
      <c r="IGP307" s="319"/>
      <c r="IGQ307" s="323"/>
      <c r="IGR307" s="319"/>
      <c r="IGS307" s="323"/>
      <c r="IGT307" s="319"/>
      <c r="IGU307" s="323"/>
      <c r="IGV307" s="319"/>
      <c r="IGW307" s="323"/>
      <c r="IGX307" s="319"/>
      <c r="IGY307" s="323"/>
      <c r="IGZ307" s="319"/>
      <c r="IHA307" s="323"/>
      <c r="IHB307" s="319"/>
      <c r="IHC307" s="323"/>
      <c r="IHD307" s="319"/>
      <c r="IHE307" s="323"/>
      <c r="IHF307" s="319"/>
      <c r="IHG307" s="323"/>
      <c r="IHH307" s="319"/>
      <c r="IHI307" s="323"/>
      <c r="IHJ307" s="319"/>
      <c r="IHK307" s="323"/>
      <c r="IHL307" s="319"/>
      <c r="IHM307" s="323"/>
      <c r="IHN307" s="319"/>
      <c r="IHO307" s="323"/>
      <c r="IHP307" s="319"/>
      <c r="IHQ307" s="323"/>
      <c r="IHR307" s="319"/>
      <c r="IHS307" s="323"/>
      <c r="IHT307" s="319"/>
      <c r="IHU307" s="323"/>
      <c r="IHV307" s="319"/>
      <c r="IHW307" s="323"/>
      <c r="IHX307" s="319"/>
      <c r="IHY307" s="323"/>
      <c r="IHZ307" s="319"/>
      <c r="IIA307" s="323"/>
      <c r="IIB307" s="319"/>
      <c r="IIC307" s="323"/>
      <c r="IID307" s="319"/>
      <c r="IIE307" s="323"/>
      <c r="IIF307" s="319"/>
      <c r="IIG307" s="323"/>
      <c r="IIH307" s="319"/>
      <c r="III307" s="323"/>
      <c r="IIJ307" s="319"/>
      <c r="IIK307" s="323"/>
      <c r="IIL307" s="319"/>
      <c r="IIM307" s="323"/>
      <c r="IIN307" s="319"/>
      <c r="IIO307" s="323"/>
      <c r="IIP307" s="319"/>
      <c r="IIQ307" s="323"/>
      <c r="IIR307" s="319"/>
      <c r="IIS307" s="323"/>
      <c r="IIT307" s="319"/>
      <c r="IIU307" s="323"/>
      <c r="IIV307" s="319"/>
      <c r="IIW307" s="323"/>
      <c r="IIX307" s="319"/>
      <c r="IIY307" s="323"/>
      <c r="IIZ307" s="319"/>
      <c r="IJA307" s="323"/>
      <c r="IJB307" s="319"/>
      <c r="IJC307" s="323"/>
      <c r="IJD307" s="319"/>
      <c r="IJE307" s="323"/>
      <c r="IJF307" s="319"/>
      <c r="IJG307" s="323"/>
      <c r="IJH307" s="319"/>
      <c r="IJI307" s="323"/>
      <c r="IJJ307" s="319"/>
      <c r="IJK307" s="323"/>
      <c r="IJL307" s="319"/>
      <c r="IJM307" s="323"/>
      <c r="IJN307" s="319"/>
      <c r="IJO307" s="323"/>
      <c r="IJP307" s="319"/>
      <c r="IJQ307" s="323"/>
      <c r="IJR307" s="319"/>
      <c r="IJS307" s="323"/>
      <c r="IJT307" s="319"/>
      <c r="IJU307" s="323"/>
      <c r="IJV307" s="319"/>
      <c r="IJW307" s="323"/>
      <c r="IJX307" s="319"/>
      <c r="IJY307" s="323"/>
      <c r="IJZ307" s="319"/>
      <c r="IKA307" s="323"/>
      <c r="IKB307" s="319"/>
      <c r="IKC307" s="323"/>
      <c r="IKD307" s="319"/>
      <c r="IKE307" s="323"/>
      <c r="IKF307" s="319"/>
      <c r="IKG307" s="323"/>
      <c r="IKH307" s="319"/>
      <c r="IKI307" s="323"/>
      <c r="IKJ307" s="319"/>
      <c r="IKK307" s="323"/>
      <c r="IKL307" s="319"/>
      <c r="IKM307" s="323"/>
      <c r="IKN307" s="319"/>
      <c r="IKO307" s="323"/>
      <c r="IKP307" s="319"/>
      <c r="IKQ307" s="323"/>
      <c r="IKR307" s="319"/>
      <c r="IKS307" s="323"/>
      <c r="IKT307" s="319"/>
      <c r="IKU307" s="323"/>
      <c r="IKV307" s="319"/>
      <c r="IKW307" s="323"/>
      <c r="IKX307" s="319"/>
      <c r="IKY307" s="323"/>
      <c r="IKZ307" s="319"/>
      <c r="ILA307" s="323"/>
      <c r="ILB307" s="319"/>
      <c r="ILC307" s="323"/>
      <c r="ILD307" s="319"/>
      <c r="ILE307" s="323"/>
      <c r="ILF307" s="319"/>
      <c r="ILG307" s="323"/>
      <c r="ILH307" s="319"/>
      <c r="ILI307" s="323"/>
      <c r="ILJ307" s="319"/>
      <c r="ILK307" s="323"/>
      <c r="ILL307" s="319"/>
      <c r="ILM307" s="323"/>
      <c r="ILN307" s="319"/>
      <c r="ILO307" s="323"/>
      <c r="ILP307" s="319"/>
      <c r="ILQ307" s="323"/>
      <c r="ILR307" s="319"/>
      <c r="ILS307" s="323"/>
      <c r="ILT307" s="319"/>
      <c r="ILU307" s="323"/>
      <c r="ILV307" s="319"/>
      <c r="ILW307" s="323"/>
      <c r="ILX307" s="319"/>
      <c r="ILY307" s="323"/>
      <c r="ILZ307" s="319"/>
      <c r="IMA307" s="323"/>
      <c r="IMB307" s="319"/>
      <c r="IMC307" s="323"/>
      <c r="IMD307" s="319"/>
      <c r="IME307" s="323"/>
      <c r="IMF307" s="319"/>
      <c r="IMG307" s="323"/>
      <c r="IMH307" s="319"/>
      <c r="IMI307" s="323"/>
      <c r="IMJ307" s="319"/>
      <c r="IMK307" s="323"/>
      <c r="IML307" s="319"/>
      <c r="IMM307" s="323"/>
      <c r="IMN307" s="319"/>
      <c r="IMO307" s="323"/>
      <c r="IMP307" s="319"/>
      <c r="IMQ307" s="323"/>
      <c r="IMR307" s="319"/>
      <c r="IMS307" s="323"/>
      <c r="IMT307" s="319"/>
      <c r="IMU307" s="323"/>
      <c r="IMV307" s="319"/>
      <c r="IMW307" s="323"/>
      <c r="IMX307" s="319"/>
      <c r="IMY307" s="323"/>
      <c r="IMZ307" s="319"/>
      <c r="INA307" s="323"/>
      <c r="INB307" s="319"/>
      <c r="INC307" s="323"/>
      <c r="IND307" s="319"/>
      <c r="INE307" s="323"/>
      <c r="INF307" s="319"/>
      <c r="ING307" s="323"/>
      <c r="INH307" s="319"/>
      <c r="INI307" s="323"/>
      <c r="INJ307" s="319"/>
      <c r="INK307" s="323"/>
      <c r="INL307" s="319"/>
      <c r="INM307" s="323"/>
      <c r="INN307" s="319"/>
      <c r="INO307" s="323"/>
      <c r="INP307" s="319"/>
      <c r="INQ307" s="323"/>
      <c r="INR307" s="319"/>
      <c r="INS307" s="323"/>
      <c r="INT307" s="319"/>
      <c r="INU307" s="323"/>
      <c r="INV307" s="319"/>
      <c r="INW307" s="323"/>
      <c r="INX307" s="319"/>
      <c r="INY307" s="323"/>
      <c r="INZ307" s="319"/>
      <c r="IOA307" s="323"/>
      <c r="IOB307" s="319"/>
      <c r="IOC307" s="323"/>
      <c r="IOD307" s="319"/>
      <c r="IOE307" s="323"/>
      <c r="IOF307" s="319"/>
      <c r="IOG307" s="323"/>
      <c r="IOH307" s="319"/>
      <c r="IOI307" s="323"/>
      <c r="IOJ307" s="319"/>
      <c r="IOK307" s="323"/>
      <c r="IOL307" s="319"/>
      <c r="IOM307" s="323"/>
      <c r="ION307" s="319"/>
      <c r="IOO307" s="323"/>
      <c r="IOP307" s="319"/>
      <c r="IOQ307" s="323"/>
      <c r="IOR307" s="319"/>
      <c r="IOS307" s="323"/>
      <c r="IOT307" s="319"/>
      <c r="IOU307" s="323"/>
      <c r="IOV307" s="319"/>
      <c r="IOW307" s="323"/>
      <c r="IOX307" s="319"/>
      <c r="IOY307" s="323"/>
      <c r="IOZ307" s="319"/>
      <c r="IPA307" s="323"/>
      <c r="IPB307" s="319"/>
      <c r="IPC307" s="323"/>
      <c r="IPD307" s="319"/>
      <c r="IPE307" s="323"/>
      <c r="IPF307" s="319"/>
      <c r="IPG307" s="323"/>
      <c r="IPH307" s="319"/>
      <c r="IPI307" s="323"/>
      <c r="IPJ307" s="319"/>
      <c r="IPK307" s="323"/>
      <c r="IPL307" s="319"/>
      <c r="IPM307" s="323"/>
      <c r="IPN307" s="319"/>
      <c r="IPO307" s="323"/>
      <c r="IPP307" s="319"/>
      <c r="IPQ307" s="323"/>
      <c r="IPR307" s="319"/>
      <c r="IPS307" s="323"/>
      <c r="IPT307" s="319"/>
      <c r="IPU307" s="323"/>
      <c r="IPV307" s="319"/>
      <c r="IPW307" s="323"/>
      <c r="IPX307" s="319"/>
      <c r="IPY307" s="323"/>
      <c r="IPZ307" s="319"/>
      <c r="IQA307" s="323"/>
      <c r="IQB307" s="319"/>
      <c r="IQC307" s="323"/>
      <c r="IQD307" s="319"/>
      <c r="IQE307" s="323"/>
      <c r="IQF307" s="319"/>
      <c r="IQG307" s="323"/>
      <c r="IQH307" s="319"/>
      <c r="IQI307" s="323"/>
      <c r="IQJ307" s="319"/>
      <c r="IQK307" s="323"/>
      <c r="IQL307" s="319"/>
      <c r="IQM307" s="323"/>
      <c r="IQN307" s="319"/>
      <c r="IQO307" s="323"/>
      <c r="IQP307" s="319"/>
      <c r="IQQ307" s="323"/>
      <c r="IQR307" s="319"/>
      <c r="IQS307" s="323"/>
      <c r="IQT307" s="319"/>
      <c r="IQU307" s="323"/>
      <c r="IQV307" s="319"/>
      <c r="IQW307" s="323"/>
      <c r="IQX307" s="319"/>
      <c r="IQY307" s="323"/>
      <c r="IQZ307" s="319"/>
      <c r="IRA307" s="323"/>
      <c r="IRB307" s="319"/>
      <c r="IRC307" s="323"/>
      <c r="IRD307" s="319"/>
      <c r="IRE307" s="323"/>
      <c r="IRF307" s="319"/>
      <c r="IRG307" s="323"/>
      <c r="IRH307" s="319"/>
      <c r="IRI307" s="323"/>
      <c r="IRJ307" s="319"/>
      <c r="IRK307" s="323"/>
      <c r="IRL307" s="319"/>
      <c r="IRM307" s="323"/>
      <c r="IRN307" s="319"/>
      <c r="IRO307" s="323"/>
      <c r="IRP307" s="319"/>
      <c r="IRQ307" s="323"/>
      <c r="IRR307" s="319"/>
      <c r="IRS307" s="323"/>
      <c r="IRT307" s="319"/>
      <c r="IRU307" s="323"/>
      <c r="IRV307" s="319"/>
      <c r="IRW307" s="323"/>
      <c r="IRX307" s="319"/>
      <c r="IRY307" s="323"/>
      <c r="IRZ307" s="319"/>
      <c r="ISA307" s="323"/>
      <c r="ISB307" s="319"/>
      <c r="ISC307" s="323"/>
      <c r="ISD307" s="319"/>
      <c r="ISE307" s="323"/>
      <c r="ISF307" s="319"/>
      <c r="ISG307" s="323"/>
      <c r="ISH307" s="319"/>
      <c r="ISI307" s="323"/>
      <c r="ISJ307" s="319"/>
      <c r="ISK307" s="323"/>
      <c r="ISL307" s="319"/>
      <c r="ISM307" s="323"/>
      <c r="ISN307" s="319"/>
      <c r="ISO307" s="323"/>
      <c r="ISP307" s="319"/>
      <c r="ISQ307" s="323"/>
      <c r="ISR307" s="319"/>
      <c r="ISS307" s="323"/>
      <c r="IST307" s="319"/>
      <c r="ISU307" s="323"/>
      <c r="ISV307" s="319"/>
      <c r="ISW307" s="323"/>
      <c r="ISX307" s="319"/>
      <c r="ISY307" s="323"/>
      <c r="ISZ307" s="319"/>
      <c r="ITA307" s="323"/>
      <c r="ITB307" s="319"/>
      <c r="ITC307" s="323"/>
      <c r="ITD307" s="319"/>
      <c r="ITE307" s="323"/>
      <c r="ITF307" s="319"/>
      <c r="ITG307" s="323"/>
      <c r="ITH307" s="319"/>
      <c r="ITI307" s="323"/>
      <c r="ITJ307" s="319"/>
      <c r="ITK307" s="323"/>
      <c r="ITL307" s="319"/>
      <c r="ITM307" s="323"/>
      <c r="ITN307" s="319"/>
      <c r="ITO307" s="323"/>
      <c r="ITP307" s="319"/>
      <c r="ITQ307" s="323"/>
      <c r="ITR307" s="319"/>
      <c r="ITS307" s="323"/>
      <c r="ITT307" s="319"/>
      <c r="ITU307" s="323"/>
      <c r="ITV307" s="319"/>
      <c r="ITW307" s="323"/>
      <c r="ITX307" s="319"/>
      <c r="ITY307" s="323"/>
      <c r="ITZ307" s="319"/>
      <c r="IUA307" s="323"/>
      <c r="IUB307" s="319"/>
      <c r="IUC307" s="323"/>
      <c r="IUD307" s="319"/>
      <c r="IUE307" s="323"/>
      <c r="IUF307" s="319"/>
      <c r="IUG307" s="323"/>
      <c r="IUH307" s="319"/>
      <c r="IUI307" s="323"/>
      <c r="IUJ307" s="319"/>
      <c r="IUK307" s="323"/>
      <c r="IUL307" s="319"/>
      <c r="IUM307" s="323"/>
      <c r="IUN307" s="319"/>
      <c r="IUO307" s="323"/>
      <c r="IUP307" s="319"/>
      <c r="IUQ307" s="323"/>
      <c r="IUR307" s="319"/>
      <c r="IUS307" s="323"/>
      <c r="IUT307" s="319"/>
      <c r="IUU307" s="323"/>
      <c r="IUV307" s="319"/>
      <c r="IUW307" s="323"/>
      <c r="IUX307" s="319"/>
      <c r="IUY307" s="323"/>
      <c r="IUZ307" s="319"/>
      <c r="IVA307" s="323"/>
      <c r="IVB307" s="319"/>
      <c r="IVC307" s="323"/>
      <c r="IVD307" s="319"/>
      <c r="IVE307" s="323"/>
      <c r="IVF307" s="319"/>
      <c r="IVG307" s="323"/>
      <c r="IVH307" s="319"/>
      <c r="IVI307" s="323"/>
      <c r="IVJ307" s="319"/>
      <c r="IVK307" s="323"/>
      <c r="IVL307" s="319"/>
      <c r="IVM307" s="323"/>
      <c r="IVN307" s="319"/>
      <c r="IVO307" s="323"/>
      <c r="IVP307" s="319"/>
      <c r="IVQ307" s="323"/>
      <c r="IVR307" s="319"/>
      <c r="IVS307" s="323"/>
      <c r="IVT307" s="319"/>
      <c r="IVU307" s="323"/>
      <c r="IVV307" s="319"/>
      <c r="IVW307" s="323"/>
      <c r="IVX307" s="319"/>
      <c r="IVY307" s="323"/>
      <c r="IVZ307" s="319"/>
      <c r="IWA307" s="323"/>
      <c r="IWB307" s="319"/>
      <c r="IWC307" s="323"/>
      <c r="IWD307" s="319"/>
      <c r="IWE307" s="323"/>
      <c r="IWF307" s="319"/>
      <c r="IWG307" s="323"/>
      <c r="IWH307" s="319"/>
      <c r="IWI307" s="323"/>
      <c r="IWJ307" s="319"/>
      <c r="IWK307" s="323"/>
      <c r="IWL307" s="319"/>
      <c r="IWM307" s="323"/>
      <c r="IWN307" s="319"/>
      <c r="IWO307" s="323"/>
      <c r="IWP307" s="319"/>
      <c r="IWQ307" s="323"/>
      <c r="IWR307" s="319"/>
      <c r="IWS307" s="323"/>
      <c r="IWT307" s="319"/>
      <c r="IWU307" s="323"/>
      <c r="IWV307" s="319"/>
      <c r="IWW307" s="323"/>
      <c r="IWX307" s="319"/>
      <c r="IWY307" s="323"/>
      <c r="IWZ307" s="319"/>
      <c r="IXA307" s="323"/>
      <c r="IXB307" s="319"/>
      <c r="IXC307" s="323"/>
      <c r="IXD307" s="319"/>
      <c r="IXE307" s="323"/>
      <c r="IXF307" s="319"/>
      <c r="IXG307" s="323"/>
      <c r="IXH307" s="319"/>
      <c r="IXI307" s="323"/>
      <c r="IXJ307" s="319"/>
      <c r="IXK307" s="323"/>
      <c r="IXL307" s="319"/>
      <c r="IXM307" s="323"/>
      <c r="IXN307" s="319"/>
      <c r="IXO307" s="323"/>
      <c r="IXP307" s="319"/>
      <c r="IXQ307" s="323"/>
      <c r="IXR307" s="319"/>
      <c r="IXS307" s="323"/>
      <c r="IXT307" s="319"/>
      <c r="IXU307" s="323"/>
      <c r="IXV307" s="319"/>
      <c r="IXW307" s="323"/>
      <c r="IXX307" s="319"/>
      <c r="IXY307" s="323"/>
      <c r="IXZ307" s="319"/>
      <c r="IYA307" s="323"/>
      <c r="IYB307" s="319"/>
      <c r="IYC307" s="323"/>
      <c r="IYD307" s="319"/>
      <c r="IYE307" s="323"/>
      <c r="IYF307" s="319"/>
      <c r="IYG307" s="323"/>
      <c r="IYH307" s="319"/>
      <c r="IYI307" s="323"/>
      <c r="IYJ307" s="319"/>
      <c r="IYK307" s="323"/>
      <c r="IYL307" s="319"/>
      <c r="IYM307" s="323"/>
      <c r="IYN307" s="319"/>
      <c r="IYO307" s="323"/>
      <c r="IYP307" s="319"/>
      <c r="IYQ307" s="323"/>
      <c r="IYR307" s="319"/>
      <c r="IYS307" s="323"/>
      <c r="IYT307" s="319"/>
      <c r="IYU307" s="323"/>
      <c r="IYV307" s="319"/>
      <c r="IYW307" s="323"/>
      <c r="IYX307" s="319"/>
      <c r="IYY307" s="323"/>
      <c r="IYZ307" s="319"/>
      <c r="IZA307" s="323"/>
      <c r="IZB307" s="319"/>
      <c r="IZC307" s="323"/>
      <c r="IZD307" s="319"/>
      <c r="IZE307" s="323"/>
      <c r="IZF307" s="319"/>
      <c r="IZG307" s="323"/>
      <c r="IZH307" s="319"/>
      <c r="IZI307" s="323"/>
      <c r="IZJ307" s="319"/>
      <c r="IZK307" s="323"/>
      <c r="IZL307" s="319"/>
      <c r="IZM307" s="323"/>
      <c r="IZN307" s="319"/>
      <c r="IZO307" s="323"/>
      <c r="IZP307" s="319"/>
      <c r="IZQ307" s="323"/>
      <c r="IZR307" s="319"/>
      <c r="IZS307" s="323"/>
      <c r="IZT307" s="319"/>
      <c r="IZU307" s="323"/>
      <c r="IZV307" s="319"/>
      <c r="IZW307" s="323"/>
      <c r="IZX307" s="319"/>
      <c r="IZY307" s="323"/>
      <c r="IZZ307" s="319"/>
      <c r="JAA307" s="323"/>
      <c r="JAB307" s="319"/>
      <c r="JAC307" s="323"/>
      <c r="JAD307" s="319"/>
      <c r="JAE307" s="323"/>
      <c r="JAF307" s="319"/>
      <c r="JAG307" s="323"/>
      <c r="JAH307" s="319"/>
      <c r="JAI307" s="323"/>
      <c r="JAJ307" s="319"/>
      <c r="JAK307" s="323"/>
      <c r="JAL307" s="319"/>
      <c r="JAM307" s="323"/>
      <c r="JAN307" s="319"/>
      <c r="JAO307" s="323"/>
      <c r="JAP307" s="319"/>
      <c r="JAQ307" s="323"/>
      <c r="JAR307" s="319"/>
      <c r="JAS307" s="323"/>
      <c r="JAT307" s="319"/>
      <c r="JAU307" s="323"/>
      <c r="JAV307" s="319"/>
      <c r="JAW307" s="323"/>
      <c r="JAX307" s="319"/>
      <c r="JAY307" s="323"/>
      <c r="JAZ307" s="319"/>
      <c r="JBA307" s="323"/>
      <c r="JBB307" s="319"/>
      <c r="JBC307" s="323"/>
      <c r="JBD307" s="319"/>
      <c r="JBE307" s="323"/>
      <c r="JBF307" s="319"/>
      <c r="JBG307" s="323"/>
      <c r="JBH307" s="319"/>
      <c r="JBI307" s="323"/>
      <c r="JBJ307" s="319"/>
      <c r="JBK307" s="323"/>
      <c r="JBL307" s="319"/>
      <c r="JBM307" s="323"/>
      <c r="JBN307" s="319"/>
      <c r="JBO307" s="323"/>
      <c r="JBP307" s="319"/>
      <c r="JBQ307" s="323"/>
      <c r="JBR307" s="319"/>
      <c r="JBS307" s="323"/>
      <c r="JBT307" s="319"/>
      <c r="JBU307" s="323"/>
      <c r="JBV307" s="319"/>
      <c r="JBW307" s="323"/>
      <c r="JBX307" s="319"/>
      <c r="JBY307" s="323"/>
      <c r="JBZ307" s="319"/>
      <c r="JCA307" s="323"/>
      <c r="JCB307" s="319"/>
      <c r="JCC307" s="323"/>
      <c r="JCD307" s="319"/>
      <c r="JCE307" s="323"/>
      <c r="JCF307" s="319"/>
      <c r="JCG307" s="323"/>
      <c r="JCH307" s="319"/>
      <c r="JCI307" s="323"/>
      <c r="JCJ307" s="319"/>
      <c r="JCK307" s="323"/>
      <c r="JCL307" s="319"/>
      <c r="JCM307" s="323"/>
      <c r="JCN307" s="319"/>
      <c r="JCO307" s="323"/>
      <c r="JCP307" s="319"/>
      <c r="JCQ307" s="323"/>
      <c r="JCR307" s="319"/>
      <c r="JCS307" s="323"/>
      <c r="JCT307" s="319"/>
      <c r="JCU307" s="323"/>
      <c r="JCV307" s="319"/>
      <c r="JCW307" s="323"/>
      <c r="JCX307" s="319"/>
      <c r="JCY307" s="323"/>
      <c r="JCZ307" s="319"/>
      <c r="JDA307" s="323"/>
      <c r="JDB307" s="319"/>
      <c r="JDC307" s="323"/>
      <c r="JDD307" s="319"/>
      <c r="JDE307" s="323"/>
      <c r="JDF307" s="319"/>
      <c r="JDG307" s="323"/>
      <c r="JDH307" s="319"/>
      <c r="JDI307" s="323"/>
      <c r="JDJ307" s="319"/>
      <c r="JDK307" s="323"/>
      <c r="JDL307" s="319"/>
      <c r="JDM307" s="323"/>
      <c r="JDN307" s="319"/>
      <c r="JDO307" s="323"/>
      <c r="JDP307" s="319"/>
      <c r="JDQ307" s="323"/>
      <c r="JDR307" s="319"/>
      <c r="JDS307" s="323"/>
      <c r="JDT307" s="319"/>
      <c r="JDU307" s="323"/>
      <c r="JDV307" s="319"/>
      <c r="JDW307" s="323"/>
      <c r="JDX307" s="319"/>
      <c r="JDY307" s="323"/>
      <c r="JDZ307" s="319"/>
      <c r="JEA307" s="323"/>
      <c r="JEB307" s="319"/>
      <c r="JEC307" s="323"/>
      <c r="JED307" s="319"/>
      <c r="JEE307" s="323"/>
      <c r="JEF307" s="319"/>
      <c r="JEG307" s="323"/>
      <c r="JEH307" s="319"/>
      <c r="JEI307" s="323"/>
      <c r="JEJ307" s="319"/>
      <c r="JEK307" s="323"/>
      <c r="JEL307" s="319"/>
      <c r="JEM307" s="323"/>
      <c r="JEN307" s="319"/>
      <c r="JEO307" s="323"/>
      <c r="JEP307" s="319"/>
      <c r="JEQ307" s="323"/>
      <c r="JER307" s="319"/>
      <c r="JES307" s="323"/>
      <c r="JET307" s="319"/>
      <c r="JEU307" s="323"/>
      <c r="JEV307" s="319"/>
      <c r="JEW307" s="323"/>
      <c r="JEX307" s="319"/>
      <c r="JEY307" s="323"/>
      <c r="JEZ307" s="319"/>
      <c r="JFA307" s="323"/>
      <c r="JFB307" s="319"/>
      <c r="JFC307" s="323"/>
      <c r="JFD307" s="319"/>
      <c r="JFE307" s="323"/>
      <c r="JFF307" s="319"/>
      <c r="JFG307" s="323"/>
      <c r="JFH307" s="319"/>
      <c r="JFI307" s="323"/>
      <c r="JFJ307" s="319"/>
      <c r="JFK307" s="323"/>
      <c r="JFL307" s="319"/>
      <c r="JFM307" s="323"/>
      <c r="JFN307" s="319"/>
      <c r="JFO307" s="323"/>
      <c r="JFP307" s="319"/>
      <c r="JFQ307" s="323"/>
      <c r="JFR307" s="319"/>
      <c r="JFS307" s="323"/>
      <c r="JFT307" s="319"/>
      <c r="JFU307" s="323"/>
      <c r="JFV307" s="319"/>
      <c r="JFW307" s="323"/>
      <c r="JFX307" s="319"/>
      <c r="JFY307" s="323"/>
      <c r="JFZ307" s="319"/>
      <c r="JGA307" s="323"/>
      <c r="JGB307" s="319"/>
      <c r="JGC307" s="323"/>
      <c r="JGD307" s="319"/>
      <c r="JGE307" s="323"/>
      <c r="JGF307" s="319"/>
      <c r="JGG307" s="323"/>
      <c r="JGH307" s="319"/>
      <c r="JGI307" s="323"/>
      <c r="JGJ307" s="319"/>
      <c r="JGK307" s="323"/>
      <c r="JGL307" s="319"/>
      <c r="JGM307" s="323"/>
      <c r="JGN307" s="319"/>
      <c r="JGO307" s="323"/>
      <c r="JGP307" s="319"/>
      <c r="JGQ307" s="323"/>
      <c r="JGR307" s="319"/>
      <c r="JGS307" s="323"/>
      <c r="JGT307" s="319"/>
      <c r="JGU307" s="323"/>
      <c r="JGV307" s="319"/>
      <c r="JGW307" s="323"/>
      <c r="JGX307" s="319"/>
      <c r="JGY307" s="323"/>
      <c r="JGZ307" s="319"/>
      <c r="JHA307" s="323"/>
      <c r="JHB307" s="319"/>
      <c r="JHC307" s="323"/>
      <c r="JHD307" s="319"/>
      <c r="JHE307" s="323"/>
      <c r="JHF307" s="319"/>
      <c r="JHG307" s="323"/>
      <c r="JHH307" s="319"/>
      <c r="JHI307" s="323"/>
      <c r="JHJ307" s="319"/>
      <c r="JHK307" s="323"/>
      <c r="JHL307" s="319"/>
      <c r="JHM307" s="323"/>
      <c r="JHN307" s="319"/>
      <c r="JHO307" s="323"/>
      <c r="JHP307" s="319"/>
      <c r="JHQ307" s="323"/>
      <c r="JHR307" s="319"/>
      <c r="JHS307" s="323"/>
      <c r="JHT307" s="319"/>
      <c r="JHU307" s="323"/>
      <c r="JHV307" s="319"/>
      <c r="JHW307" s="323"/>
      <c r="JHX307" s="319"/>
      <c r="JHY307" s="323"/>
      <c r="JHZ307" s="319"/>
      <c r="JIA307" s="323"/>
      <c r="JIB307" s="319"/>
      <c r="JIC307" s="323"/>
      <c r="JID307" s="319"/>
      <c r="JIE307" s="323"/>
      <c r="JIF307" s="319"/>
      <c r="JIG307" s="323"/>
      <c r="JIH307" s="319"/>
      <c r="JII307" s="323"/>
      <c r="JIJ307" s="319"/>
      <c r="JIK307" s="323"/>
      <c r="JIL307" s="319"/>
      <c r="JIM307" s="323"/>
      <c r="JIN307" s="319"/>
      <c r="JIO307" s="323"/>
      <c r="JIP307" s="319"/>
      <c r="JIQ307" s="323"/>
      <c r="JIR307" s="319"/>
      <c r="JIS307" s="323"/>
      <c r="JIT307" s="319"/>
      <c r="JIU307" s="323"/>
      <c r="JIV307" s="319"/>
      <c r="JIW307" s="323"/>
      <c r="JIX307" s="319"/>
      <c r="JIY307" s="323"/>
      <c r="JIZ307" s="319"/>
      <c r="JJA307" s="323"/>
      <c r="JJB307" s="319"/>
      <c r="JJC307" s="323"/>
      <c r="JJD307" s="319"/>
      <c r="JJE307" s="323"/>
      <c r="JJF307" s="319"/>
      <c r="JJG307" s="323"/>
      <c r="JJH307" s="319"/>
      <c r="JJI307" s="323"/>
      <c r="JJJ307" s="319"/>
      <c r="JJK307" s="323"/>
      <c r="JJL307" s="319"/>
      <c r="JJM307" s="323"/>
      <c r="JJN307" s="319"/>
      <c r="JJO307" s="323"/>
      <c r="JJP307" s="319"/>
      <c r="JJQ307" s="323"/>
      <c r="JJR307" s="319"/>
      <c r="JJS307" s="323"/>
      <c r="JJT307" s="319"/>
      <c r="JJU307" s="323"/>
      <c r="JJV307" s="319"/>
      <c r="JJW307" s="323"/>
      <c r="JJX307" s="319"/>
      <c r="JJY307" s="323"/>
      <c r="JJZ307" s="319"/>
      <c r="JKA307" s="323"/>
      <c r="JKB307" s="319"/>
      <c r="JKC307" s="323"/>
      <c r="JKD307" s="319"/>
      <c r="JKE307" s="323"/>
      <c r="JKF307" s="319"/>
      <c r="JKG307" s="323"/>
      <c r="JKH307" s="319"/>
      <c r="JKI307" s="323"/>
      <c r="JKJ307" s="319"/>
      <c r="JKK307" s="323"/>
      <c r="JKL307" s="319"/>
      <c r="JKM307" s="323"/>
      <c r="JKN307" s="319"/>
      <c r="JKO307" s="323"/>
      <c r="JKP307" s="319"/>
      <c r="JKQ307" s="323"/>
      <c r="JKR307" s="319"/>
      <c r="JKS307" s="323"/>
      <c r="JKT307" s="319"/>
      <c r="JKU307" s="323"/>
      <c r="JKV307" s="319"/>
      <c r="JKW307" s="323"/>
      <c r="JKX307" s="319"/>
      <c r="JKY307" s="323"/>
      <c r="JKZ307" s="319"/>
      <c r="JLA307" s="323"/>
      <c r="JLB307" s="319"/>
      <c r="JLC307" s="323"/>
      <c r="JLD307" s="319"/>
      <c r="JLE307" s="323"/>
      <c r="JLF307" s="319"/>
      <c r="JLG307" s="323"/>
      <c r="JLH307" s="319"/>
      <c r="JLI307" s="323"/>
      <c r="JLJ307" s="319"/>
      <c r="JLK307" s="323"/>
      <c r="JLL307" s="319"/>
      <c r="JLM307" s="323"/>
      <c r="JLN307" s="319"/>
      <c r="JLO307" s="323"/>
      <c r="JLP307" s="319"/>
      <c r="JLQ307" s="323"/>
      <c r="JLR307" s="319"/>
      <c r="JLS307" s="323"/>
      <c r="JLT307" s="319"/>
      <c r="JLU307" s="323"/>
      <c r="JLV307" s="319"/>
      <c r="JLW307" s="323"/>
      <c r="JLX307" s="319"/>
      <c r="JLY307" s="323"/>
      <c r="JLZ307" s="319"/>
      <c r="JMA307" s="323"/>
      <c r="JMB307" s="319"/>
      <c r="JMC307" s="323"/>
      <c r="JMD307" s="319"/>
      <c r="JME307" s="323"/>
      <c r="JMF307" s="319"/>
      <c r="JMG307" s="323"/>
      <c r="JMH307" s="319"/>
      <c r="JMI307" s="323"/>
      <c r="JMJ307" s="319"/>
      <c r="JMK307" s="323"/>
      <c r="JML307" s="319"/>
      <c r="JMM307" s="323"/>
      <c r="JMN307" s="319"/>
      <c r="JMO307" s="323"/>
      <c r="JMP307" s="319"/>
      <c r="JMQ307" s="323"/>
      <c r="JMR307" s="319"/>
      <c r="JMS307" s="323"/>
      <c r="JMT307" s="319"/>
      <c r="JMU307" s="323"/>
      <c r="JMV307" s="319"/>
      <c r="JMW307" s="323"/>
      <c r="JMX307" s="319"/>
      <c r="JMY307" s="323"/>
      <c r="JMZ307" s="319"/>
      <c r="JNA307" s="323"/>
      <c r="JNB307" s="319"/>
      <c r="JNC307" s="323"/>
      <c r="JND307" s="319"/>
      <c r="JNE307" s="323"/>
      <c r="JNF307" s="319"/>
      <c r="JNG307" s="323"/>
      <c r="JNH307" s="319"/>
      <c r="JNI307" s="323"/>
      <c r="JNJ307" s="319"/>
      <c r="JNK307" s="323"/>
      <c r="JNL307" s="319"/>
      <c r="JNM307" s="323"/>
      <c r="JNN307" s="319"/>
      <c r="JNO307" s="323"/>
      <c r="JNP307" s="319"/>
      <c r="JNQ307" s="323"/>
      <c r="JNR307" s="319"/>
      <c r="JNS307" s="323"/>
      <c r="JNT307" s="319"/>
      <c r="JNU307" s="323"/>
      <c r="JNV307" s="319"/>
      <c r="JNW307" s="323"/>
      <c r="JNX307" s="319"/>
      <c r="JNY307" s="323"/>
      <c r="JNZ307" s="319"/>
      <c r="JOA307" s="323"/>
      <c r="JOB307" s="319"/>
      <c r="JOC307" s="323"/>
      <c r="JOD307" s="319"/>
      <c r="JOE307" s="323"/>
      <c r="JOF307" s="319"/>
      <c r="JOG307" s="323"/>
      <c r="JOH307" s="319"/>
      <c r="JOI307" s="323"/>
      <c r="JOJ307" s="319"/>
      <c r="JOK307" s="323"/>
      <c r="JOL307" s="319"/>
      <c r="JOM307" s="323"/>
      <c r="JON307" s="319"/>
      <c r="JOO307" s="323"/>
      <c r="JOP307" s="319"/>
      <c r="JOQ307" s="323"/>
      <c r="JOR307" s="319"/>
      <c r="JOS307" s="323"/>
      <c r="JOT307" s="319"/>
      <c r="JOU307" s="323"/>
      <c r="JOV307" s="319"/>
      <c r="JOW307" s="323"/>
      <c r="JOX307" s="319"/>
      <c r="JOY307" s="323"/>
      <c r="JOZ307" s="319"/>
      <c r="JPA307" s="323"/>
      <c r="JPB307" s="319"/>
      <c r="JPC307" s="323"/>
      <c r="JPD307" s="319"/>
      <c r="JPE307" s="323"/>
      <c r="JPF307" s="319"/>
      <c r="JPG307" s="323"/>
      <c r="JPH307" s="319"/>
      <c r="JPI307" s="323"/>
      <c r="JPJ307" s="319"/>
      <c r="JPK307" s="323"/>
      <c r="JPL307" s="319"/>
      <c r="JPM307" s="323"/>
      <c r="JPN307" s="319"/>
      <c r="JPO307" s="323"/>
      <c r="JPP307" s="319"/>
      <c r="JPQ307" s="323"/>
      <c r="JPR307" s="319"/>
      <c r="JPS307" s="323"/>
      <c r="JPT307" s="319"/>
      <c r="JPU307" s="323"/>
      <c r="JPV307" s="319"/>
      <c r="JPW307" s="323"/>
      <c r="JPX307" s="319"/>
      <c r="JPY307" s="323"/>
      <c r="JPZ307" s="319"/>
      <c r="JQA307" s="323"/>
      <c r="JQB307" s="319"/>
      <c r="JQC307" s="323"/>
      <c r="JQD307" s="319"/>
      <c r="JQE307" s="323"/>
      <c r="JQF307" s="319"/>
      <c r="JQG307" s="323"/>
      <c r="JQH307" s="319"/>
      <c r="JQI307" s="323"/>
      <c r="JQJ307" s="319"/>
      <c r="JQK307" s="323"/>
      <c r="JQL307" s="319"/>
      <c r="JQM307" s="323"/>
      <c r="JQN307" s="319"/>
      <c r="JQO307" s="323"/>
      <c r="JQP307" s="319"/>
      <c r="JQQ307" s="323"/>
      <c r="JQR307" s="319"/>
      <c r="JQS307" s="323"/>
      <c r="JQT307" s="319"/>
      <c r="JQU307" s="323"/>
      <c r="JQV307" s="319"/>
      <c r="JQW307" s="323"/>
      <c r="JQX307" s="319"/>
      <c r="JQY307" s="323"/>
      <c r="JQZ307" s="319"/>
      <c r="JRA307" s="323"/>
      <c r="JRB307" s="319"/>
      <c r="JRC307" s="323"/>
      <c r="JRD307" s="319"/>
      <c r="JRE307" s="323"/>
      <c r="JRF307" s="319"/>
      <c r="JRG307" s="323"/>
      <c r="JRH307" s="319"/>
      <c r="JRI307" s="323"/>
      <c r="JRJ307" s="319"/>
      <c r="JRK307" s="323"/>
      <c r="JRL307" s="319"/>
      <c r="JRM307" s="323"/>
      <c r="JRN307" s="319"/>
      <c r="JRO307" s="323"/>
      <c r="JRP307" s="319"/>
      <c r="JRQ307" s="323"/>
      <c r="JRR307" s="319"/>
      <c r="JRS307" s="323"/>
      <c r="JRT307" s="319"/>
      <c r="JRU307" s="323"/>
      <c r="JRV307" s="319"/>
      <c r="JRW307" s="323"/>
      <c r="JRX307" s="319"/>
      <c r="JRY307" s="323"/>
      <c r="JRZ307" s="319"/>
      <c r="JSA307" s="323"/>
      <c r="JSB307" s="319"/>
      <c r="JSC307" s="323"/>
      <c r="JSD307" s="319"/>
      <c r="JSE307" s="323"/>
      <c r="JSF307" s="319"/>
      <c r="JSG307" s="323"/>
      <c r="JSH307" s="319"/>
      <c r="JSI307" s="323"/>
      <c r="JSJ307" s="319"/>
      <c r="JSK307" s="323"/>
      <c r="JSL307" s="319"/>
      <c r="JSM307" s="323"/>
      <c r="JSN307" s="319"/>
      <c r="JSO307" s="323"/>
      <c r="JSP307" s="319"/>
      <c r="JSQ307" s="323"/>
      <c r="JSR307" s="319"/>
      <c r="JSS307" s="323"/>
      <c r="JST307" s="319"/>
      <c r="JSU307" s="323"/>
      <c r="JSV307" s="319"/>
      <c r="JSW307" s="323"/>
      <c r="JSX307" s="319"/>
      <c r="JSY307" s="323"/>
      <c r="JSZ307" s="319"/>
      <c r="JTA307" s="323"/>
      <c r="JTB307" s="319"/>
      <c r="JTC307" s="323"/>
      <c r="JTD307" s="319"/>
      <c r="JTE307" s="323"/>
      <c r="JTF307" s="319"/>
      <c r="JTG307" s="323"/>
      <c r="JTH307" s="319"/>
      <c r="JTI307" s="323"/>
      <c r="JTJ307" s="319"/>
      <c r="JTK307" s="323"/>
      <c r="JTL307" s="319"/>
      <c r="JTM307" s="323"/>
      <c r="JTN307" s="319"/>
      <c r="JTO307" s="323"/>
      <c r="JTP307" s="319"/>
      <c r="JTQ307" s="323"/>
      <c r="JTR307" s="319"/>
      <c r="JTS307" s="323"/>
      <c r="JTT307" s="319"/>
      <c r="JTU307" s="323"/>
      <c r="JTV307" s="319"/>
      <c r="JTW307" s="323"/>
      <c r="JTX307" s="319"/>
      <c r="JTY307" s="323"/>
      <c r="JTZ307" s="319"/>
      <c r="JUA307" s="323"/>
      <c r="JUB307" s="319"/>
      <c r="JUC307" s="323"/>
      <c r="JUD307" s="319"/>
      <c r="JUE307" s="323"/>
      <c r="JUF307" s="319"/>
      <c r="JUG307" s="323"/>
      <c r="JUH307" s="319"/>
      <c r="JUI307" s="323"/>
      <c r="JUJ307" s="319"/>
      <c r="JUK307" s="323"/>
      <c r="JUL307" s="319"/>
      <c r="JUM307" s="323"/>
      <c r="JUN307" s="319"/>
      <c r="JUO307" s="323"/>
      <c r="JUP307" s="319"/>
      <c r="JUQ307" s="323"/>
      <c r="JUR307" s="319"/>
      <c r="JUS307" s="323"/>
      <c r="JUT307" s="319"/>
      <c r="JUU307" s="323"/>
      <c r="JUV307" s="319"/>
      <c r="JUW307" s="323"/>
      <c r="JUX307" s="319"/>
      <c r="JUY307" s="323"/>
      <c r="JUZ307" s="319"/>
      <c r="JVA307" s="323"/>
      <c r="JVB307" s="319"/>
      <c r="JVC307" s="323"/>
      <c r="JVD307" s="319"/>
      <c r="JVE307" s="323"/>
      <c r="JVF307" s="319"/>
      <c r="JVG307" s="323"/>
      <c r="JVH307" s="319"/>
      <c r="JVI307" s="323"/>
      <c r="JVJ307" s="319"/>
      <c r="JVK307" s="323"/>
      <c r="JVL307" s="319"/>
      <c r="JVM307" s="323"/>
      <c r="JVN307" s="319"/>
      <c r="JVO307" s="323"/>
      <c r="JVP307" s="319"/>
      <c r="JVQ307" s="323"/>
      <c r="JVR307" s="319"/>
      <c r="JVS307" s="323"/>
      <c r="JVT307" s="319"/>
      <c r="JVU307" s="323"/>
      <c r="JVV307" s="319"/>
      <c r="JVW307" s="323"/>
      <c r="JVX307" s="319"/>
      <c r="JVY307" s="323"/>
      <c r="JVZ307" s="319"/>
      <c r="JWA307" s="323"/>
      <c r="JWB307" s="319"/>
      <c r="JWC307" s="323"/>
      <c r="JWD307" s="319"/>
      <c r="JWE307" s="323"/>
      <c r="JWF307" s="319"/>
      <c r="JWG307" s="323"/>
      <c r="JWH307" s="319"/>
      <c r="JWI307" s="323"/>
      <c r="JWJ307" s="319"/>
      <c r="JWK307" s="323"/>
      <c r="JWL307" s="319"/>
      <c r="JWM307" s="323"/>
      <c r="JWN307" s="319"/>
      <c r="JWO307" s="323"/>
      <c r="JWP307" s="319"/>
      <c r="JWQ307" s="323"/>
      <c r="JWR307" s="319"/>
      <c r="JWS307" s="323"/>
      <c r="JWT307" s="319"/>
      <c r="JWU307" s="323"/>
      <c r="JWV307" s="319"/>
      <c r="JWW307" s="323"/>
      <c r="JWX307" s="319"/>
      <c r="JWY307" s="323"/>
      <c r="JWZ307" s="319"/>
      <c r="JXA307" s="323"/>
      <c r="JXB307" s="319"/>
      <c r="JXC307" s="323"/>
      <c r="JXD307" s="319"/>
      <c r="JXE307" s="323"/>
      <c r="JXF307" s="319"/>
      <c r="JXG307" s="323"/>
      <c r="JXH307" s="319"/>
      <c r="JXI307" s="323"/>
      <c r="JXJ307" s="319"/>
      <c r="JXK307" s="323"/>
      <c r="JXL307" s="319"/>
      <c r="JXM307" s="323"/>
      <c r="JXN307" s="319"/>
      <c r="JXO307" s="323"/>
      <c r="JXP307" s="319"/>
      <c r="JXQ307" s="323"/>
      <c r="JXR307" s="319"/>
      <c r="JXS307" s="323"/>
      <c r="JXT307" s="319"/>
      <c r="JXU307" s="323"/>
      <c r="JXV307" s="319"/>
      <c r="JXW307" s="323"/>
      <c r="JXX307" s="319"/>
      <c r="JXY307" s="323"/>
      <c r="JXZ307" s="319"/>
      <c r="JYA307" s="323"/>
      <c r="JYB307" s="319"/>
      <c r="JYC307" s="323"/>
      <c r="JYD307" s="319"/>
      <c r="JYE307" s="323"/>
      <c r="JYF307" s="319"/>
      <c r="JYG307" s="323"/>
      <c r="JYH307" s="319"/>
      <c r="JYI307" s="323"/>
      <c r="JYJ307" s="319"/>
      <c r="JYK307" s="323"/>
      <c r="JYL307" s="319"/>
      <c r="JYM307" s="323"/>
      <c r="JYN307" s="319"/>
      <c r="JYO307" s="323"/>
      <c r="JYP307" s="319"/>
      <c r="JYQ307" s="323"/>
      <c r="JYR307" s="319"/>
      <c r="JYS307" s="323"/>
      <c r="JYT307" s="319"/>
      <c r="JYU307" s="323"/>
      <c r="JYV307" s="319"/>
      <c r="JYW307" s="323"/>
      <c r="JYX307" s="319"/>
      <c r="JYY307" s="323"/>
      <c r="JYZ307" s="319"/>
      <c r="JZA307" s="323"/>
      <c r="JZB307" s="319"/>
      <c r="JZC307" s="323"/>
      <c r="JZD307" s="319"/>
      <c r="JZE307" s="323"/>
      <c r="JZF307" s="319"/>
      <c r="JZG307" s="323"/>
      <c r="JZH307" s="319"/>
      <c r="JZI307" s="323"/>
      <c r="JZJ307" s="319"/>
      <c r="JZK307" s="323"/>
      <c r="JZL307" s="319"/>
      <c r="JZM307" s="323"/>
      <c r="JZN307" s="319"/>
      <c r="JZO307" s="323"/>
      <c r="JZP307" s="319"/>
      <c r="JZQ307" s="323"/>
      <c r="JZR307" s="319"/>
      <c r="JZS307" s="323"/>
      <c r="JZT307" s="319"/>
      <c r="JZU307" s="323"/>
      <c r="JZV307" s="319"/>
      <c r="JZW307" s="323"/>
      <c r="JZX307" s="319"/>
      <c r="JZY307" s="323"/>
      <c r="JZZ307" s="319"/>
      <c r="KAA307" s="323"/>
      <c r="KAB307" s="319"/>
      <c r="KAC307" s="323"/>
      <c r="KAD307" s="319"/>
      <c r="KAE307" s="323"/>
      <c r="KAF307" s="319"/>
      <c r="KAG307" s="323"/>
      <c r="KAH307" s="319"/>
      <c r="KAI307" s="323"/>
      <c r="KAJ307" s="319"/>
      <c r="KAK307" s="323"/>
      <c r="KAL307" s="319"/>
      <c r="KAM307" s="323"/>
      <c r="KAN307" s="319"/>
      <c r="KAO307" s="323"/>
      <c r="KAP307" s="319"/>
      <c r="KAQ307" s="323"/>
      <c r="KAR307" s="319"/>
      <c r="KAS307" s="323"/>
      <c r="KAT307" s="319"/>
      <c r="KAU307" s="323"/>
      <c r="KAV307" s="319"/>
      <c r="KAW307" s="323"/>
      <c r="KAX307" s="319"/>
      <c r="KAY307" s="323"/>
      <c r="KAZ307" s="319"/>
      <c r="KBA307" s="323"/>
      <c r="KBB307" s="319"/>
      <c r="KBC307" s="323"/>
      <c r="KBD307" s="319"/>
      <c r="KBE307" s="323"/>
      <c r="KBF307" s="319"/>
      <c r="KBG307" s="323"/>
      <c r="KBH307" s="319"/>
      <c r="KBI307" s="323"/>
      <c r="KBJ307" s="319"/>
      <c r="KBK307" s="323"/>
      <c r="KBL307" s="319"/>
      <c r="KBM307" s="323"/>
      <c r="KBN307" s="319"/>
      <c r="KBO307" s="323"/>
      <c r="KBP307" s="319"/>
      <c r="KBQ307" s="323"/>
      <c r="KBR307" s="319"/>
      <c r="KBS307" s="323"/>
      <c r="KBT307" s="319"/>
      <c r="KBU307" s="323"/>
      <c r="KBV307" s="319"/>
      <c r="KBW307" s="323"/>
      <c r="KBX307" s="319"/>
      <c r="KBY307" s="323"/>
      <c r="KBZ307" s="319"/>
      <c r="KCA307" s="323"/>
      <c r="KCB307" s="319"/>
      <c r="KCC307" s="323"/>
      <c r="KCD307" s="319"/>
      <c r="KCE307" s="323"/>
      <c r="KCF307" s="319"/>
      <c r="KCG307" s="323"/>
      <c r="KCH307" s="319"/>
      <c r="KCI307" s="323"/>
      <c r="KCJ307" s="319"/>
      <c r="KCK307" s="323"/>
      <c r="KCL307" s="319"/>
      <c r="KCM307" s="323"/>
      <c r="KCN307" s="319"/>
      <c r="KCO307" s="323"/>
      <c r="KCP307" s="319"/>
      <c r="KCQ307" s="323"/>
      <c r="KCR307" s="319"/>
      <c r="KCS307" s="323"/>
      <c r="KCT307" s="319"/>
      <c r="KCU307" s="323"/>
      <c r="KCV307" s="319"/>
      <c r="KCW307" s="323"/>
      <c r="KCX307" s="319"/>
      <c r="KCY307" s="323"/>
      <c r="KCZ307" s="319"/>
      <c r="KDA307" s="323"/>
      <c r="KDB307" s="319"/>
      <c r="KDC307" s="323"/>
      <c r="KDD307" s="319"/>
      <c r="KDE307" s="323"/>
      <c r="KDF307" s="319"/>
      <c r="KDG307" s="323"/>
      <c r="KDH307" s="319"/>
      <c r="KDI307" s="323"/>
      <c r="KDJ307" s="319"/>
      <c r="KDK307" s="323"/>
      <c r="KDL307" s="319"/>
      <c r="KDM307" s="323"/>
      <c r="KDN307" s="319"/>
      <c r="KDO307" s="323"/>
      <c r="KDP307" s="319"/>
      <c r="KDQ307" s="323"/>
      <c r="KDR307" s="319"/>
      <c r="KDS307" s="323"/>
      <c r="KDT307" s="319"/>
      <c r="KDU307" s="323"/>
      <c r="KDV307" s="319"/>
      <c r="KDW307" s="323"/>
      <c r="KDX307" s="319"/>
      <c r="KDY307" s="323"/>
      <c r="KDZ307" s="319"/>
      <c r="KEA307" s="323"/>
      <c r="KEB307" s="319"/>
      <c r="KEC307" s="323"/>
      <c r="KED307" s="319"/>
      <c r="KEE307" s="323"/>
      <c r="KEF307" s="319"/>
      <c r="KEG307" s="323"/>
      <c r="KEH307" s="319"/>
      <c r="KEI307" s="323"/>
      <c r="KEJ307" s="319"/>
      <c r="KEK307" s="323"/>
      <c r="KEL307" s="319"/>
      <c r="KEM307" s="323"/>
      <c r="KEN307" s="319"/>
      <c r="KEO307" s="323"/>
      <c r="KEP307" s="319"/>
      <c r="KEQ307" s="323"/>
      <c r="KER307" s="319"/>
      <c r="KES307" s="323"/>
      <c r="KET307" s="319"/>
      <c r="KEU307" s="323"/>
      <c r="KEV307" s="319"/>
      <c r="KEW307" s="323"/>
      <c r="KEX307" s="319"/>
      <c r="KEY307" s="323"/>
      <c r="KEZ307" s="319"/>
      <c r="KFA307" s="323"/>
      <c r="KFB307" s="319"/>
      <c r="KFC307" s="323"/>
      <c r="KFD307" s="319"/>
      <c r="KFE307" s="323"/>
      <c r="KFF307" s="319"/>
      <c r="KFG307" s="323"/>
      <c r="KFH307" s="319"/>
      <c r="KFI307" s="323"/>
      <c r="KFJ307" s="319"/>
      <c r="KFK307" s="323"/>
      <c r="KFL307" s="319"/>
      <c r="KFM307" s="323"/>
      <c r="KFN307" s="319"/>
      <c r="KFO307" s="323"/>
      <c r="KFP307" s="319"/>
      <c r="KFQ307" s="323"/>
      <c r="KFR307" s="319"/>
      <c r="KFS307" s="323"/>
      <c r="KFT307" s="319"/>
      <c r="KFU307" s="323"/>
      <c r="KFV307" s="319"/>
      <c r="KFW307" s="323"/>
      <c r="KFX307" s="319"/>
      <c r="KFY307" s="323"/>
      <c r="KFZ307" s="319"/>
      <c r="KGA307" s="323"/>
      <c r="KGB307" s="319"/>
      <c r="KGC307" s="323"/>
      <c r="KGD307" s="319"/>
      <c r="KGE307" s="323"/>
      <c r="KGF307" s="319"/>
      <c r="KGG307" s="323"/>
      <c r="KGH307" s="319"/>
      <c r="KGI307" s="323"/>
      <c r="KGJ307" s="319"/>
      <c r="KGK307" s="323"/>
      <c r="KGL307" s="319"/>
      <c r="KGM307" s="323"/>
      <c r="KGN307" s="319"/>
      <c r="KGO307" s="323"/>
      <c r="KGP307" s="319"/>
      <c r="KGQ307" s="323"/>
      <c r="KGR307" s="319"/>
      <c r="KGS307" s="323"/>
      <c r="KGT307" s="319"/>
      <c r="KGU307" s="323"/>
      <c r="KGV307" s="319"/>
      <c r="KGW307" s="323"/>
      <c r="KGX307" s="319"/>
      <c r="KGY307" s="323"/>
      <c r="KGZ307" s="319"/>
      <c r="KHA307" s="323"/>
      <c r="KHB307" s="319"/>
      <c r="KHC307" s="323"/>
      <c r="KHD307" s="319"/>
      <c r="KHE307" s="323"/>
      <c r="KHF307" s="319"/>
      <c r="KHG307" s="323"/>
      <c r="KHH307" s="319"/>
      <c r="KHI307" s="323"/>
      <c r="KHJ307" s="319"/>
      <c r="KHK307" s="323"/>
      <c r="KHL307" s="319"/>
      <c r="KHM307" s="323"/>
      <c r="KHN307" s="319"/>
      <c r="KHO307" s="323"/>
      <c r="KHP307" s="319"/>
      <c r="KHQ307" s="323"/>
      <c r="KHR307" s="319"/>
      <c r="KHS307" s="323"/>
      <c r="KHT307" s="319"/>
      <c r="KHU307" s="323"/>
      <c r="KHV307" s="319"/>
      <c r="KHW307" s="323"/>
      <c r="KHX307" s="319"/>
      <c r="KHY307" s="323"/>
      <c r="KHZ307" s="319"/>
      <c r="KIA307" s="323"/>
      <c r="KIB307" s="319"/>
      <c r="KIC307" s="323"/>
      <c r="KID307" s="319"/>
      <c r="KIE307" s="323"/>
      <c r="KIF307" s="319"/>
      <c r="KIG307" s="323"/>
      <c r="KIH307" s="319"/>
      <c r="KII307" s="323"/>
      <c r="KIJ307" s="319"/>
      <c r="KIK307" s="323"/>
      <c r="KIL307" s="319"/>
      <c r="KIM307" s="323"/>
      <c r="KIN307" s="319"/>
      <c r="KIO307" s="323"/>
      <c r="KIP307" s="319"/>
      <c r="KIQ307" s="323"/>
      <c r="KIR307" s="319"/>
      <c r="KIS307" s="323"/>
      <c r="KIT307" s="319"/>
      <c r="KIU307" s="323"/>
      <c r="KIV307" s="319"/>
      <c r="KIW307" s="323"/>
      <c r="KIX307" s="319"/>
      <c r="KIY307" s="323"/>
      <c r="KIZ307" s="319"/>
      <c r="KJA307" s="323"/>
      <c r="KJB307" s="319"/>
      <c r="KJC307" s="323"/>
      <c r="KJD307" s="319"/>
      <c r="KJE307" s="323"/>
      <c r="KJF307" s="319"/>
      <c r="KJG307" s="323"/>
      <c r="KJH307" s="319"/>
      <c r="KJI307" s="323"/>
      <c r="KJJ307" s="319"/>
      <c r="KJK307" s="323"/>
      <c r="KJL307" s="319"/>
      <c r="KJM307" s="323"/>
      <c r="KJN307" s="319"/>
      <c r="KJO307" s="323"/>
      <c r="KJP307" s="319"/>
      <c r="KJQ307" s="323"/>
      <c r="KJR307" s="319"/>
      <c r="KJS307" s="323"/>
      <c r="KJT307" s="319"/>
      <c r="KJU307" s="323"/>
      <c r="KJV307" s="319"/>
      <c r="KJW307" s="323"/>
      <c r="KJX307" s="319"/>
      <c r="KJY307" s="323"/>
      <c r="KJZ307" s="319"/>
      <c r="KKA307" s="323"/>
      <c r="KKB307" s="319"/>
      <c r="KKC307" s="323"/>
      <c r="KKD307" s="319"/>
      <c r="KKE307" s="323"/>
      <c r="KKF307" s="319"/>
      <c r="KKG307" s="323"/>
      <c r="KKH307" s="319"/>
      <c r="KKI307" s="323"/>
      <c r="KKJ307" s="319"/>
      <c r="KKK307" s="323"/>
      <c r="KKL307" s="319"/>
      <c r="KKM307" s="323"/>
      <c r="KKN307" s="319"/>
      <c r="KKO307" s="323"/>
      <c r="KKP307" s="319"/>
      <c r="KKQ307" s="323"/>
      <c r="KKR307" s="319"/>
      <c r="KKS307" s="323"/>
      <c r="KKT307" s="319"/>
      <c r="KKU307" s="323"/>
      <c r="KKV307" s="319"/>
      <c r="KKW307" s="323"/>
      <c r="KKX307" s="319"/>
      <c r="KKY307" s="323"/>
      <c r="KKZ307" s="319"/>
      <c r="KLA307" s="323"/>
      <c r="KLB307" s="319"/>
      <c r="KLC307" s="323"/>
      <c r="KLD307" s="319"/>
      <c r="KLE307" s="323"/>
      <c r="KLF307" s="319"/>
      <c r="KLG307" s="323"/>
      <c r="KLH307" s="319"/>
      <c r="KLI307" s="323"/>
      <c r="KLJ307" s="319"/>
      <c r="KLK307" s="323"/>
      <c r="KLL307" s="319"/>
      <c r="KLM307" s="323"/>
      <c r="KLN307" s="319"/>
      <c r="KLO307" s="323"/>
      <c r="KLP307" s="319"/>
      <c r="KLQ307" s="323"/>
      <c r="KLR307" s="319"/>
      <c r="KLS307" s="323"/>
      <c r="KLT307" s="319"/>
      <c r="KLU307" s="323"/>
      <c r="KLV307" s="319"/>
      <c r="KLW307" s="323"/>
      <c r="KLX307" s="319"/>
      <c r="KLY307" s="323"/>
      <c r="KLZ307" s="319"/>
      <c r="KMA307" s="323"/>
      <c r="KMB307" s="319"/>
      <c r="KMC307" s="323"/>
      <c r="KMD307" s="319"/>
      <c r="KME307" s="323"/>
      <c r="KMF307" s="319"/>
      <c r="KMG307" s="323"/>
      <c r="KMH307" s="319"/>
      <c r="KMI307" s="323"/>
      <c r="KMJ307" s="319"/>
      <c r="KMK307" s="323"/>
      <c r="KML307" s="319"/>
      <c r="KMM307" s="323"/>
      <c r="KMN307" s="319"/>
      <c r="KMO307" s="323"/>
      <c r="KMP307" s="319"/>
      <c r="KMQ307" s="323"/>
      <c r="KMR307" s="319"/>
      <c r="KMS307" s="323"/>
      <c r="KMT307" s="319"/>
      <c r="KMU307" s="323"/>
      <c r="KMV307" s="319"/>
      <c r="KMW307" s="323"/>
      <c r="KMX307" s="319"/>
      <c r="KMY307" s="323"/>
      <c r="KMZ307" s="319"/>
      <c r="KNA307" s="323"/>
      <c r="KNB307" s="319"/>
      <c r="KNC307" s="323"/>
      <c r="KND307" s="319"/>
      <c r="KNE307" s="323"/>
      <c r="KNF307" s="319"/>
      <c r="KNG307" s="323"/>
      <c r="KNH307" s="319"/>
      <c r="KNI307" s="323"/>
      <c r="KNJ307" s="319"/>
      <c r="KNK307" s="323"/>
      <c r="KNL307" s="319"/>
      <c r="KNM307" s="323"/>
      <c r="KNN307" s="319"/>
      <c r="KNO307" s="323"/>
      <c r="KNP307" s="319"/>
      <c r="KNQ307" s="323"/>
      <c r="KNR307" s="319"/>
      <c r="KNS307" s="323"/>
      <c r="KNT307" s="319"/>
      <c r="KNU307" s="323"/>
      <c r="KNV307" s="319"/>
      <c r="KNW307" s="323"/>
      <c r="KNX307" s="319"/>
      <c r="KNY307" s="323"/>
      <c r="KNZ307" s="319"/>
      <c r="KOA307" s="323"/>
      <c r="KOB307" s="319"/>
      <c r="KOC307" s="323"/>
      <c r="KOD307" s="319"/>
      <c r="KOE307" s="323"/>
      <c r="KOF307" s="319"/>
      <c r="KOG307" s="323"/>
      <c r="KOH307" s="319"/>
      <c r="KOI307" s="323"/>
      <c r="KOJ307" s="319"/>
      <c r="KOK307" s="323"/>
      <c r="KOL307" s="319"/>
      <c r="KOM307" s="323"/>
      <c r="KON307" s="319"/>
      <c r="KOO307" s="323"/>
      <c r="KOP307" s="319"/>
      <c r="KOQ307" s="323"/>
      <c r="KOR307" s="319"/>
      <c r="KOS307" s="323"/>
      <c r="KOT307" s="319"/>
      <c r="KOU307" s="323"/>
      <c r="KOV307" s="319"/>
      <c r="KOW307" s="323"/>
      <c r="KOX307" s="319"/>
      <c r="KOY307" s="323"/>
      <c r="KOZ307" s="319"/>
      <c r="KPA307" s="323"/>
      <c r="KPB307" s="319"/>
      <c r="KPC307" s="323"/>
      <c r="KPD307" s="319"/>
      <c r="KPE307" s="323"/>
      <c r="KPF307" s="319"/>
      <c r="KPG307" s="323"/>
      <c r="KPH307" s="319"/>
      <c r="KPI307" s="323"/>
      <c r="KPJ307" s="319"/>
      <c r="KPK307" s="323"/>
      <c r="KPL307" s="319"/>
      <c r="KPM307" s="323"/>
      <c r="KPN307" s="319"/>
      <c r="KPO307" s="323"/>
      <c r="KPP307" s="319"/>
      <c r="KPQ307" s="323"/>
      <c r="KPR307" s="319"/>
      <c r="KPS307" s="323"/>
      <c r="KPT307" s="319"/>
      <c r="KPU307" s="323"/>
      <c r="KPV307" s="319"/>
      <c r="KPW307" s="323"/>
      <c r="KPX307" s="319"/>
      <c r="KPY307" s="323"/>
      <c r="KPZ307" s="319"/>
      <c r="KQA307" s="323"/>
      <c r="KQB307" s="319"/>
      <c r="KQC307" s="323"/>
      <c r="KQD307" s="319"/>
      <c r="KQE307" s="323"/>
      <c r="KQF307" s="319"/>
      <c r="KQG307" s="323"/>
      <c r="KQH307" s="319"/>
      <c r="KQI307" s="323"/>
      <c r="KQJ307" s="319"/>
      <c r="KQK307" s="323"/>
      <c r="KQL307" s="319"/>
      <c r="KQM307" s="323"/>
      <c r="KQN307" s="319"/>
      <c r="KQO307" s="323"/>
      <c r="KQP307" s="319"/>
      <c r="KQQ307" s="323"/>
      <c r="KQR307" s="319"/>
      <c r="KQS307" s="323"/>
      <c r="KQT307" s="319"/>
      <c r="KQU307" s="323"/>
      <c r="KQV307" s="319"/>
      <c r="KQW307" s="323"/>
      <c r="KQX307" s="319"/>
      <c r="KQY307" s="323"/>
      <c r="KQZ307" s="319"/>
      <c r="KRA307" s="323"/>
      <c r="KRB307" s="319"/>
      <c r="KRC307" s="323"/>
      <c r="KRD307" s="319"/>
      <c r="KRE307" s="323"/>
      <c r="KRF307" s="319"/>
      <c r="KRG307" s="323"/>
      <c r="KRH307" s="319"/>
      <c r="KRI307" s="323"/>
      <c r="KRJ307" s="319"/>
      <c r="KRK307" s="323"/>
      <c r="KRL307" s="319"/>
      <c r="KRM307" s="323"/>
      <c r="KRN307" s="319"/>
      <c r="KRO307" s="323"/>
      <c r="KRP307" s="319"/>
      <c r="KRQ307" s="323"/>
      <c r="KRR307" s="319"/>
      <c r="KRS307" s="323"/>
      <c r="KRT307" s="319"/>
      <c r="KRU307" s="323"/>
      <c r="KRV307" s="319"/>
      <c r="KRW307" s="323"/>
      <c r="KRX307" s="319"/>
      <c r="KRY307" s="323"/>
      <c r="KRZ307" s="319"/>
      <c r="KSA307" s="323"/>
      <c r="KSB307" s="319"/>
      <c r="KSC307" s="323"/>
      <c r="KSD307" s="319"/>
      <c r="KSE307" s="323"/>
      <c r="KSF307" s="319"/>
      <c r="KSG307" s="323"/>
      <c r="KSH307" s="319"/>
      <c r="KSI307" s="323"/>
      <c r="KSJ307" s="319"/>
      <c r="KSK307" s="323"/>
      <c r="KSL307" s="319"/>
      <c r="KSM307" s="323"/>
      <c r="KSN307" s="319"/>
      <c r="KSO307" s="323"/>
      <c r="KSP307" s="319"/>
      <c r="KSQ307" s="323"/>
      <c r="KSR307" s="319"/>
      <c r="KSS307" s="323"/>
      <c r="KST307" s="319"/>
      <c r="KSU307" s="323"/>
      <c r="KSV307" s="319"/>
      <c r="KSW307" s="323"/>
      <c r="KSX307" s="319"/>
      <c r="KSY307" s="323"/>
      <c r="KSZ307" s="319"/>
      <c r="KTA307" s="323"/>
      <c r="KTB307" s="319"/>
      <c r="KTC307" s="323"/>
      <c r="KTD307" s="319"/>
      <c r="KTE307" s="323"/>
      <c r="KTF307" s="319"/>
      <c r="KTG307" s="323"/>
      <c r="KTH307" s="319"/>
      <c r="KTI307" s="323"/>
      <c r="KTJ307" s="319"/>
      <c r="KTK307" s="323"/>
      <c r="KTL307" s="319"/>
      <c r="KTM307" s="323"/>
      <c r="KTN307" s="319"/>
      <c r="KTO307" s="323"/>
      <c r="KTP307" s="319"/>
      <c r="KTQ307" s="323"/>
      <c r="KTR307" s="319"/>
      <c r="KTS307" s="323"/>
      <c r="KTT307" s="319"/>
      <c r="KTU307" s="323"/>
      <c r="KTV307" s="319"/>
      <c r="KTW307" s="323"/>
      <c r="KTX307" s="319"/>
      <c r="KTY307" s="323"/>
      <c r="KTZ307" s="319"/>
      <c r="KUA307" s="323"/>
      <c r="KUB307" s="319"/>
      <c r="KUC307" s="323"/>
      <c r="KUD307" s="319"/>
      <c r="KUE307" s="323"/>
      <c r="KUF307" s="319"/>
      <c r="KUG307" s="323"/>
      <c r="KUH307" s="319"/>
      <c r="KUI307" s="323"/>
      <c r="KUJ307" s="319"/>
      <c r="KUK307" s="323"/>
      <c r="KUL307" s="319"/>
      <c r="KUM307" s="323"/>
      <c r="KUN307" s="319"/>
      <c r="KUO307" s="323"/>
      <c r="KUP307" s="319"/>
      <c r="KUQ307" s="323"/>
      <c r="KUR307" s="319"/>
      <c r="KUS307" s="323"/>
      <c r="KUT307" s="319"/>
      <c r="KUU307" s="323"/>
      <c r="KUV307" s="319"/>
      <c r="KUW307" s="323"/>
      <c r="KUX307" s="319"/>
      <c r="KUY307" s="323"/>
      <c r="KUZ307" s="319"/>
      <c r="KVA307" s="323"/>
      <c r="KVB307" s="319"/>
      <c r="KVC307" s="323"/>
      <c r="KVD307" s="319"/>
      <c r="KVE307" s="323"/>
      <c r="KVF307" s="319"/>
      <c r="KVG307" s="323"/>
      <c r="KVH307" s="319"/>
      <c r="KVI307" s="323"/>
      <c r="KVJ307" s="319"/>
      <c r="KVK307" s="323"/>
      <c r="KVL307" s="319"/>
      <c r="KVM307" s="323"/>
      <c r="KVN307" s="319"/>
      <c r="KVO307" s="323"/>
      <c r="KVP307" s="319"/>
      <c r="KVQ307" s="323"/>
      <c r="KVR307" s="319"/>
      <c r="KVS307" s="323"/>
      <c r="KVT307" s="319"/>
      <c r="KVU307" s="323"/>
      <c r="KVV307" s="319"/>
      <c r="KVW307" s="323"/>
      <c r="KVX307" s="319"/>
      <c r="KVY307" s="323"/>
      <c r="KVZ307" s="319"/>
      <c r="KWA307" s="323"/>
      <c r="KWB307" s="319"/>
      <c r="KWC307" s="323"/>
      <c r="KWD307" s="319"/>
      <c r="KWE307" s="323"/>
      <c r="KWF307" s="319"/>
      <c r="KWG307" s="323"/>
      <c r="KWH307" s="319"/>
      <c r="KWI307" s="323"/>
      <c r="KWJ307" s="319"/>
      <c r="KWK307" s="323"/>
      <c r="KWL307" s="319"/>
      <c r="KWM307" s="323"/>
      <c r="KWN307" s="319"/>
      <c r="KWO307" s="323"/>
      <c r="KWP307" s="319"/>
      <c r="KWQ307" s="323"/>
      <c r="KWR307" s="319"/>
      <c r="KWS307" s="323"/>
      <c r="KWT307" s="319"/>
      <c r="KWU307" s="323"/>
      <c r="KWV307" s="319"/>
      <c r="KWW307" s="323"/>
      <c r="KWX307" s="319"/>
      <c r="KWY307" s="323"/>
      <c r="KWZ307" s="319"/>
      <c r="KXA307" s="323"/>
      <c r="KXB307" s="319"/>
      <c r="KXC307" s="323"/>
      <c r="KXD307" s="319"/>
      <c r="KXE307" s="323"/>
      <c r="KXF307" s="319"/>
      <c r="KXG307" s="323"/>
      <c r="KXH307" s="319"/>
      <c r="KXI307" s="323"/>
      <c r="KXJ307" s="319"/>
      <c r="KXK307" s="323"/>
      <c r="KXL307" s="319"/>
      <c r="KXM307" s="323"/>
      <c r="KXN307" s="319"/>
      <c r="KXO307" s="323"/>
      <c r="KXP307" s="319"/>
      <c r="KXQ307" s="323"/>
      <c r="KXR307" s="319"/>
      <c r="KXS307" s="323"/>
      <c r="KXT307" s="319"/>
      <c r="KXU307" s="323"/>
      <c r="KXV307" s="319"/>
      <c r="KXW307" s="323"/>
      <c r="KXX307" s="319"/>
      <c r="KXY307" s="323"/>
      <c r="KXZ307" s="319"/>
      <c r="KYA307" s="323"/>
      <c r="KYB307" s="319"/>
      <c r="KYC307" s="323"/>
      <c r="KYD307" s="319"/>
      <c r="KYE307" s="323"/>
      <c r="KYF307" s="319"/>
      <c r="KYG307" s="323"/>
      <c r="KYH307" s="319"/>
      <c r="KYI307" s="323"/>
      <c r="KYJ307" s="319"/>
      <c r="KYK307" s="323"/>
      <c r="KYL307" s="319"/>
      <c r="KYM307" s="323"/>
      <c r="KYN307" s="319"/>
      <c r="KYO307" s="323"/>
      <c r="KYP307" s="319"/>
      <c r="KYQ307" s="323"/>
      <c r="KYR307" s="319"/>
      <c r="KYS307" s="323"/>
      <c r="KYT307" s="319"/>
      <c r="KYU307" s="323"/>
      <c r="KYV307" s="319"/>
      <c r="KYW307" s="323"/>
      <c r="KYX307" s="319"/>
      <c r="KYY307" s="323"/>
      <c r="KYZ307" s="319"/>
      <c r="KZA307" s="323"/>
      <c r="KZB307" s="319"/>
      <c r="KZC307" s="323"/>
      <c r="KZD307" s="319"/>
      <c r="KZE307" s="323"/>
      <c r="KZF307" s="319"/>
      <c r="KZG307" s="323"/>
      <c r="KZH307" s="319"/>
      <c r="KZI307" s="323"/>
      <c r="KZJ307" s="319"/>
      <c r="KZK307" s="323"/>
      <c r="KZL307" s="319"/>
      <c r="KZM307" s="323"/>
      <c r="KZN307" s="319"/>
      <c r="KZO307" s="323"/>
      <c r="KZP307" s="319"/>
      <c r="KZQ307" s="323"/>
      <c r="KZR307" s="319"/>
      <c r="KZS307" s="323"/>
      <c r="KZT307" s="319"/>
      <c r="KZU307" s="323"/>
      <c r="KZV307" s="319"/>
      <c r="KZW307" s="323"/>
      <c r="KZX307" s="319"/>
      <c r="KZY307" s="323"/>
      <c r="KZZ307" s="319"/>
      <c r="LAA307" s="323"/>
      <c r="LAB307" s="319"/>
      <c r="LAC307" s="323"/>
      <c r="LAD307" s="319"/>
      <c r="LAE307" s="323"/>
      <c r="LAF307" s="319"/>
      <c r="LAG307" s="323"/>
      <c r="LAH307" s="319"/>
      <c r="LAI307" s="323"/>
      <c r="LAJ307" s="319"/>
      <c r="LAK307" s="323"/>
      <c r="LAL307" s="319"/>
      <c r="LAM307" s="323"/>
      <c r="LAN307" s="319"/>
      <c r="LAO307" s="323"/>
      <c r="LAP307" s="319"/>
      <c r="LAQ307" s="323"/>
      <c r="LAR307" s="319"/>
      <c r="LAS307" s="323"/>
      <c r="LAT307" s="319"/>
      <c r="LAU307" s="323"/>
      <c r="LAV307" s="319"/>
      <c r="LAW307" s="323"/>
      <c r="LAX307" s="319"/>
      <c r="LAY307" s="323"/>
      <c r="LAZ307" s="319"/>
      <c r="LBA307" s="323"/>
      <c r="LBB307" s="319"/>
      <c r="LBC307" s="323"/>
      <c r="LBD307" s="319"/>
      <c r="LBE307" s="323"/>
      <c r="LBF307" s="319"/>
      <c r="LBG307" s="323"/>
      <c r="LBH307" s="319"/>
      <c r="LBI307" s="323"/>
      <c r="LBJ307" s="319"/>
      <c r="LBK307" s="323"/>
      <c r="LBL307" s="319"/>
      <c r="LBM307" s="323"/>
      <c r="LBN307" s="319"/>
      <c r="LBO307" s="323"/>
      <c r="LBP307" s="319"/>
      <c r="LBQ307" s="323"/>
      <c r="LBR307" s="319"/>
      <c r="LBS307" s="323"/>
      <c r="LBT307" s="319"/>
      <c r="LBU307" s="323"/>
      <c r="LBV307" s="319"/>
      <c r="LBW307" s="323"/>
      <c r="LBX307" s="319"/>
      <c r="LBY307" s="323"/>
      <c r="LBZ307" s="319"/>
      <c r="LCA307" s="323"/>
      <c r="LCB307" s="319"/>
      <c r="LCC307" s="323"/>
      <c r="LCD307" s="319"/>
      <c r="LCE307" s="323"/>
      <c r="LCF307" s="319"/>
      <c r="LCG307" s="323"/>
      <c r="LCH307" s="319"/>
      <c r="LCI307" s="323"/>
      <c r="LCJ307" s="319"/>
      <c r="LCK307" s="323"/>
      <c r="LCL307" s="319"/>
      <c r="LCM307" s="323"/>
      <c r="LCN307" s="319"/>
      <c r="LCO307" s="323"/>
      <c r="LCP307" s="319"/>
      <c r="LCQ307" s="323"/>
      <c r="LCR307" s="319"/>
      <c r="LCS307" s="323"/>
      <c r="LCT307" s="319"/>
      <c r="LCU307" s="323"/>
      <c r="LCV307" s="319"/>
      <c r="LCW307" s="323"/>
      <c r="LCX307" s="319"/>
      <c r="LCY307" s="323"/>
      <c r="LCZ307" s="319"/>
      <c r="LDA307" s="323"/>
      <c r="LDB307" s="319"/>
      <c r="LDC307" s="323"/>
      <c r="LDD307" s="319"/>
      <c r="LDE307" s="323"/>
      <c r="LDF307" s="319"/>
      <c r="LDG307" s="323"/>
      <c r="LDH307" s="319"/>
      <c r="LDI307" s="323"/>
      <c r="LDJ307" s="319"/>
      <c r="LDK307" s="323"/>
      <c r="LDL307" s="319"/>
      <c r="LDM307" s="323"/>
      <c r="LDN307" s="319"/>
      <c r="LDO307" s="323"/>
      <c r="LDP307" s="319"/>
      <c r="LDQ307" s="323"/>
      <c r="LDR307" s="319"/>
      <c r="LDS307" s="323"/>
      <c r="LDT307" s="319"/>
      <c r="LDU307" s="323"/>
      <c r="LDV307" s="319"/>
      <c r="LDW307" s="323"/>
      <c r="LDX307" s="319"/>
      <c r="LDY307" s="323"/>
      <c r="LDZ307" s="319"/>
      <c r="LEA307" s="323"/>
      <c r="LEB307" s="319"/>
      <c r="LEC307" s="323"/>
      <c r="LED307" s="319"/>
      <c r="LEE307" s="323"/>
      <c r="LEF307" s="319"/>
      <c r="LEG307" s="323"/>
      <c r="LEH307" s="319"/>
      <c r="LEI307" s="323"/>
      <c r="LEJ307" s="319"/>
      <c r="LEK307" s="323"/>
      <c r="LEL307" s="319"/>
      <c r="LEM307" s="323"/>
      <c r="LEN307" s="319"/>
      <c r="LEO307" s="323"/>
      <c r="LEP307" s="319"/>
      <c r="LEQ307" s="323"/>
      <c r="LER307" s="319"/>
      <c r="LES307" s="323"/>
      <c r="LET307" s="319"/>
      <c r="LEU307" s="323"/>
      <c r="LEV307" s="319"/>
      <c r="LEW307" s="323"/>
      <c r="LEX307" s="319"/>
      <c r="LEY307" s="323"/>
      <c r="LEZ307" s="319"/>
      <c r="LFA307" s="323"/>
      <c r="LFB307" s="319"/>
      <c r="LFC307" s="323"/>
      <c r="LFD307" s="319"/>
      <c r="LFE307" s="323"/>
      <c r="LFF307" s="319"/>
      <c r="LFG307" s="323"/>
      <c r="LFH307" s="319"/>
      <c r="LFI307" s="323"/>
      <c r="LFJ307" s="319"/>
      <c r="LFK307" s="323"/>
      <c r="LFL307" s="319"/>
      <c r="LFM307" s="323"/>
      <c r="LFN307" s="319"/>
      <c r="LFO307" s="323"/>
      <c r="LFP307" s="319"/>
      <c r="LFQ307" s="323"/>
      <c r="LFR307" s="319"/>
      <c r="LFS307" s="323"/>
      <c r="LFT307" s="319"/>
      <c r="LFU307" s="323"/>
      <c r="LFV307" s="319"/>
      <c r="LFW307" s="323"/>
      <c r="LFX307" s="319"/>
      <c r="LFY307" s="323"/>
      <c r="LFZ307" s="319"/>
      <c r="LGA307" s="323"/>
      <c r="LGB307" s="319"/>
      <c r="LGC307" s="323"/>
      <c r="LGD307" s="319"/>
      <c r="LGE307" s="323"/>
      <c r="LGF307" s="319"/>
      <c r="LGG307" s="323"/>
      <c r="LGH307" s="319"/>
      <c r="LGI307" s="323"/>
      <c r="LGJ307" s="319"/>
      <c r="LGK307" s="323"/>
      <c r="LGL307" s="319"/>
      <c r="LGM307" s="323"/>
      <c r="LGN307" s="319"/>
      <c r="LGO307" s="323"/>
      <c r="LGP307" s="319"/>
      <c r="LGQ307" s="323"/>
      <c r="LGR307" s="319"/>
      <c r="LGS307" s="323"/>
      <c r="LGT307" s="319"/>
      <c r="LGU307" s="323"/>
      <c r="LGV307" s="319"/>
      <c r="LGW307" s="323"/>
      <c r="LGX307" s="319"/>
      <c r="LGY307" s="323"/>
      <c r="LGZ307" s="319"/>
      <c r="LHA307" s="323"/>
      <c r="LHB307" s="319"/>
      <c r="LHC307" s="323"/>
      <c r="LHD307" s="319"/>
      <c r="LHE307" s="323"/>
      <c r="LHF307" s="319"/>
      <c r="LHG307" s="323"/>
      <c r="LHH307" s="319"/>
      <c r="LHI307" s="323"/>
      <c r="LHJ307" s="319"/>
      <c r="LHK307" s="323"/>
      <c r="LHL307" s="319"/>
      <c r="LHM307" s="323"/>
      <c r="LHN307" s="319"/>
      <c r="LHO307" s="323"/>
      <c r="LHP307" s="319"/>
      <c r="LHQ307" s="323"/>
      <c r="LHR307" s="319"/>
      <c r="LHS307" s="323"/>
      <c r="LHT307" s="319"/>
      <c r="LHU307" s="323"/>
      <c r="LHV307" s="319"/>
      <c r="LHW307" s="323"/>
      <c r="LHX307" s="319"/>
      <c r="LHY307" s="323"/>
      <c r="LHZ307" s="319"/>
      <c r="LIA307" s="323"/>
      <c r="LIB307" s="319"/>
      <c r="LIC307" s="323"/>
      <c r="LID307" s="319"/>
      <c r="LIE307" s="323"/>
      <c r="LIF307" s="319"/>
      <c r="LIG307" s="323"/>
      <c r="LIH307" s="319"/>
      <c r="LII307" s="323"/>
      <c r="LIJ307" s="319"/>
      <c r="LIK307" s="323"/>
      <c r="LIL307" s="319"/>
      <c r="LIM307" s="323"/>
      <c r="LIN307" s="319"/>
      <c r="LIO307" s="323"/>
      <c r="LIP307" s="319"/>
      <c r="LIQ307" s="323"/>
      <c r="LIR307" s="319"/>
      <c r="LIS307" s="323"/>
      <c r="LIT307" s="319"/>
      <c r="LIU307" s="323"/>
      <c r="LIV307" s="319"/>
      <c r="LIW307" s="323"/>
      <c r="LIX307" s="319"/>
      <c r="LIY307" s="323"/>
      <c r="LIZ307" s="319"/>
      <c r="LJA307" s="323"/>
      <c r="LJB307" s="319"/>
      <c r="LJC307" s="323"/>
      <c r="LJD307" s="319"/>
      <c r="LJE307" s="323"/>
      <c r="LJF307" s="319"/>
      <c r="LJG307" s="323"/>
      <c r="LJH307" s="319"/>
      <c r="LJI307" s="323"/>
      <c r="LJJ307" s="319"/>
      <c r="LJK307" s="323"/>
      <c r="LJL307" s="319"/>
      <c r="LJM307" s="323"/>
      <c r="LJN307" s="319"/>
      <c r="LJO307" s="323"/>
      <c r="LJP307" s="319"/>
      <c r="LJQ307" s="323"/>
      <c r="LJR307" s="319"/>
      <c r="LJS307" s="323"/>
      <c r="LJT307" s="319"/>
      <c r="LJU307" s="323"/>
      <c r="LJV307" s="319"/>
      <c r="LJW307" s="323"/>
      <c r="LJX307" s="319"/>
      <c r="LJY307" s="323"/>
      <c r="LJZ307" s="319"/>
      <c r="LKA307" s="323"/>
      <c r="LKB307" s="319"/>
      <c r="LKC307" s="323"/>
      <c r="LKD307" s="319"/>
      <c r="LKE307" s="323"/>
      <c r="LKF307" s="319"/>
      <c r="LKG307" s="323"/>
      <c r="LKH307" s="319"/>
      <c r="LKI307" s="323"/>
      <c r="LKJ307" s="319"/>
      <c r="LKK307" s="323"/>
      <c r="LKL307" s="319"/>
      <c r="LKM307" s="323"/>
      <c r="LKN307" s="319"/>
      <c r="LKO307" s="323"/>
      <c r="LKP307" s="319"/>
      <c r="LKQ307" s="323"/>
      <c r="LKR307" s="319"/>
      <c r="LKS307" s="323"/>
      <c r="LKT307" s="319"/>
      <c r="LKU307" s="323"/>
      <c r="LKV307" s="319"/>
      <c r="LKW307" s="323"/>
      <c r="LKX307" s="319"/>
      <c r="LKY307" s="323"/>
      <c r="LKZ307" s="319"/>
      <c r="LLA307" s="323"/>
      <c r="LLB307" s="319"/>
      <c r="LLC307" s="323"/>
      <c r="LLD307" s="319"/>
      <c r="LLE307" s="323"/>
      <c r="LLF307" s="319"/>
      <c r="LLG307" s="323"/>
      <c r="LLH307" s="319"/>
      <c r="LLI307" s="323"/>
      <c r="LLJ307" s="319"/>
      <c r="LLK307" s="323"/>
      <c r="LLL307" s="319"/>
      <c r="LLM307" s="323"/>
      <c r="LLN307" s="319"/>
      <c r="LLO307" s="323"/>
      <c r="LLP307" s="319"/>
      <c r="LLQ307" s="323"/>
      <c r="LLR307" s="319"/>
      <c r="LLS307" s="323"/>
      <c r="LLT307" s="319"/>
      <c r="LLU307" s="323"/>
      <c r="LLV307" s="319"/>
      <c r="LLW307" s="323"/>
      <c r="LLX307" s="319"/>
      <c r="LLY307" s="323"/>
      <c r="LLZ307" s="319"/>
      <c r="LMA307" s="323"/>
      <c r="LMB307" s="319"/>
      <c r="LMC307" s="323"/>
      <c r="LMD307" s="319"/>
      <c r="LME307" s="323"/>
      <c r="LMF307" s="319"/>
      <c r="LMG307" s="323"/>
      <c r="LMH307" s="319"/>
      <c r="LMI307" s="323"/>
      <c r="LMJ307" s="319"/>
      <c r="LMK307" s="323"/>
      <c r="LML307" s="319"/>
      <c r="LMM307" s="323"/>
      <c r="LMN307" s="319"/>
      <c r="LMO307" s="323"/>
      <c r="LMP307" s="319"/>
      <c r="LMQ307" s="323"/>
      <c r="LMR307" s="319"/>
      <c r="LMS307" s="323"/>
      <c r="LMT307" s="319"/>
      <c r="LMU307" s="323"/>
      <c r="LMV307" s="319"/>
      <c r="LMW307" s="323"/>
      <c r="LMX307" s="319"/>
      <c r="LMY307" s="323"/>
      <c r="LMZ307" s="319"/>
      <c r="LNA307" s="323"/>
      <c r="LNB307" s="319"/>
      <c r="LNC307" s="323"/>
      <c r="LND307" s="319"/>
      <c r="LNE307" s="323"/>
      <c r="LNF307" s="319"/>
      <c r="LNG307" s="323"/>
      <c r="LNH307" s="319"/>
      <c r="LNI307" s="323"/>
      <c r="LNJ307" s="319"/>
      <c r="LNK307" s="323"/>
      <c r="LNL307" s="319"/>
      <c r="LNM307" s="323"/>
      <c r="LNN307" s="319"/>
      <c r="LNO307" s="323"/>
      <c r="LNP307" s="319"/>
      <c r="LNQ307" s="323"/>
      <c r="LNR307" s="319"/>
      <c r="LNS307" s="323"/>
      <c r="LNT307" s="319"/>
      <c r="LNU307" s="323"/>
      <c r="LNV307" s="319"/>
      <c r="LNW307" s="323"/>
      <c r="LNX307" s="319"/>
      <c r="LNY307" s="323"/>
      <c r="LNZ307" s="319"/>
      <c r="LOA307" s="323"/>
      <c r="LOB307" s="319"/>
      <c r="LOC307" s="323"/>
      <c r="LOD307" s="319"/>
      <c r="LOE307" s="323"/>
      <c r="LOF307" s="319"/>
      <c r="LOG307" s="323"/>
      <c r="LOH307" s="319"/>
      <c r="LOI307" s="323"/>
      <c r="LOJ307" s="319"/>
      <c r="LOK307" s="323"/>
      <c r="LOL307" s="319"/>
      <c r="LOM307" s="323"/>
      <c r="LON307" s="319"/>
      <c r="LOO307" s="323"/>
      <c r="LOP307" s="319"/>
      <c r="LOQ307" s="323"/>
      <c r="LOR307" s="319"/>
      <c r="LOS307" s="323"/>
      <c r="LOT307" s="319"/>
      <c r="LOU307" s="323"/>
      <c r="LOV307" s="319"/>
      <c r="LOW307" s="323"/>
      <c r="LOX307" s="319"/>
      <c r="LOY307" s="323"/>
      <c r="LOZ307" s="319"/>
      <c r="LPA307" s="323"/>
      <c r="LPB307" s="319"/>
      <c r="LPC307" s="323"/>
      <c r="LPD307" s="319"/>
      <c r="LPE307" s="323"/>
      <c r="LPF307" s="319"/>
      <c r="LPG307" s="323"/>
      <c r="LPH307" s="319"/>
      <c r="LPI307" s="323"/>
      <c r="LPJ307" s="319"/>
      <c r="LPK307" s="323"/>
      <c r="LPL307" s="319"/>
      <c r="LPM307" s="323"/>
      <c r="LPN307" s="319"/>
      <c r="LPO307" s="323"/>
      <c r="LPP307" s="319"/>
      <c r="LPQ307" s="323"/>
      <c r="LPR307" s="319"/>
      <c r="LPS307" s="323"/>
      <c r="LPT307" s="319"/>
      <c r="LPU307" s="323"/>
      <c r="LPV307" s="319"/>
      <c r="LPW307" s="323"/>
      <c r="LPX307" s="319"/>
      <c r="LPY307" s="323"/>
      <c r="LPZ307" s="319"/>
      <c r="LQA307" s="323"/>
      <c r="LQB307" s="319"/>
      <c r="LQC307" s="323"/>
      <c r="LQD307" s="319"/>
      <c r="LQE307" s="323"/>
      <c r="LQF307" s="319"/>
      <c r="LQG307" s="323"/>
      <c r="LQH307" s="319"/>
      <c r="LQI307" s="323"/>
      <c r="LQJ307" s="319"/>
      <c r="LQK307" s="323"/>
      <c r="LQL307" s="319"/>
      <c r="LQM307" s="323"/>
      <c r="LQN307" s="319"/>
      <c r="LQO307" s="323"/>
      <c r="LQP307" s="319"/>
      <c r="LQQ307" s="323"/>
      <c r="LQR307" s="319"/>
      <c r="LQS307" s="323"/>
      <c r="LQT307" s="319"/>
      <c r="LQU307" s="323"/>
      <c r="LQV307" s="319"/>
      <c r="LQW307" s="323"/>
      <c r="LQX307" s="319"/>
      <c r="LQY307" s="323"/>
      <c r="LQZ307" s="319"/>
      <c r="LRA307" s="323"/>
      <c r="LRB307" s="319"/>
      <c r="LRC307" s="323"/>
      <c r="LRD307" s="319"/>
      <c r="LRE307" s="323"/>
      <c r="LRF307" s="319"/>
      <c r="LRG307" s="323"/>
      <c r="LRH307" s="319"/>
      <c r="LRI307" s="323"/>
      <c r="LRJ307" s="319"/>
      <c r="LRK307" s="323"/>
      <c r="LRL307" s="319"/>
      <c r="LRM307" s="323"/>
      <c r="LRN307" s="319"/>
      <c r="LRO307" s="323"/>
      <c r="LRP307" s="319"/>
      <c r="LRQ307" s="323"/>
      <c r="LRR307" s="319"/>
      <c r="LRS307" s="323"/>
      <c r="LRT307" s="319"/>
      <c r="LRU307" s="323"/>
      <c r="LRV307" s="319"/>
      <c r="LRW307" s="323"/>
      <c r="LRX307" s="319"/>
      <c r="LRY307" s="323"/>
      <c r="LRZ307" s="319"/>
      <c r="LSA307" s="323"/>
      <c r="LSB307" s="319"/>
      <c r="LSC307" s="323"/>
      <c r="LSD307" s="319"/>
      <c r="LSE307" s="323"/>
      <c r="LSF307" s="319"/>
      <c r="LSG307" s="323"/>
      <c r="LSH307" s="319"/>
      <c r="LSI307" s="323"/>
      <c r="LSJ307" s="319"/>
      <c r="LSK307" s="323"/>
      <c r="LSL307" s="319"/>
      <c r="LSM307" s="323"/>
      <c r="LSN307" s="319"/>
      <c r="LSO307" s="323"/>
      <c r="LSP307" s="319"/>
      <c r="LSQ307" s="323"/>
      <c r="LSR307" s="319"/>
      <c r="LSS307" s="323"/>
      <c r="LST307" s="319"/>
      <c r="LSU307" s="323"/>
      <c r="LSV307" s="319"/>
      <c r="LSW307" s="323"/>
      <c r="LSX307" s="319"/>
      <c r="LSY307" s="323"/>
      <c r="LSZ307" s="319"/>
      <c r="LTA307" s="323"/>
      <c r="LTB307" s="319"/>
      <c r="LTC307" s="323"/>
      <c r="LTD307" s="319"/>
      <c r="LTE307" s="323"/>
      <c r="LTF307" s="319"/>
      <c r="LTG307" s="323"/>
      <c r="LTH307" s="319"/>
      <c r="LTI307" s="323"/>
      <c r="LTJ307" s="319"/>
      <c r="LTK307" s="323"/>
      <c r="LTL307" s="319"/>
      <c r="LTM307" s="323"/>
      <c r="LTN307" s="319"/>
      <c r="LTO307" s="323"/>
      <c r="LTP307" s="319"/>
      <c r="LTQ307" s="323"/>
      <c r="LTR307" s="319"/>
      <c r="LTS307" s="323"/>
      <c r="LTT307" s="319"/>
      <c r="LTU307" s="323"/>
      <c r="LTV307" s="319"/>
      <c r="LTW307" s="323"/>
      <c r="LTX307" s="319"/>
      <c r="LTY307" s="323"/>
      <c r="LTZ307" s="319"/>
      <c r="LUA307" s="323"/>
      <c r="LUB307" s="319"/>
      <c r="LUC307" s="323"/>
      <c r="LUD307" s="319"/>
      <c r="LUE307" s="323"/>
      <c r="LUF307" s="319"/>
      <c r="LUG307" s="323"/>
      <c r="LUH307" s="319"/>
      <c r="LUI307" s="323"/>
      <c r="LUJ307" s="319"/>
      <c r="LUK307" s="323"/>
      <c r="LUL307" s="319"/>
      <c r="LUM307" s="323"/>
      <c r="LUN307" s="319"/>
      <c r="LUO307" s="323"/>
      <c r="LUP307" s="319"/>
      <c r="LUQ307" s="323"/>
      <c r="LUR307" s="319"/>
      <c r="LUS307" s="323"/>
      <c r="LUT307" s="319"/>
      <c r="LUU307" s="323"/>
      <c r="LUV307" s="319"/>
      <c r="LUW307" s="323"/>
      <c r="LUX307" s="319"/>
      <c r="LUY307" s="323"/>
      <c r="LUZ307" s="319"/>
      <c r="LVA307" s="323"/>
      <c r="LVB307" s="319"/>
      <c r="LVC307" s="323"/>
      <c r="LVD307" s="319"/>
      <c r="LVE307" s="323"/>
      <c r="LVF307" s="319"/>
      <c r="LVG307" s="323"/>
      <c r="LVH307" s="319"/>
      <c r="LVI307" s="323"/>
      <c r="LVJ307" s="319"/>
      <c r="LVK307" s="323"/>
      <c r="LVL307" s="319"/>
      <c r="LVM307" s="323"/>
      <c r="LVN307" s="319"/>
      <c r="LVO307" s="323"/>
      <c r="LVP307" s="319"/>
      <c r="LVQ307" s="323"/>
      <c r="LVR307" s="319"/>
      <c r="LVS307" s="323"/>
      <c r="LVT307" s="319"/>
      <c r="LVU307" s="323"/>
      <c r="LVV307" s="319"/>
      <c r="LVW307" s="323"/>
      <c r="LVX307" s="319"/>
      <c r="LVY307" s="323"/>
      <c r="LVZ307" s="319"/>
      <c r="LWA307" s="323"/>
      <c r="LWB307" s="319"/>
      <c r="LWC307" s="323"/>
      <c r="LWD307" s="319"/>
      <c r="LWE307" s="323"/>
      <c r="LWF307" s="319"/>
      <c r="LWG307" s="323"/>
      <c r="LWH307" s="319"/>
      <c r="LWI307" s="323"/>
      <c r="LWJ307" s="319"/>
      <c r="LWK307" s="323"/>
      <c r="LWL307" s="319"/>
      <c r="LWM307" s="323"/>
      <c r="LWN307" s="319"/>
      <c r="LWO307" s="323"/>
      <c r="LWP307" s="319"/>
      <c r="LWQ307" s="323"/>
      <c r="LWR307" s="319"/>
      <c r="LWS307" s="323"/>
      <c r="LWT307" s="319"/>
      <c r="LWU307" s="323"/>
      <c r="LWV307" s="319"/>
      <c r="LWW307" s="323"/>
      <c r="LWX307" s="319"/>
      <c r="LWY307" s="323"/>
      <c r="LWZ307" s="319"/>
      <c r="LXA307" s="323"/>
      <c r="LXB307" s="319"/>
      <c r="LXC307" s="323"/>
      <c r="LXD307" s="319"/>
      <c r="LXE307" s="323"/>
      <c r="LXF307" s="319"/>
      <c r="LXG307" s="323"/>
      <c r="LXH307" s="319"/>
      <c r="LXI307" s="323"/>
      <c r="LXJ307" s="319"/>
      <c r="LXK307" s="323"/>
      <c r="LXL307" s="319"/>
      <c r="LXM307" s="323"/>
      <c r="LXN307" s="319"/>
      <c r="LXO307" s="323"/>
      <c r="LXP307" s="319"/>
      <c r="LXQ307" s="323"/>
      <c r="LXR307" s="319"/>
      <c r="LXS307" s="323"/>
      <c r="LXT307" s="319"/>
      <c r="LXU307" s="323"/>
      <c r="LXV307" s="319"/>
      <c r="LXW307" s="323"/>
      <c r="LXX307" s="319"/>
      <c r="LXY307" s="323"/>
      <c r="LXZ307" s="319"/>
      <c r="LYA307" s="323"/>
      <c r="LYB307" s="319"/>
      <c r="LYC307" s="323"/>
      <c r="LYD307" s="319"/>
      <c r="LYE307" s="323"/>
      <c r="LYF307" s="319"/>
      <c r="LYG307" s="323"/>
      <c r="LYH307" s="319"/>
      <c r="LYI307" s="323"/>
      <c r="LYJ307" s="319"/>
      <c r="LYK307" s="323"/>
      <c r="LYL307" s="319"/>
      <c r="LYM307" s="323"/>
      <c r="LYN307" s="319"/>
      <c r="LYO307" s="323"/>
      <c r="LYP307" s="319"/>
      <c r="LYQ307" s="323"/>
      <c r="LYR307" s="319"/>
      <c r="LYS307" s="323"/>
      <c r="LYT307" s="319"/>
      <c r="LYU307" s="323"/>
      <c r="LYV307" s="319"/>
      <c r="LYW307" s="323"/>
      <c r="LYX307" s="319"/>
      <c r="LYY307" s="323"/>
      <c r="LYZ307" s="319"/>
      <c r="LZA307" s="323"/>
      <c r="LZB307" s="319"/>
      <c r="LZC307" s="323"/>
      <c r="LZD307" s="319"/>
      <c r="LZE307" s="323"/>
      <c r="LZF307" s="319"/>
      <c r="LZG307" s="323"/>
      <c r="LZH307" s="319"/>
      <c r="LZI307" s="323"/>
      <c r="LZJ307" s="319"/>
      <c r="LZK307" s="323"/>
      <c r="LZL307" s="319"/>
      <c r="LZM307" s="323"/>
      <c r="LZN307" s="319"/>
      <c r="LZO307" s="323"/>
      <c r="LZP307" s="319"/>
      <c r="LZQ307" s="323"/>
      <c r="LZR307" s="319"/>
      <c r="LZS307" s="323"/>
      <c r="LZT307" s="319"/>
      <c r="LZU307" s="323"/>
      <c r="LZV307" s="319"/>
      <c r="LZW307" s="323"/>
      <c r="LZX307" s="319"/>
      <c r="LZY307" s="323"/>
      <c r="LZZ307" s="319"/>
      <c r="MAA307" s="323"/>
      <c r="MAB307" s="319"/>
      <c r="MAC307" s="323"/>
      <c r="MAD307" s="319"/>
      <c r="MAE307" s="323"/>
      <c r="MAF307" s="319"/>
      <c r="MAG307" s="323"/>
      <c r="MAH307" s="319"/>
      <c r="MAI307" s="323"/>
      <c r="MAJ307" s="319"/>
      <c r="MAK307" s="323"/>
      <c r="MAL307" s="319"/>
      <c r="MAM307" s="323"/>
      <c r="MAN307" s="319"/>
      <c r="MAO307" s="323"/>
      <c r="MAP307" s="319"/>
      <c r="MAQ307" s="323"/>
      <c r="MAR307" s="319"/>
      <c r="MAS307" s="323"/>
      <c r="MAT307" s="319"/>
      <c r="MAU307" s="323"/>
      <c r="MAV307" s="319"/>
      <c r="MAW307" s="323"/>
      <c r="MAX307" s="319"/>
      <c r="MAY307" s="323"/>
      <c r="MAZ307" s="319"/>
      <c r="MBA307" s="323"/>
      <c r="MBB307" s="319"/>
      <c r="MBC307" s="323"/>
      <c r="MBD307" s="319"/>
      <c r="MBE307" s="323"/>
      <c r="MBF307" s="319"/>
      <c r="MBG307" s="323"/>
      <c r="MBH307" s="319"/>
      <c r="MBI307" s="323"/>
      <c r="MBJ307" s="319"/>
      <c r="MBK307" s="323"/>
      <c r="MBL307" s="319"/>
      <c r="MBM307" s="323"/>
      <c r="MBN307" s="319"/>
      <c r="MBO307" s="323"/>
      <c r="MBP307" s="319"/>
      <c r="MBQ307" s="323"/>
      <c r="MBR307" s="319"/>
      <c r="MBS307" s="323"/>
      <c r="MBT307" s="319"/>
      <c r="MBU307" s="323"/>
      <c r="MBV307" s="319"/>
      <c r="MBW307" s="323"/>
      <c r="MBX307" s="319"/>
      <c r="MBY307" s="323"/>
      <c r="MBZ307" s="319"/>
      <c r="MCA307" s="323"/>
      <c r="MCB307" s="319"/>
      <c r="MCC307" s="323"/>
      <c r="MCD307" s="319"/>
      <c r="MCE307" s="323"/>
      <c r="MCF307" s="319"/>
      <c r="MCG307" s="323"/>
      <c r="MCH307" s="319"/>
      <c r="MCI307" s="323"/>
      <c r="MCJ307" s="319"/>
      <c r="MCK307" s="323"/>
      <c r="MCL307" s="319"/>
      <c r="MCM307" s="323"/>
      <c r="MCN307" s="319"/>
      <c r="MCO307" s="323"/>
      <c r="MCP307" s="319"/>
      <c r="MCQ307" s="323"/>
      <c r="MCR307" s="319"/>
      <c r="MCS307" s="323"/>
      <c r="MCT307" s="319"/>
      <c r="MCU307" s="323"/>
      <c r="MCV307" s="319"/>
      <c r="MCW307" s="323"/>
      <c r="MCX307" s="319"/>
      <c r="MCY307" s="323"/>
      <c r="MCZ307" s="319"/>
      <c r="MDA307" s="323"/>
      <c r="MDB307" s="319"/>
      <c r="MDC307" s="323"/>
      <c r="MDD307" s="319"/>
      <c r="MDE307" s="323"/>
      <c r="MDF307" s="319"/>
      <c r="MDG307" s="323"/>
      <c r="MDH307" s="319"/>
      <c r="MDI307" s="323"/>
      <c r="MDJ307" s="319"/>
      <c r="MDK307" s="323"/>
      <c r="MDL307" s="319"/>
      <c r="MDM307" s="323"/>
      <c r="MDN307" s="319"/>
      <c r="MDO307" s="323"/>
      <c r="MDP307" s="319"/>
      <c r="MDQ307" s="323"/>
      <c r="MDR307" s="319"/>
      <c r="MDS307" s="323"/>
      <c r="MDT307" s="319"/>
      <c r="MDU307" s="323"/>
      <c r="MDV307" s="319"/>
      <c r="MDW307" s="323"/>
      <c r="MDX307" s="319"/>
      <c r="MDY307" s="323"/>
      <c r="MDZ307" s="319"/>
      <c r="MEA307" s="323"/>
      <c r="MEB307" s="319"/>
      <c r="MEC307" s="323"/>
      <c r="MED307" s="319"/>
      <c r="MEE307" s="323"/>
      <c r="MEF307" s="319"/>
      <c r="MEG307" s="323"/>
      <c r="MEH307" s="319"/>
      <c r="MEI307" s="323"/>
      <c r="MEJ307" s="319"/>
      <c r="MEK307" s="323"/>
      <c r="MEL307" s="319"/>
      <c r="MEM307" s="323"/>
      <c r="MEN307" s="319"/>
      <c r="MEO307" s="323"/>
      <c r="MEP307" s="319"/>
      <c r="MEQ307" s="323"/>
      <c r="MER307" s="319"/>
      <c r="MES307" s="323"/>
      <c r="MET307" s="319"/>
      <c r="MEU307" s="323"/>
      <c r="MEV307" s="319"/>
      <c r="MEW307" s="323"/>
      <c r="MEX307" s="319"/>
      <c r="MEY307" s="323"/>
      <c r="MEZ307" s="319"/>
      <c r="MFA307" s="323"/>
      <c r="MFB307" s="319"/>
      <c r="MFC307" s="323"/>
      <c r="MFD307" s="319"/>
      <c r="MFE307" s="323"/>
      <c r="MFF307" s="319"/>
      <c r="MFG307" s="323"/>
      <c r="MFH307" s="319"/>
      <c r="MFI307" s="323"/>
      <c r="MFJ307" s="319"/>
      <c r="MFK307" s="323"/>
      <c r="MFL307" s="319"/>
      <c r="MFM307" s="323"/>
      <c r="MFN307" s="319"/>
      <c r="MFO307" s="323"/>
      <c r="MFP307" s="319"/>
      <c r="MFQ307" s="323"/>
      <c r="MFR307" s="319"/>
      <c r="MFS307" s="323"/>
      <c r="MFT307" s="319"/>
      <c r="MFU307" s="323"/>
      <c r="MFV307" s="319"/>
      <c r="MFW307" s="323"/>
      <c r="MFX307" s="319"/>
      <c r="MFY307" s="323"/>
      <c r="MFZ307" s="319"/>
      <c r="MGA307" s="323"/>
      <c r="MGB307" s="319"/>
      <c r="MGC307" s="323"/>
      <c r="MGD307" s="319"/>
      <c r="MGE307" s="323"/>
      <c r="MGF307" s="319"/>
      <c r="MGG307" s="323"/>
      <c r="MGH307" s="319"/>
      <c r="MGI307" s="323"/>
      <c r="MGJ307" s="319"/>
      <c r="MGK307" s="323"/>
      <c r="MGL307" s="319"/>
      <c r="MGM307" s="323"/>
      <c r="MGN307" s="319"/>
      <c r="MGO307" s="323"/>
      <c r="MGP307" s="319"/>
      <c r="MGQ307" s="323"/>
      <c r="MGR307" s="319"/>
      <c r="MGS307" s="323"/>
      <c r="MGT307" s="319"/>
      <c r="MGU307" s="323"/>
      <c r="MGV307" s="319"/>
      <c r="MGW307" s="323"/>
      <c r="MGX307" s="319"/>
      <c r="MGY307" s="323"/>
      <c r="MGZ307" s="319"/>
      <c r="MHA307" s="323"/>
      <c r="MHB307" s="319"/>
      <c r="MHC307" s="323"/>
      <c r="MHD307" s="319"/>
      <c r="MHE307" s="323"/>
      <c r="MHF307" s="319"/>
      <c r="MHG307" s="323"/>
      <c r="MHH307" s="319"/>
      <c r="MHI307" s="323"/>
      <c r="MHJ307" s="319"/>
      <c r="MHK307" s="323"/>
      <c r="MHL307" s="319"/>
      <c r="MHM307" s="323"/>
      <c r="MHN307" s="319"/>
      <c r="MHO307" s="323"/>
      <c r="MHP307" s="319"/>
      <c r="MHQ307" s="323"/>
      <c r="MHR307" s="319"/>
      <c r="MHS307" s="323"/>
      <c r="MHT307" s="319"/>
      <c r="MHU307" s="323"/>
      <c r="MHV307" s="319"/>
      <c r="MHW307" s="323"/>
      <c r="MHX307" s="319"/>
      <c r="MHY307" s="323"/>
      <c r="MHZ307" s="319"/>
      <c r="MIA307" s="323"/>
      <c r="MIB307" s="319"/>
      <c r="MIC307" s="323"/>
      <c r="MID307" s="319"/>
      <c r="MIE307" s="323"/>
      <c r="MIF307" s="319"/>
      <c r="MIG307" s="323"/>
      <c r="MIH307" s="319"/>
      <c r="MII307" s="323"/>
      <c r="MIJ307" s="319"/>
      <c r="MIK307" s="323"/>
      <c r="MIL307" s="319"/>
      <c r="MIM307" s="323"/>
      <c r="MIN307" s="319"/>
      <c r="MIO307" s="323"/>
      <c r="MIP307" s="319"/>
      <c r="MIQ307" s="323"/>
      <c r="MIR307" s="319"/>
      <c r="MIS307" s="323"/>
      <c r="MIT307" s="319"/>
      <c r="MIU307" s="323"/>
      <c r="MIV307" s="319"/>
      <c r="MIW307" s="323"/>
      <c r="MIX307" s="319"/>
      <c r="MIY307" s="323"/>
      <c r="MIZ307" s="319"/>
      <c r="MJA307" s="323"/>
      <c r="MJB307" s="319"/>
      <c r="MJC307" s="323"/>
      <c r="MJD307" s="319"/>
      <c r="MJE307" s="323"/>
      <c r="MJF307" s="319"/>
      <c r="MJG307" s="323"/>
      <c r="MJH307" s="319"/>
      <c r="MJI307" s="323"/>
      <c r="MJJ307" s="319"/>
      <c r="MJK307" s="323"/>
      <c r="MJL307" s="319"/>
      <c r="MJM307" s="323"/>
      <c r="MJN307" s="319"/>
      <c r="MJO307" s="323"/>
      <c r="MJP307" s="319"/>
      <c r="MJQ307" s="323"/>
      <c r="MJR307" s="319"/>
      <c r="MJS307" s="323"/>
      <c r="MJT307" s="319"/>
      <c r="MJU307" s="323"/>
      <c r="MJV307" s="319"/>
      <c r="MJW307" s="323"/>
      <c r="MJX307" s="319"/>
      <c r="MJY307" s="323"/>
      <c r="MJZ307" s="319"/>
      <c r="MKA307" s="323"/>
      <c r="MKB307" s="319"/>
      <c r="MKC307" s="323"/>
      <c r="MKD307" s="319"/>
      <c r="MKE307" s="323"/>
      <c r="MKF307" s="319"/>
      <c r="MKG307" s="323"/>
      <c r="MKH307" s="319"/>
      <c r="MKI307" s="323"/>
      <c r="MKJ307" s="319"/>
      <c r="MKK307" s="323"/>
      <c r="MKL307" s="319"/>
      <c r="MKM307" s="323"/>
      <c r="MKN307" s="319"/>
      <c r="MKO307" s="323"/>
      <c r="MKP307" s="319"/>
      <c r="MKQ307" s="323"/>
      <c r="MKR307" s="319"/>
      <c r="MKS307" s="323"/>
      <c r="MKT307" s="319"/>
      <c r="MKU307" s="323"/>
      <c r="MKV307" s="319"/>
      <c r="MKW307" s="323"/>
      <c r="MKX307" s="319"/>
      <c r="MKY307" s="323"/>
      <c r="MKZ307" s="319"/>
      <c r="MLA307" s="323"/>
      <c r="MLB307" s="319"/>
      <c r="MLC307" s="323"/>
      <c r="MLD307" s="319"/>
      <c r="MLE307" s="323"/>
      <c r="MLF307" s="319"/>
      <c r="MLG307" s="323"/>
      <c r="MLH307" s="319"/>
      <c r="MLI307" s="323"/>
      <c r="MLJ307" s="319"/>
      <c r="MLK307" s="323"/>
      <c r="MLL307" s="319"/>
      <c r="MLM307" s="323"/>
      <c r="MLN307" s="319"/>
      <c r="MLO307" s="323"/>
      <c r="MLP307" s="319"/>
      <c r="MLQ307" s="323"/>
      <c r="MLR307" s="319"/>
      <c r="MLS307" s="323"/>
      <c r="MLT307" s="319"/>
      <c r="MLU307" s="323"/>
      <c r="MLV307" s="319"/>
      <c r="MLW307" s="323"/>
      <c r="MLX307" s="319"/>
      <c r="MLY307" s="323"/>
      <c r="MLZ307" s="319"/>
      <c r="MMA307" s="323"/>
      <c r="MMB307" s="319"/>
      <c r="MMC307" s="323"/>
      <c r="MMD307" s="319"/>
      <c r="MME307" s="323"/>
      <c r="MMF307" s="319"/>
      <c r="MMG307" s="323"/>
      <c r="MMH307" s="319"/>
      <c r="MMI307" s="323"/>
      <c r="MMJ307" s="319"/>
      <c r="MMK307" s="323"/>
      <c r="MML307" s="319"/>
      <c r="MMM307" s="323"/>
      <c r="MMN307" s="319"/>
      <c r="MMO307" s="323"/>
      <c r="MMP307" s="319"/>
      <c r="MMQ307" s="323"/>
      <c r="MMR307" s="319"/>
      <c r="MMS307" s="323"/>
      <c r="MMT307" s="319"/>
      <c r="MMU307" s="323"/>
      <c r="MMV307" s="319"/>
      <c r="MMW307" s="323"/>
      <c r="MMX307" s="319"/>
      <c r="MMY307" s="323"/>
      <c r="MMZ307" s="319"/>
      <c r="MNA307" s="323"/>
      <c r="MNB307" s="319"/>
      <c r="MNC307" s="323"/>
      <c r="MND307" s="319"/>
      <c r="MNE307" s="323"/>
      <c r="MNF307" s="319"/>
      <c r="MNG307" s="323"/>
      <c r="MNH307" s="319"/>
      <c r="MNI307" s="323"/>
      <c r="MNJ307" s="319"/>
      <c r="MNK307" s="323"/>
      <c r="MNL307" s="319"/>
      <c r="MNM307" s="323"/>
      <c r="MNN307" s="319"/>
      <c r="MNO307" s="323"/>
      <c r="MNP307" s="319"/>
      <c r="MNQ307" s="323"/>
      <c r="MNR307" s="319"/>
      <c r="MNS307" s="323"/>
      <c r="MNT307" s="319"/>
      <c r="MNU307" s="323"/>
      <c r="MNV307" s="319"/>
      <c r="MNW307" s="323"/>
      <c r="MNX307" s="319"/>
      <c r="MNY307" s="323"/>
      <c r="MNZ307" s="319"/>
      <c r="MOA307" s="323"/>
      <c r="MOB307" s="319"/>
      <c r="MOC307" s="323"/>
      <c r="MOD307" s="319"/>
      <c r="MOE307" s="323"/>
      <c r="MOF307" s="319"/>
      <c r="MOG307" s="323"/>
      <c r="MOH307" s="319"/>
      <c r="MOI307" s="323"/>
      <c r="MOJ307" s="319"/>
      <c r="MOK307" s="323"/>
      <c r="MOL307" s="319"/>
      <c r="MOM307" s="323"/>
      <c r="MON307" s="319"/>
      <c r="MOO307" s="323"/>
      <c r="MOP307" s="319"/>
      <c r="MOQ307" s="323"/>
      <c r="MOR307" s="319"/>
      <c r="MOS307" s="323"/>
      <c r="MOT307" s="319"/>
      <c r="MOU307" s="323"/>
      <c r="MOV307" s="319"/>
      <c r="MOW307" s="323"/>
      <c r="MOX307" s="319"/>
      <c r="MOY307" s="323"/>
      <c r="MOZ307" s="319"/>
      <c r="MPA307" s="323"/>
      <c r="MPB307" s="319"/>
      <c r="MPC307" s="323"/>
      <c r="MPD307" s="319"/>
      <c r="MPE307" s="323"/>
      <c r="MPF307" s="319"/>
      <c r="MPG307" s="323"/>
      <c r="MPH307" s="319"/>
      <c r="MPI307" s="323"/>
      <c r="MPJ307" s="319"/>
      <c r="MPK307" s="323"/>
      <c r="MPL307" s="319"/>
      <c r="MPM307" s="323"/>
      <c r="MPN307" s="319"/>
      <c r="MPO307" s="323"/>
      <c r="MPP307" s="319"/>
      <c r="MPQ307" s="323"/>
      <c r="MPR307" s="319"/>
      <c r="MPS307" s="323"/>
      <c r="MPT307" s="319"/>
      <c r="MPU307" s="323"/>
      <c r="MPV307" s="319"/>
      <c r="MPW307" s="323"/>
      <c r="MPX307" s="319"/>
      <c r="MPY307" s="323"/>
      <c r="MPZ307" s="319"/>
      <c r="MQA307" s="323"/>
      <c r="MQB307" s="319"/>
      <c r="MQC307" s="323"/>
      <c r="MQD307" s="319"/>
      <c r="MQE307" s="323"/>
      <c r="MQF307" s="319"/>
      <c r="MQG307" s="323"/>
      <c r="MQH307" s="319"/>
      <c r="MQI307" s="323"/>
      <c r="MQJ307" s="319"/>
      <c r="MQK307" s="323"/>
      <c r="MQL307" s="319"/>
      <c r="MQM307" s="323"/>
      <c r="MQN307" s="319"/>
      <c r="MQO307" s="323"/>
      <c r="MQP307" s="319"/>
      <c r="MQQ307" s="323"/>
      <c r="MQR307" s="319"/>
      <c r="MQS307" s="323"/>
      <c r="MQT307" s="319"/>
      <c r="MQU307" s="323"/>
      <c r="MQV307" s="319"/>
      <c r="MQW307" s="323"/>
      <c r="MQX307" s="319"/>
      <c r="MQY307" s="323"/>
      <c r="MQZ307" s="319"/>
      <c r="MRA307" s="323"/>
      <c r="MRB307" s="319"/>
      <c r="MRC307" s="323"/>
      <c r="MRD307" s="319"/>
      <c r="MRE307" s="323"/>
      <c r="MRF307" s="319"/>
      <c r="MRG307" s="323"/>
      <c r="MRH307" s="319"/>
      <c r="MRI307" s="323"/>
      <c r="MRJ307" s="319"/>
      <c r="MRK307" s="323"/>
      <c r="MRL307" s="319"/>
      <c r="MRM307" s="323"/>
      <c r="MRN307" s="319"/>
      <c r="MRO307" s="323"/>
      <c r="MRP307" s="319"/>
      <c r="MRQ307" s="323"/>
      <c r="MRR307" s="319"/>
      <c r="MRS307" s="323"/>
      <c r="MRT307" s="319"/>
      <c r="MRU307" s="323"/>
      <c r="MRV307" s="319"/>
      <c r="MRW307" s="323"/>
      <c r="MRX307" s="319"/>
      <c r="MRY307" s="323"/>
      <c r="MRZ307" s="319"/>
      <c r="MSA307" s="323"/>
      <c r="MSB307" s="319"/>
      <c r="MSC307" s="323"/>
      <c r="MSD307" s="319"/>
      <c r="MSE307" s="323"/>
      <c r="MSF307" s="319"/>
      <c r="MSG307" s="323"/>
      <c r="MSH307" s="319"/>
      <c r="MSI307" s="323"/>
      <c r="MSJ307" s="319"/>
      <c r="MSK307" s="323"/>
      <c r="MSL307" s="319"/>
      <c r="MSM307" s="323"/>
      <c r="MSN307" s="319"/>
      <c r="MSO307" s="323"/>
      <c r="MSP307" s="319"/>
      <c r="MSQ307" s="323"/>
      <c r="MSR307" s="319"/>
      <c r="MSS307" s="323"/>
      <c r="MST307" s="319"/>
      <c r="MSU307" s="323"/>
      <c r="MSV307" s="319"/>
      <c r="MSW307" s="323"/>
      <c r="MSX307" s="319"/>
      <c r="MSY307" s="323"/>
      <c r="MSZ307" s="319"/>
      <c r="MTA307" s="323"/>
      <c r="MTB307" s="319"/>
      <c r="MTC307" s="323"/>
      <c r="MTD307" s="319"/>
      <c r="MTE307" s="323"/>
      <c r="MTF307" s="319"/>
      <c r="MTG307" s="323"/>
      <c r="MTH307" s="319"/>
      <c r="MTI307" s="323"/>
      <c r="MTJ307" s="319"/>
      <c r="MTK307" s="323"/>
      <c r="MTL307" s="319"/>
      <c r="MTM307" s="323"/>
      <c r="MTN307" s="319"/>
      <c r="MTO307" s="323"/>
      <c r="MTP307" s="319"/>
      <c r="MTQ307" s="323"/>
      <c r="MTR307" s="319"/>
      <c r="MTS307" s="323"/>
      <c r="MTT307" s="319"/>
      <c r="MTU307" s="323"/>
      <c r="MTV307" s="319"/>
      <c r="MTW307" s="323"/>
      <c r="MTX307" s="319"/>
      <c r="MTY307" s="323"/>
      <c r="MTZ307" s="319"/>
      <c r="MUA307" s="323"/>
      <c r="MUB307" s="319"/>
      <c r="MUC307" s="323"/>
      <c r="MUD307" s="319"/>
      <c r="MUE307" s="323"/>
      <c r="MUF307" s="319"/>
      <c r="MUG307" s="323"/>
      <c r="MUH307" s="319"/>
      <c r="MUI307" s="323"/>
      <c r="MUJ307" s="319"/>
      <c r="MUK307" s="323"/>
      <c r="MUL307" s="319"/>
      <c r="MUM307" s="323"/>
      <c r="MUN307" s="319"/>
      <c r="MUO307" s="323"/>
      <c r="MUP307" s="319"/>
      <c r="MUQ307" s="323"/>
      <c r="MUR307" s="319"/>
      <c r="MUS307" s="323"/>
      <c r="MUT307" s="319"/>
      <c r="MUU307" s="323"/>
      <c r="MUV307" s="319"/>
      <c r="MUW307" s="323"/>
      <c r="MUX307" s="319"/>
      <c r="MUY307" s="323"/>
      <c r="MUZ307" s="319"/>
      <c r="MVA307" s="323"/>
      <c r="MVB307" s="319"/>
      <c r="MVC307" s="323"/>
      <c r="MVD307" s="319"/>
      <c r="MVE307" s="323"/>
      <c r="MVF307" s="319"/>
      <c r="MVG307" s="323"/>
      <c r="MVH307" s="319"/>
      <c r="MVI307" s="323"/>
      <c r="MVJ307" s="319"/>
      <c r="MVK307" s="323"/>
      <c r="MVL307" s="319"/>
      <c r="MVM307" s="323"/>
      <c r="MVN307" s="319"/>
      <c r="MVO307" s="323"/>
      <c r="MVP307" s="319"/>
      <c r="MVQ307" s="323"/>
      <c r="MVR307" s="319"/>
      <c r="MVS307" s="323"/>
      <c r="MVT307" s="319"/>
      <c r="MVU307" s="323"/>
      <c r="MVV307" s="319"/>
      <c r="MVW307" s="323"/>
      <c r="MVX307" s="319"/>
      <c r="MVY307" s="323"/>
      <c r="MVZ307" s="319"/>
      <c r="MWA307" s="323"/>
      <c r="MWB307" s="319"/>
      <c r="MWC307" s="323"/>
      <c r="MWD307" s="319"/>
      <c r="MWE307" s="323"/>
      <c r="MWF307" s="319"/>
      <c r="MWG307" s="323"/>
      <c r="MWH307" s="319"/>
      <c r="MWI307" s="323"/>
      <c r="MWJ307" s="319"/>
      <c r="MWK307" s="323"/>
      <c r="MWL307" s="319"/>
      <c r="MWM307" s="323"/>
      <c r="MWN307" s="319"/>
      <c r="MWO307" s="323"/>
      <c r="MWP307" s="319"/>
      <c r="MWQ307" s="323"/>
      <c r="MWR307" s="319"/>
      <c r="MWS307" s="323"/>
      <c r="MWT307" s="319"/>
      <c r="MWU307" s="323"/>
      <c r="MWV307" s="319"/>
      <c r="MWW307" s="323"/>
      <c r="MWX307" s="319"/>
      <c r="MWY307" s="323"/>
      <c r="MWZ307" s="319"/>
      <c r="MXA307" s="323"/>
      <c r="MXB307" s="319"/>
      <c r="MXC307" s="323"/>
      <c r="MXD307" s="319"/>
      <c r="MXE307" s="323"/>
      <c r="MXF307" s="319"/>
      <c r="MXG307" s="323"/>
      <c r="MXH307" s="319"/>
      <c r="MXI307" s="323"/>
      <c r="MXJ307" s="319"/>
      <c r="MXK307" s="323"/>
      <c r="MXL307" s="319"/>
      <c r="MXM307" s="323"/>
      <c r="MXN307" s="319"/>
      <c r="MXO307" s="323"/>
      <c r="MXP307" s="319"/>
      <c r="MXQ307" s="323"/>
      <c r="MXR307" s="319"/>
      <c r="MXS307" s="323"/>
      <c r="MXT307" s="319"/>
      <c r="MXU307" s="323"/>
      <c r="MXV307" s="319"/>
      <c r="MXW307" s="323"/>
      <c r="MXX307" s="319"/>
      <c r="MXY307" s="323"/>
      <c r="MXZ307" s="319"/>
      <c r="MYA307" s="323"/>
      <c r="MYB307" s="319"/>
      <c r="MYC307" s="323"/>
      <c r="MYD307" s="319"/>
      <c r="MYE307" s="323"/>
      <c r="MYF307" s="319"/>
      <c r="MYG307" s="323"/>
      <c r="MYH307" s="319"/>
      <c r="MYI307" s="323"/>
      <c r="MYJ307" s="319"/>
      <c r="MYK307" s="323"/>
      <c r="MYL307" s="319"/>
      <c r="MYM307" s="323"/>
      <c r="MYN307" s="319"/>
      <c r="MYO307" s="323"/>
      <c r="MYP307" s="319"/>
      <c r="MYQ307" s="323"/>
      <c r="MYR307" s="319"/>
      <c r="MYS307" s="323"/>
      <c r="MYT307" s="319"/>
      <c r="MYU307" s="323"/>
      <c r="MYV307" s="319"/>
      <c r="MYW307" s="323"/>
      <c r="MYX307" s="319"/>
      <c r="MYY307" s="323"/>
      <c r="MYZ307" s="319"/>
      <c r="MZA307" s="323"/>
      <c r="MZB307" s="319"/>
      <c r="MZC307" s="323"/>
      <c r="MZD307" s="319"/>
      <c r="MZE307" s="323"/>
      <c r="MZF307" s="319"/>
      <c r="MZG307" s="323"/>
      <c r="MZH307" s="319"/>
      <c r="MZI307" s="323"/>
      <c r="MZJ307" s="319"/>
      <c r="MZK307" s="323"/>
      <c r="MZL307" s="319"/>
      <c r="MZM307" s="323"/>
      <c r="MZN307" s="319"/>
      <c r="MZO307" s="323"/>
      <c r="MZP307" s="319"/>
      <c r="MZQ307" s="323"/>
      <c r="MZR307" s="319"/>
      <c r="MZS307" s="323"/>
      <c r="MZT307" s="319"/>
      <c r="MZU307" s="323"/>
      <c r="MZV307" s="319"/>
      <c r="MZW307" s="323"/>
      <c r="MZX307" s="319"/>
      <c r="MZY307" s="323"/>
      <c r="MZZ307" s="319"/>
      <c r="NAA307" s="323"/>
      <c r="NAB307" s="319"/>
      <c r="NAC307" s="323"/>
      <c r="NAD307" s="319"/>
      <c r="NAE307" s="323"/>
      <c r="NAF307" s="319"/>
      <c r="NAG307" s="323"/>
      <c r="NAH307" s="319"/>
      <c r="NAI307" s="323"/>
      <c r="NAJ307" s="319"/>
      <c r="NAK307" s="323"/>
      <c r="NAL307" s="319"/>
      <c r="NAM307" s="323"/>
      <c r="NAN307" s="319"/>
      <c r="NAO307" s="323"/>
      <c r="NAP307" s="319"/>
      <c r="NAQ307" s="323"/>
      <c r="NAR307" s="319"/>
      <c r="NAS307" s="323"/>
      <c r="NAT307" s="319"/>
      <c r="NAU307" s="323"/>
      <c r="NAV307" s="319"/>
      <c r="NAW307" s="323"/>
      <c r="NAX307" s="319"/>
      <c r="NAY307" s="323"/>
      <c r="NAZ307" s="319"/>
      <c r="NBA307" s="323"/>
      <c r="NBB307" s="319"/>
      <c r="NBC307" s="323"/>
      <c r="NBD307" s="319"/>
      <c r="NBE307" s="323"/>
      <c r="NBF307" s="319"/>
      <c r="NBG307" s="323"/>
      <c r="NBH307" s="319"/>
      <c r="NBI307" s="323"/>
      <c r="NBJ307" s="319"/>
      <c r="NBK307" s="323"/>
      <c r="NBL307" s="319"/>
      <c r="NBM307" s="323"/>
      <c r="NBN307" s="319"/>
      <c r="NBO307" s="323"/>
      <c r="NBP307" s="319"/>
      <c r="NBQ307" s="323"/>
      <c r="NBR307" s="319"/>
      <c r="NBS307" s="323"/>
      <c r="NBT307" s="319"/>
      <c r="NBU307" s="323"/>
      <c r="NBV307" s="319"/>
      <c r="NBW307" s="323"/>
      <c r="NBX307" s="319"/>
      <c r="NBY307" s="323"/>
      <c r="NBZ307" s="319"/>
      <c r="NCA307" s="323"/>
      <c r="NCB307" s="319"/>
      <c r="NCC307" s="323"/>
      <c r="NCD307" s="319"/>
      <c r="NCE307" s="323"/>
      <c r="NCF307" s="319"/>
      <c r="NCG307" s="323"/>
      <c r="NCH307" s="319"/>
      <c r="NCI307" s="323"/>
      <c r="NCJ307" s="319"/>
      <c r="NCK307" s="323"/>
      <c r="NCL307" s="319"/>
      <c r="NCM307" s="323"/>
      <c r="NCN307" s="319"/>
      <c r="NCO307" s="323"/>
      <c r="NCP307" s="319"/>
      <c r="NCQ307" s="323"/>
      <c r="NCR307" s="319"/>
      <c r="NCS307" s="323"/>
      <c r="NCT307" s="319"/>
      <c r="NCU307" s="323"/>
      <c r="NCV307" s="319"/>
      <c r="NCW307" s="323"/>
      <c r="NCX307" s="319"/>
      <c r="NCY307" s="323"/>
      <c r="NCZ307" s="319"/>
      <c r="NDA307" s="323"/>
      <c r="NDB307" s="319"/>
      <c r="NDC307" s="323"/>
      <c r="NDD307" s="319"/>
      <c r="NDE307" s="323"/>
      <c r="NDF307" s="319"/>
      <c r="NDG307" s="323"/>
      <c r="NDH307" s="319"/>
      <c r="NDI307" s="323"/>
      <c r="NDJ307" s="319"/>
      <c r="NDK307" s="323"/>
      <c r="NDL307" s="319"/>
      <c r="NDM307" s="323"/>
      <c r="NDN307" s="319"/>
      <c r="NDO307" s="323"/>
      <c r="NDP307" s="319"/>
      <c r="NDQ307" s="323"/>
      <c r="NDR307" s="319"/>
      <c r="NDS307" s="323"/>
      <c r="NDT307" s="319"/>
      <c r="NDU307" s="323"/>
      <c r="NDV307" s="319"/>
      <c r="NDW307" s="323"/>
      <c r="NDX307" s="319"/>
      <c r="NDY307" s="323"/>
      <c r="NDZ307" s="319"/>
      <c r="NEA307" s="323"/>
      <c r="NEB307" s="319"/>
      <c r="NEC307" s="323"/>
      <c r="NED307" s="319"/>
      <c r="NEE307" s="323"/>
      <c r="NEF307" s="319"/>
      <c r="NEG307" s="323"/>
      <c r="NEH307" s="319"/>
      <c r="NEI307" s="323"/>
      <c r="NEJ307" s="319"/>
      <c r="NEK307" s="323"/>
      <c r="NEL307" s="319"/>
      <c r="NEM307" s="323"/>
      <c r="NEN307" s="319"/>
      <c r="NEO307" s="323"/>
      <c r="NEP307" s="319"/>
      <c r="NEQ307" s="323"/>
      <c r="NER307" s="319"/>
      <c r="NES307" s="323"/>
      <c r="NET307" s="319"/>
      <c r="NEU307" s="323"/>
      <c r="NEV307" s="319"/>
      <c r="NEW307" s="323"/>
      <c r="NEX307" s="319"/>
      <c r="NEY307" s="323"/>
      <c r="NEZ307" s="319"/>
      <c r="NFA307" s="323"/>
      <c r="NFB307" s="319"/>
      <c r="NFC307" s="323"/>
      <c r="NFD307" s="319"/>
      <c r="NFE307" s="323"/>
      <c r="NFF307" s="319"/>
      <c r="NFG307" s="323"/>
      <c r="NFH307" s="319"/>
      <c r="NFI307" s="323"/>
      <c r="NFJ307" s="319"/>
      <c r="NFK307" s="323"/>
      <c r="NFL307" s="319"/>
      <c r="NFM307" s="323"/>
      <c r="NFN307" s="319"/>
      <c r="NFO307" s="323"/>
      <c r="NFP307" s="319"/>
      <c r="NFQ307" s="323"/>
      <c r="NFR307" s="319"/>
      <c r="NFS307" s="323"/>
      <c r="NFT307" s="319"/>
      <c r="NFU307" s="323"/>
      <c r="NFV307" s="319"/>
      <c r="NFW307" s="323"/>
      <c r="NFX307" s="319"/>
      <c r="NFY307" s="323"/>
      <c r="NFZ307" s="319"/>
      <c r="NGA307" s="323"/>
      <c r="NGB307" s="319"/>
      <c r="NGC307" s="323"/>
      <c r="NGD307" s="319"/>
      <c r="NGE307" s="323"/>
      <c r="NGF307" s="319"/>
      <c r="NGG307" s="323"/>
      <c r="NGH307" s="319"/>
      <c r="NGI307" s="323"/>
      <c r="NGJ307" s="319"/>
      <c r="NGK307" s="323"/>
      <c r="NGL307" s="319"/>
      <c r="NGM307" s="323"/>
      <c r="NGN307" s="319"/>
      <c r="NGO307" s="323"/>
      <c r="NGP307" s="319"/>
      <c r="NGQ307" s="323"/>
      <c r="NGR307" s="319"/>
      <c r="NGS307" s="323"/>
      <c r="NGT307" s="319"/>
      <c r="NGU307" s="323"/>
      <c r="NGV307" s="319"/>
      <c r="NGW307" s="323"/>
      <c r="NGX307" s="319"/>
      <c r="NGY307" s="323"/>
      <c r="NGZ307" s="319"/>
      <c r="NHA307" s="323"/>
      <c r="NHB307" s="319"/>
      <c r="NHC307" s="323"/>
      <c r="NHD307" s="319"/>
      <c r="NHE307" s="323"/>
      <c r="NHF307" s="319"/>
      <c r="NHG307" s="323"/>
      <c r="NHH307" s="319"/>
      <c r="NHI307" s="323"/>
      <c r="NHJ307" s="319"/>
      <c r="NHK307" s="323"/>
      <c r="NHL307" s="319"/>
      <c r="NHM307" s="323"/>
      <c r="NHN307" s="319"/>
      <c r="NHO307" s="323"/>
      <c r="NHP307" s="319"/>
      <c r="NHQ307" s="323"/>
      <c r="NHR307" s="319"/>
      <c r="NHS307" s="323"/>
      <c r="NHT307" s="319"/>
      <c r="NHU307" s="323"/>
      <c r="NHV307" s="319"/>
      <c r="NHW307" s="323"/>
      <c r="NHX307" s="319"/>
      <c r="NHY307" s="323"/>
      <c r="NHZ307" s="319"/>
      <c r="NIA307" s="323"/>
      <c r="NIB307" s="319"/>
      <c r="NIC307" s="323"/>
      <c r="NID307" s="319"/>
      <c r="NIE307" s="323"/>
      <c r="NIF307" s="319"/>
      <c r="NIG307" s="323"/>
      <c r="NIH307" s="319"/>
      <c r="NII307" s="323"/>
      <c r="NIJ307" s="319"/>
      <c r="NIK307" s="323"/>
      <c r="NIL307" s="319"/>
      <c r="NIM307" s="323"/>
      <c r="NIN307" s="319"/>
      <c r="NIO307" s="323"/>
      <c r="NIP307" s="319"/>
      <c r="NIQ307" s="323"/>
      <c r="NIR307" s="319"/>
      <c r="NIS307" s="323"/>
      <c r="NIT307" s="319"/>
      <c r="NIU307" s="323"/>
      <c r="NIV307" s="319"/>
      <c r="NIW307" s="323"/>
      <c r="NIX307" s="319"/>
      <c r="NIY307" s="323"/>
      <c r="NIZ307" s="319"/>
      <c r="NJA307" s="323"/>
      <c r="NJB307" s="319"/>
      <c r="NJC307" s="323"/>
      <c r="NJD307" s="319"/>
      <c r="NJE307" s="323"/>
      <c r="NJF307" s="319"/>
      <c r="NJG307" s="323"/>
      <c r="NJH307" s="319"/>
      <c r="NJI307" s="323"/>
      <c r="NJJ307" s="319"/>
      <c r="NJK307" s="323"/>
      <c r="NJL307" s="319"/>
      <c r="NJM307" s="323"/>
      <c r="NJN307" s="319"/>
      <c r="NJO307" s="323"/>
      <c r="NJP307" s="319"/>
      <c r="NJQ307" s="323"/>
      <c r="NJR307" s="319"/>
      <c r="NJS307" s="323"/>
      <c r="NJT307" s="319"/>
      <c r="NJU307" s="323"/>
      <c r="NJV307" s="319"/>
      <c r="NJW307" s="323"/>
      <c r="NJX307" s="319"/>
      <c r="NJY307" s="323"/>
      <c r="NJZ307" s="319"/>
      <c r="NKA307" s="323"/>
      <c r="NKB307" s="319"/>
      <c r="NKC307" s="323"/>
      <c r="NKD307" s="319"/>
      <c r="NKE307" s="323"/>
      <c r="NKF307" s="319"/>
      <c r="NKG307" s="323"/>
      <c r="NKH307" s="319"/>
      <c r="NKI307" s="323"/>
      <c r="NKJ307" s="319"/>
      <c r="NKK307" s="323"/>
      <c r="NKL307" s="319"/>
      <c r="NKM307" s="323"/>
      <c r="NKN307" s="319"/>
      <c r="NKO307" s="323"/>
      <c r="NKP307" s="319"/>
      <c r="NKQ307" s="323"/>
      <c r="NKR307" s="319"/>
      <c r="NKS307" s="323"/>
      <c r="NKT307" s="319"/>
      <c r="NKU307" s="323"/>
      <c r="NKV307" s="319"/>
      <c r="NKW307" s="323"/>
      <c r="NKX307" s="319"/>
      <c r="NKY307" s="323"/>
      <c r="NKZ307" s="319"/>
      <c r="NLA307" s="323"/>
      <c r="NLB307" s="319"/>
      <c r="NLC307" s="323"/>
      <c r="NLD307" s="319"/>
      <c r="NLE307" s="323"/>
      <c r="NLF307" s="319"/>
      <c r="NLG307" s="323"/>
      <c r="NLH307" s="319"/>
      <c r="NLI307" s="323"/>
      <c r="NLJ307" s="319"/>
      <c r="NLK307" s="323"/>
      <c r="NLL307" s="319"/>
      <c r="NLM307" s="323"/>
      <c r="NLN307" s="319"/>
      <c r="NLO307" s="323"/>
      <c r="NLP307" s="319"/>
      <c r="NLQ307" s="323"/>
      <c r="NLR307" s="319"/>
      <c r="NLS307" s="323"/>
      <c r="NLT307" s="319"/>
      <c r="NLU307" s="323"/>
      <c r="NLV307" s="319"/>
      <c r="NLW307" s="323"/>
      <c r="NLX307" s="319"/>
      <c r="NLY307" s="323"/>
      <c r="NLZ307" s="319"/>
      <c r="NMA307" s="323"/>
      <c r="NMB307" s="319"/>
      <c r="NMC307" s="323"/>
      <c r="NMD307" s="319"/>
      <c r="NME307" s="323"/>
      <c r="NMF307" s="319"/>
      <c r="NMG307" s="323"/>
      <c r="NMH307" s="319"/>
      <c r="NMI307" s="323"/>
      <c r="NMJ307" s="319"/>
      <c r="NMK307" s="323"/>
      <c r="NML307" s="319"/>
      <c r="NMM307" s="323"/>
      <c r="NMN307" s="319"/>
      <c r="NMO307" s="323"/>
      <c r="NMP307" s="319"/>
      <c r="NMQ307" s="323"/>
      <c r="NMR307" s="319"/>
      <c r="NMS307" s="323"/>
      <c r="NMT307" s="319"/>
      <c r="NMU307" s="323"/>
      <c r="NMV307" s="319"/>
      <c r="NMW307" s="323"/>
      <c r="NMX307" s="319"/>
      <c r="NMY307" s="323"/>
      <c r="NMZ307" s="319"/>
      <c r="NNA307" s="323"/>
      <c r="NNB307" s="319"/>
      <c r="NNC307" s="323"/>
      <c r="NND307" s="319"/>
      <c r="NNE307" s="323"/>
      <c r="NNF307" s="319"/>
      <c r="NNG307" s="323"/>
      <c r="NNH307" s="319"/>
      <c r="NNI307" s="323"/>
      <c r="NNJ307" s="319"/>
      <c r="NNK307" s="323"/>
      <c r="NNL307" s="319"/>
      <c r="NNM307" s="323"/>
      <c r="NNN307" s="319"/>
      <c r="NNO307" s="323"/>
      <c r="NNP307" s="319"/>
      <c r="NNQ307" s="323"/>
      <c r="NNR307" s="319"/>
      <c r="NNS307" s="323"/>
      <c r="NNT307" s="319"/>
      <c r="NNU307" s="323"/>
      <c r="NNV307" s="319"/>
      <c r="NNW307" s="323"/>
      <c r="NNX307" s="319"/>
      <c r="NNY307" s="323"/>
      <c r="NNZ307" s="319"/>
      <c r="NOA307" s="323"/>
      <c r="NOB307" s="319"/>
      <c r="NOC307" s="323"/>
      <c r="NOD307" s="319"/>
      <c r="NOE307" s="323"/>
      <c r="NOF307" s="319"/>
      <c r="NOG307" s="323"/>
      <c r="NOH307" s="319"/>
      <c r="NOI307" s="323"/>
      <c r="NOJ307" s="319"/>
      <c r="NOK307" s="323"/>
      <c r="NOL307" s="319"/>
      <c r="NOM307" s="323"/>
      <c r="NON307" s="319"/>
      <c r="NOO307" s="323"/>
      <c r="NOP307" s="319"/>
      <c r="NOQ307" s="323"/>
      <c r="NOR307" s="319"/>
      <c r="NOS307" s="323"/>
      <c r="NOT307" s="319"/>
      <c r="NOU307" s="323"/>
      <c r="NOV307" s="319"/>
      <c r="NOW307" s="323"/>
      <c r="NOX307" s="319"/>
      <c r="NOY307" s="323"/>
      <c r="NOZ307" s="319"/>
      <c r="NPA307" s="323"/>
      <c r="NPB307" s="319"/>
      <c r="NPC307" s="323"/>
      <c r="NPD307" s="319"/>
      <c r="NPE307" s="323"/>
      <c r="NPF307" s="319"/>
      <c r="NPG307" s="323"/>
      <c r="NPH307" s="319"/>
      <c r="NPI307" s="323"/>
      <c r="NPJ307" s="319"/>
      <c r="NPK307" s="323"/>
      <c r="NPL307" s="319"/>
      <c r="NPM307" s="323"/>
      <c r="NPN307" s="319"/>
      <c r="NPO307" s="323"/>
      <c r="NPP307" s="319"/>
      <c r="NPQ307" s="323"/>
      <c r="NPR307" s="319"/>
      <c r="NPS307" s="323"/>
      <c r="NPT307" s="319"/>
      <c r="NPU307" s="323"/>
      <c r="NPV307" s="319"/>
      <c r="NPW307" s="323"/>
      <c r="NPX307" s="319"/>
      <c r="NPY307" s="323"/>
      <c r="NPZ307" s="319"/>
      <c r="NQA307" s="323"/>
      <c r="NQB307" s="319"/>
      <c r="NQC307" s="323"/>
      <c r="NQD307" s="319"/>
      <c r="NQE307" s="323"/>
      <c r="NQF307" s="319"/>
      <c r="NQG307" s="323"/>
      <c r="NQH307" s="319"/>
      <c r="NQI307" s="323"/>
      <c r="NQJ307" s="319"/>
      <c r="NQK307" s="323"/>
      <c r="NQL307" s="319"/>
      <c r="NQM307" s="323"/>
      <c r="NQN307" s="319"/>
      <c r="NQO307" s="323"/>
      <c r="NQP307" s="319"/>
      <c r="NQQ307" s="323"/>
      <c r="NQR307" s="319"/>
      <c r="NQS307" s="323"/>
      <c r="NQT307" s="319"/>
      <c r="NQU307" s="323"/>
      <c r="NQV307" s="319"/>
      <c r="NQW307" s="323"/>
      <c r="NQX307" s="319"/>
      <c r="NQY307" s="323"/>
      <c r="NQZ307" s="319"/>
      <c r="NRA307" s="323"/>
      <c r="NRB307" s="319"/>
      <c r="NRC307" s="323"/>
      <c r="NRD307" s="319"/>
      <c r="NRE307" s="323"/>
      <c r="NRF307" s="319"/>
      <c r="NRG307" s="323"/>
      <c r="NRH307" s="319"/>
      <c r="NRI307" s="323"/>
      <c r="NRJ307" s="319"/>
      <c r="NRK307" s="323"/>
      <c r="NRL307" s="319"/>
      <c r="NRM307" s="323"/>
      <c r="NRN307" s="319"/>
      <c r="NRO307" s="323"/>
      <c r="NRP307" s="319"/>
      <c r="NRQ307" s="323"/>
      <c r="NRR307" s="319"/>
      <c r="NRS307" s="323"/>
      <c r="NRT307" s="319"/>
      <c r="NRU307" s="323"/>
      <c r="NRV307" s="319"/>
      <c r="NRW307" s="323"/>
      <c r="NRX307" s="319"/>
      <c r="NRY307" s="323"/>
      <c r="NRZ307" s="319"/>
      <c r="NSA307" s="323"/>
      <c r="NSB307" s="319"/>
      <c r="NSC307" s="323"/>
      <c r="NSD307" s="319"/>
      <c r="NSE307" s="323"/>
      <c r="NSF307" s="319"/>
      <c r="NSG307" s="323"/>
      <c r="NSH307" s="319"/>
      <c r="NSI307" s="323"/>
      <c r="NSJ307" s="319"/>
      <c r="NSK307" s="323"/>
      <c r="NSL307" s="319"/>
      <c r="NSM307" s="323"/>
      <c r="NSN307" s="319"/>
      <c r="NSO307" s="323"/>
      <c r="NSP307" s="319"/>
      <c r="NSQ307" s="323"/>
      <c r="NSR307" s="319"/>
      <c r="NSS307" s="323"/>
      <c r="NST307" s="319"/>
      <c r="NSU307" s="323"/>
      <c r="NSV307" s="319"/>
      <c r="NSW307" s="323"/>
      <c r="NSX307" s="319"/>
      <c r="NSY307" s="323"/>
      <c r="NSZ307" s="319"/>
      <c r="NTA307" s="323"/>
      <c r="NTB307" s="319"/>
      <c r="NTC307" s="323"/>
      <c r="NTD307" s="319"/>
      <c r="NTE307" s="323"/>
      <c r="NTF307" s="319"/>
      <c r="NTG307" s="323"/>
      <c r="NTH307" s="319"/>
      <c r="NTI307" s="323"/>
      <c r="NTJ307" s="319"/>
      <c r="NTK307" s="323"/>
      <c r="NTL307" s="319"/>
      <c r="NTM307" s="323"/>
      <c r="NTN307" s="319"/>
      <c r="NTO307" s="323"/>
      <c r="NTP307" s="319"/>
      <c r="NTQ307" s="323"/>
      <c r="NTR307" s="319"/>
      <c r="NTS307" s="323"/>
      <c r="NTT307" s="319"/>
      <c r="NTU307" s="323"/>
      <c r="NTV307" s="319"/>
      <c r="NTW307" s="323"/>
      <c r="NTX307" s="319"/>
      <c r="NTY307" s="323"/>
      <c r="NTZ307" s="319"/>
      <c r="NUA307" s="323"/>
      <c r="NUB307" s="319"/>
      <c r="NUC307" s="323"/>
      <c r="NUD307" s="319"/>
      <c r="NUE307" s="323"/>
      <c r="NUF307" s="319"/>
      <c r="NUG307" s="323"/>
      <c r="NUH307" s="319"/>
      <c r="NUI307" s="323"/>
      <c r="NUJ307" s="319"/>
      <c r="NUK307" s="323"/>
      <c r="NUL307" s="319"/>
      <c r="NUM307" s="323"/>
      <c r="NUN307" s="319"/>
      <c r="NUO307" s="323"/>
      <c r="NUP307" s="319"/>
      <c r="NUQ307" s="323"/>
      <c r="NUR307" s="319"/>
      <c r="NUS307" s="323"/>
      <c r="NUT307" s="319"/>
      <c r="NUU307" s="323"/>
      <c r="NUV307" s="319"/>
      <c r="NUW307" s="323"/>
      <c r="NUX307" s="319"/>
      <c r="NUY307" s="323"/>
      <c r="NUZ307" s="319"/>
      <c r="NVA307" s="323"/>
      <c r="NVB307" s="319"/>
      <c r="NVC307" s="323"/>
      <c r="NVD307" s="319"/>
      <c r="NVE307" s="323"/>
      <c r="NVF307" s="319"/>
      <c r="NVG307" s="323"/>
      <c r="NVH307" s="319"/>
      <c r="NVI307" s="323"/>
      <c r="NVJ307" s="319"/>
      <c r="NVK307" s="323"/>
      <c r="NVL307" s="319"/>
      <c r="NVM307" s="323"/>
      <c r="NVN307" s="319"/>
      <c r="NVO307" s="323"/>
      <c r="NVP307" s="319"/>
      <c r="NVQ307" s="323"/>
      <c r="NVR307" s="319"/>
      <c r="NVS307" s="323"/>
      <c r="NVT307" s="319"/>
      <c r="NVU307" s="323"/>
      <c r="NVV307" s="319"/>
      <c r="NVW307" s="323"/>
      <c r="NVX307" s="319"/>
      <c r="NVY307" s="323"/>
      <c r="NVZ307" s="319"/>
      <c r="NWA307" s="323"/>
      <c r="NWB307" s="319"/>
      <c r="NWC307" s="323"/>
      <c r="NWD307" s="319"/>
      <c r="NWE307" s="323"/>
      <c r="NWF307" s="319"/>
      <c r="NWG307" s="323"/>
      <c r="NWH307" s="319"/>
      <c r="NWI307" s="323"/>
      <c r="NWJ307" s="319"/>
      <c r="NWK307" s="323"/>
      <c r="NWL307" s="319"/>
      <c r="NWM307" s="323"/>
      <c r="NWN307" s="319"/>
      <c r="NWO307" s="323"/>
      <c r="NWP307" s="319"/>
      <c r="NWQ307" s="323"/>
      <c r="NWR307" s="319"/>
      <c r="NWS307" s="323"/>
      <c r="NWT307" s="319"/>
      <c r="NWU307" s="323"/>
      <c r="NWV307" s="319"/>
      <c r="NWW307" s="323"/>
      <c r="NWX307" s="319"/>
      <c r="NWY307" s="323"/>
      <c r="NWZ307" s="319"/>
      <c r="NXA307" s="323"/>
      <c r="NXB307" s="319"/>
      <c r="NXC307" s="323"/>
      <c r="NXD307" s="319"/>
      <c r="NXE307" s="323"/>
      <c r="NXF307" s="319"/>
      <c r="NXG307" s="323"/>
      <c r="NXH307" s="319"/>
      <c r="NXI307" s="323"/>
      <c r="NXJ307" s="319"/>
      <c r="NXK307" s="323"/>
      <c r="NXL307" s="319"/>
      <c r="NXM307" s="323"/>
      <c r="NXN307" s="319"/>
      <c r="NXO307" s="323"/>
      <c r="NXP307" s="319"/>
      <c r="NXQ307" s="323"/>
      <c r="NXR307" s="319"/>
      <c r="NXS307" s="323"/>
      <c r="NXT307" s="319"/>
      <c r="NXU307" s="323"/>
      <c r="NXV307" s="319"/>
      <c r="NXW307" s="323"/>
      <c r="NXX307" s="319"/>
      <c r="NXY307" s="323"/>
      <c r="NXZ307" s="319"/>
      <c r="NYA307" s="323"/>
      <c r="NYB307" s="319"/>
      <c r="NYC307" s="323"/>
      <c r="NYD307" s="319"/>
      <c r="NYE307" s="323"/>
      <c r="NYF307" s="319"/>
      <c r="NYG307" s="323"/>
      <c r="NYH307" s="319"/>
      <c r="NYI307" s="323"/>
      <c r="NYJ307" s="319"/>
      <c r="NYK307" s="323"/>
      <c r="NYL307" s="319"/>
      <c r="NYM307" s="323"/>
      <c r="NYN307" s="319"/>
      <c r="NYO307" s="323"/>
      <c r="NYP307" s="319"/>
      <c r="NYQ307" s="323"/>
      <c r="NYR307" s="319"/>
      <c r="NYS307" s="323"/>
      <c r="NYT307" s="319"/>
      <c r="NYU307" s="323"/>
      <c r="NYV307" s="319"/>
      <c r="NYW307" s="323"/>
      <c r="NYX307" s="319"/>
      <c r="NYY307" s="323"/>
      <c r="NYZ307" s="319"/>
      <c r="NZA307" s="323"/>
      <c r="NZB307" s="319"/>
      <c r="NZC307" s="323"/>
      <c r="NZD307" s="319"/>
      <c r="NZE307" s="323"/>
      <c r="NZF307" s="319"/>
      <c r="NZG307" s="323"/>
      <c r="NZH307" s="319"/>
      <c r="NZI307" s="323"/>
      <c r="NZJ307" s="319"/>
      <c r="NZK307" s="323"/>
      <c r="NZL307" s="319"/>
      <c r="NZM307" s="323"/>
      <c r="NZN307" s="319"/>
      <c r="NZO307" s="323"/>
      <c r="NZP307" s="319"/>
      <c r="NZQ307" s="323"/>
      <c r="NZR307" s="319"/>
      <c r="NZS307" s="323"/>
      <c r="NZT307" s="319"/>
      <c r="NZU307" s="323"/>
      <c r="NZV307" s="319"/>
      <c r="NZW307" s="323"/>
      <c r="NZX307" s="319"/>
      <c r="NZY307" s="323"/>
      <c r="NZZ307" s="319"/>
      <c r="OAA307" s="323"/>
      <c r="OAB307" s="319"/>
      <c r="OAC307" s="323"/>
      <c r="OAD307" s="319"/>
      <c r="OAE307" s="323"/>
      <c r="OAF307" s="319"/>
      <c r="OAG307" s="323"/>
      <c r="OAH307" s="319"/>
      <c r="OAI307" s="323"/>
      <c r="OAJ307" s="319"/>
      <c r="OAK307" s="323"/>
      <c r="OAL307" s="319"/>
      <c r="OAM307" s="323"/>
      <c r="OAN307" s="319"/>
      <c r="OAO307" s="323"/>
      <c r="OAP307" s="319"/>
      <c r="OAQ307" s="323"/>
      <c r="OAR307" s="319"/>
      <c r="OAS307" s="323"/>
      <c r="OAT307" s="319"/>
      <c r="OAU307" s="323"/>
      <c r="OAV307" s="319"/>
      <c r="OAW307" s="323"/>
      <c r="OAX307" s="319"/>
      <c r="OAY307" s="323"/>
      <c r="OAZ307" s="319"/>
      <c r="OBA307" s="323"/>
      <c r="OBB307" s="319"/>
      <c r="OBC307" s="323"/>
      <c r="OBD307" s="319"/>
      <c r="OBE307" s="323"/>
      <c r="OBF307" s="319"/>
      <c r="OBG307" s="323"/>
      <c r="OBH307" s="319"/>
      <c r="OBI307" s="323"/>
      <c r="OBJ307" s="319"/>
      <c r="OBK307" s="323"/>
      <c r="OBL307" s="319"/>
      <c r="OBM307" s="323"/>
      <c r="OBN307" s="319"/>
      <c r="OBO307" s="323"/>
      <c r="OBP307" s="319"/>
      <c r="OBQ307" s="323"/>
      <c r="OBR307" s="319"/>
      <c r="OBS307" s="323"/>
      <c r="OBT307" s="319"/>
      <c r="OBU307" s="323"/>
      <c r="OBV307" s="319"/>
      <c r="OBW307" s="323"/>
      <c r="OBX307" s="319"/>
      <c r="OBY307" s="323"/>
      <c r="OBZ307" s="319"/>
      <c r="OCA307" s="323"/>
      <c r="OCB307" s="319"/>
      <c r="OCC307" s="323"/>
      <c r="OCD307" s="319"/>
      <c r="OCE307" s="323"/>
      <c r="OCF307" s="319"/>
      <c r="OCG307" s="323"/>
      <c r="OCH307" s="319"/>
      <c r="OCI307" s="323"/>
      <c r="OCJ307" s="319"/>
      <c r="OCK307" s="323"/>
      <c r="OCL307" s="319"/>
      <c r="OCM307" s="323"/>
      <c r="OCN307" s="319"/>
      <c r="OCO307" s="323"/>
      <c r="OCP307" s="319"/>
      <c r="OCQ307" s="323"/>
      <c r="OCR307" s="319"/>
      <c r="OCS307" s="323"/>
      <c r="OCT307" s="319"/>
      <c r="OCU307" s="323"/>
      <c r="OCV307" s="319"/>
      <c r="OCW307" s="323"/>
      <c r="OCX307" s="319"/>
      <c r="OCY307" s="323"/>
      <c r="OCZ307" s="319"/>
      <c r="ODA307" s="323"/>
      <c r="ODB307" s="319"/>
      <c r="ODC307" s="323"/>
      <c r="ODD307" s="319"/>
      <c r="ODE307" s="323"/>
      <c r="ODF307" s="319"/>
      <c r="ODG307" s="323"/>
      <c r="ODH307" s="319"/>
      <c r="ODI307" s="323"/>
      <c r="ODJ307" s="319"/>
      <c r="ODK307" s="323"/>
      <c r="ODL307" s="319"/>
      <c r="ODM307" s="323"/>
      <c r="ODN307" s="319"/>
      <c r="ODO307" s="323"/>
      <c r="ODP307" s="319"/>
      <c r="ODQ307" s="323"/>
      <c r="ODR307" s="319"/>
      <c r="ODS307" s="323"/>
      <c r="ODT307" s="319"/>
      <c r="ODU307" s="323"/>
      <c r="ODV307" s="319"/>
      <c r="ODW307" s="323"/>
      <c r="ODX307" s="319"/>
      <c r="ODY307" s="323"/>
      <c r="ODZ307" s="319"/>
      <c r="OEA307" s="323"/>
      <c r="OEB307" s="319"/>
      <c r="OEC307" s="323"/>
      <c r="OED307" s="319"/>
      <c r="OEE307" s="323"/>
      <c r="OEF307" s="319"/>
      <c r="OEG307" s="323"/>
      <c r="OEH307" s="319"/>
      <c r="OEI307" s="323"/>
      <c r="OEJ307" s="319"/>
      <c r="OEK307" s="323"/>
      <c r="OEL307" s="319"/>
      <c r="OEM307" s="323"/>
      <c r="OEN307" s="319"/>
      <c r="OEO307" s="323"/>
      <c r="OEP307" s="319"/>
      <c r="OEQ307" s="323"/>
      <c r="OER307" s="319"/>
      <c r="OES307" s="323"/>
      <c r="OET307" s="319"/>
      <c r="OEU307" s="323"/>
      <c r="OEV307" s="319"/>
      <c r="OEW307" s="323"/>
      <c r="OEX307" s="319"/>
      <c r="OEY307" s="323"/>
      <c r="OEZ307" s="319"/>
      <c r="OFA307" s="323"/>
      <c r="OFB307" s="319"/>
      <c r="OFC307" s="323"/>
      <c r="OFD307" s="319"/>
      <c r="OFE307" s="323"/>
      <c r="OFF307" s="319"/>
      <c r="OFG307" s="323"/>
      <c r="OFH307" s="319"/>
      <c r="OFI307" s="323"/>
      <c r="OFJ307" s="319"/>
      <c r="OFK307" s="323"/>
      <c r="OFL307" s="319"/>
      <c r="OFM307" s="323"/>
      <c r="OFN307" s="319"/>
      <c r="OFO307" s="323"/>
      <c r="OFP307" s="319"/>
      <c r="OFQ307" s="323"/>
      <c r="OFR307" s="319"/>
      <c r="OFS307" s="323"/>
      <c r="OFT307" s="319"/>
      <c r="OFU307" s="323"/>
      <c r="OFV307" s="319"/>
      <c r="OFW307" s="323"/>
      <c r="OFX307" s="319"/>
      <c r="OFY307" s="323"/>
      <c r="OFZ307" s="319"/>
      <c r="OGA307" s="323"/>
      <c r="OGB307" s="319"/>
      <c r="OGC307" s="323"/>
      <c r="OGD307" s="319"/>
      <c r="OGE307" s="323"/>
      <c r="OGF307" s="319"/>
      <c r="OGG307" s="323"/>
      <c r="OGH307" s="319"/>
      <c r="OGI307" s="323"/>
      <c r="OGJ307" s="319"/>
      <c r="OGK307" s="323"/>
      <c r="OGL307" s="319"/>
      <c r="OGM307" s="323"/>
      <c r="OGN307" s="319"/>
      <c r="OGO307" s="323"/>
      <c r="OGP307" s="319"/>
      <c r="OGQ307" s="323"/>
      <c r="OGR307" s="319"/>
      <c r="OGS307" s="323"/>
      <c r="OGT307" s="319"/>
      <c r="OGU307" s="323"/>
      <c r="OGV307" s="319"/>
      <c r="OGW307" s="323"/>
      <c r="OGX307" s="319"/>
      <c r="OGY307" s="323"/>
      <c r="OGZ307" s="319"/>
      <c r="OHA307" s="323"/>
      <c r="OHB307" s="319"/>
      <c r="OHC307" s="323"/>
      <c r="OHD307" s="319"/>
      <c r="OHE307" s="323"/>
      <c r="OHF307" s="319"/>
      <c r="OHG307" s="323"/>
      <c r="OHH307" s="319"/>
      <c r="OHI307" s="323"/>
      <c r="OHJ307" s="319"/>
      <c r="OHK307" s="323"/>
      <c r="OHL307" s="319"/>
      <c r="OHM307" s="323"/>
      <c r="OHN307" s="319"/>
      <c r="OHO307" s="323"/>
      <c r="OHP307" s="319"/>
      <c r="OHQ307" s="323"/>
      <c r="OHR307" s="319"/>
      <c r="OHS307" s="323"/>
      <c r="OHT307" s="319"/>
      <c r="OHU307" s="323"/>
      <c r="OHV307" s="319"/>
      <c r="OHW307" s="323"/>
      <c r="OHX307" s="319"/>
      <c r="OHY307" s="323"/>
      <c r="OHZ307" s="319"/>
      <c r="OIA307" s="323"/>
      <c r="OIB307" s="319"/>
      <c r="OIC307" s="323"/>
      <c r="OID307" s="319"/>
      <c r="OIE307" s="323"/>
      <c r="OIF307" s="319"/>
      <c r="OIG307" s="323"/>
      <c r="OIH307" s="319"/>
      <c r="OII307" s="323"/>
      <c r="OIJ307" s="319"/>
      <c r="OIK307" s="323"/>
      <c r="OIL307" s="319"/>
      <c r="OIM307" s="323"/>
      <c r="OIN307" s="319"/>
      <c r="OIO307" s="323"/>
      <c r="OIP307" s="319"/>
      <c r="OIQ307" s="323"/>
      <c r="OIR307" s="319"/>
      <c r="OIS307" s="323"/>
      <c r="OIT307" s="319"/>
      <c r="OIU307" s="323"/>
      <c r="OIV307" s="319"/>
      <c r="OIW307" s="323"/>
      <c r="OIX307" s="319"/>
      <c r="OIY307" s="323"/>
      <c r="OIZ307" s="319"/>
      <c r="OJA307" s="323"/>
      <c r="OJB307" s="319"/>
      <c r="OJC307" s="323"/>
      <c r="OJD307" s="319"/>
      <c r="OJE307" s="323"/>
      <c r="OJF307" s="319"/>
      <c r="OJG307" s="323"/>
      <c r="OJH307" s="319"/>
      <c r="OJI307" s="323"/>
      <c r="OJJ307" s="319"/>
      <c r="OJK307" s="323"/>
      <c r="OJL307" s="319"/>
      <c r="OJM307" s="323"/>
      <c r="OJN307" s="319"/>
      <c r="OJO307" s="323"/>
      <c r="OJP307" s="319"/>
      <c r="OJQ307" s="323"/>
      <c r="OJR307" s="319"/>
      <c r="OJS307" s="323"/>
      <c r="OJT307" s="319"/>
      <c r="OJU307" s="323"/>
      <c r="OJV307" s="319"/>
      <c r="OJW307" s="323"/>
      <c r="OJX307" s="319"/>
      <c r="OJY307" s="323"/>
      <c r="OJZ307" s="319"/>
      <c r="OKA307" s="323"/>
      <c r="OKB307" s="319"/>
      <c r="OKC307" s="323"/>
      <c r="OKD307" s="319"/>
      <c r="OKE307" s="323"/>
      <c r="OKF307" s="319"/>
      <c r="OKG307" s="323"/>
      <c r="OKH307" s="319"/>
      <c r="OKI307" s="323"/>
      <c r="OKJ307" s="319"/>
      <c r="OKK307" s="323"/>
      <c r="OKL307" s="319"/>
      <c r="OKM307" s="323"/>
      <c r="OKN307" s="319"/>
      <c r="OKO307" s="323"/>
      <c r="OKP307" s="319"/>
      <c r="OKQ307" s="323"/>
      <c r="OKR307" s="319"/>
      <c r="OKS307" s="323"/>
      <c r="OKT307" s="319"/>
      <c r="OKU307" s="323"/>
      <c r="OKV307" s="319"/>
      <c r="OKW307" s="323"/>
      <c r="OKX307" s="319"/>
      <c r="OKY307" s="323"/>
      <c r="OKZ307" s="319"/>
      <c r="OLA307" s="323"/>
      <c r="OLB307" s="319"/>
      <c r="OLC307" s="323"/>
      <c r="OLD307" s="319"/>
      <c r="OLE307" s="323"/>
      <c r="OLF307" s="319"/>
      <c r="OLG307" s="323"/>
      <c r="OLH307" s="319"/>
      <c r="OLI307" s="323"/>
      <c r="OLJ307" s="319"/>
      <c r="OLK307" s="323"/>
      <c r="OLL307" s="319"/>
      <c r="OLM307" s="323"/>
      <c r="OLN307" s="319"/>
      <c r="OLO307" s="323"/>
      <c r="OLP307" s="319"/>
      <c r="OLQ307" s="323"/>
      <c r="OLR307" s="319"/>
      <c r="OLS307" s="323"/>
      <c r="OLT307" s="319"/>
      <c r="OLU307" s="323"/>
      <c r="OLV307" s="319"/>
      <c r="OLW307" s="323"/>
      <c r="OLX307" s="319"/>
      <c r="OLY307" s="323"/>
      <c r="OLZ307" s="319"/>
      <c r="OMA307" s="323"/>
      <c r="OMB307" s="319"/>
      <c r="OMC307" s="323"/>
      <c r="OMD307" s="319"/>
      <c r="OME307" s="323"/>
      <c r="OMF307" s="319"/>
      <c r="OMG307" s="323"/>
      <c r="OMH307" s="319"/>
      <c r="OMI307" s="323"/>
      <c r="OMJ307" s="319"/>
      <c r="OMK307" s="323"/>
      <c r="OML307" s="319"/>
      <c r="OMM307" s="323"/>
      <c r="OMN307" s="319"/>
      <c r="OMO307" s="323"/>
      <c r="OMP307" s="319"/>
      <c r="OMQ307" s="323"/>
      <c r="OMR307" s="319"/>
      <c r="OMS307" s="323"/>
      <c r="OMT307" s="319"/>
      <c r="OMU307" s="323"/>
      <c r="OMV307" s="319"/>
      <c r="OMW307" s="323"/>
      <c r="OMX307" s="319"/>
      <c r="OMY307" s="323"/>
      <c r="OMZ307" s="319"/>
      <c r="ONA307" s="323"/>
      <c r="ONB307" s="319"/>
      <c r="ONC307" s="323"/>
      <c r="OND307" s="319"/>
      <c r="ONE307" s="323"/>
      <c r="ONF307" s="319"/>
      <c r="ONG307" s="323"/>
      <c r="ONH307" s="319"/>
      <c r="ONI307" s="323"/>
      <c r="ONJ307" s="319"/>
      <c r="ONK307" s="323"/>
      <c r="ONL307" s="319"/>
      <c r="ONM307" s="323"/>
      <c r="ONN307" s="319"/>
      <c r="ONO307" s="323"/>
      <c r="ONP307" s="319"/>
      <c r="ONQ307" s="323"/>
      <c r="ONR307" s="319"/>
      <c r="ONS307" s="323"/>
      <c r="ONT307" s="319"/>
      <c r="ONU307" s="323"/>
      <c r="ONV307" s="319"/>
      <c r="ONW307" s="323"/>
      <c r="ONX307" s="319"/>
      <c r="ONY307" s="323"/>
      <c r="ONZ307" s="319"/>
      <c r="OOA307" s="323"/>
      <c r="OOB307" s="319"/>
      <c r="OOC307" s="323"/>
      <c r="OOD307" s="319"/>
      <c r="OOE307" s="323"/>
      <c r="OOF307" s="319"/>
      <c r="OOG307" s="323"/>
      <c r="OOH307" s="319"/>
      <c r="OOI307" s="323"/>
      <c r="OOJ307" s="319"/>
      <c r="OOK307" s="323"/>
      <c r="OOL307" s="319"/>
      <c r="OOM307" s="323"/>
      <c r="OON307" s="319"/>
      <c r="OOO307" s="323"/>
      <c r="OOP307" s="319"/>
      <c r="OOQ307" s="323"/>
      <c r="OOR307" s="319"/>
      <c r="OOS307" s="323"/>
      <c r="OOT307" s="319"/>
      <c r="OOU307" s="323"/>
      <c r="OOV307" s="319"/>
      <c r="OOW307" s="323"/>
      <c r="OOX307" s="319"/>
      <c r="OOY307" s="323"/>
      <c r="OOZ307" s="319"/>
      <c r="OPA307" s="323"/>
      <c r="OPB307" s="319"/>
      <c r="OPC307" s="323"/>
      <c r="OPD307" s="319"/>
      <c r="OPE307" s="323"/>
      <c r="OPF307" s="319"/>
      <c r="OPG307" s="323"/>
      <c r="OPH307" s="319"/>
      <c r="OPI307" s="323"/>
      <c r="OPJ307" s="319"/>
      <c r="OPK307" s="323"/>
      <c r="OPL307" s="319"/>
      <c r="OPM307" s="323"/>
      <c r="OPN307" s="319"/>
      <c r="OPO307" s="323"/>
      <c r="OPP307" s="319"/>
      <c r="OPQ307" s="323"/>
      <c r="OPR307" s="319"/>
      <c r="OPS307" s="323"/>
      <c r="OPT307" s="319"/>
      <c r="OPU307" s="323"/>
      <c r="OPV307" s="319"/>
      <c r="OPW307" s="323"/>
      <c r="OPX307" s="319"/>
      <c r="OPY307" s="323"/>
      <c r="OPZ307" s="319"/>
      <c r="OQA307" s="323"/>
      <c r="OQB307" s="319"/>
      <c r="OQC307" s="323"/>
      <c r="OQD307" s="319"/>
      <c r="OQE307" s="323"/>
      <c r="OQF307" s="319"/>
      <c r="OQG307" s="323"/>
      <c r="OQH307" s="319"/>
      <c r="OQI307" s="323"/>
      <c r="OQJ307" s="319"/>
      <c r="OQK307" s="323"/>
      <c r="OQL307" s="319"/>
      <c r="OQM307" s="323"/>
      <c r="OQN307" s="319"/>
      <c r="OQO307" s="323"/>
      <c r="OQP307" s="319"/>
      <c r="OQQ307" s="323"/>
      <c r="OQR307" s="319"/>
      <c r="OQS307" s="323"/>
      <c r="OQT307" s="319"/>
      <c r="OQU307" s="323"/>
      <c r="OQV307" s="319"/>
      <c r="OQW307" s="323"/>
      <c r="OQX307" s="319"/>
      <c r="OQY307" s="323"/>
      <c r="OQZ307" s="319"/>
      <c r="ORA307" s="323"/>
      <c r="ORB307" s="319"/>
      <c r="ORC307" s="323"/>
      <c r="ORD307" s="319"/>
      <c r="ORE307" s="323"/>
      <c r="ORF307" s="319"/>
      <c r="ORG307" s="323"/>
      <c r="ORH307" s="319"/>
      <c r="ORI307" s="323"/>
      <c r="ORJ307" s="319"/>
      <c r="ORK307" s="323"/>
      <c r="ORL307" s="319"/>
      <c r="ORM307" s="323"/>
      <c r="ORN307" s="319"/>
      <c r="ORO307" s="323"/>
      <c r="ORP307" s="319"/>
      <c r="ORQ307" s="323"/>
      <c r="ORR307" s="319"/>
      <c r="ORS307" s="323"/>
      <c r="ORT307" s="319"/>
      <c r="ORU307" s="323"/>
      <c r="ORV307" s="319"/>
      <c r="ORW307" s="323"/>
      <c r="ORX307" s="319"/>
      <c r="ORY307" s="323"/>
      <c r="ORZ307" s="319"/>
      <c r="OSA307" s="323"/>
      <c r="OSB307" s="319"/>
      <c r="OSC307" s="323"/>
      <c r="OSD307" s="319"/>
      <c r="OSE307" s="323"/>
      <c r="OSF307" s="319"/>
      <c r="OSG307" s="323"/>
      <c r="OSH307" s="319"/>
      <c r="OSI307" s="323"/>
      <c r="OSJ307" s="319"/>
      <c r="OSK307" s="323"/>
      <c r="OSL307" s="319"/>
      <c r="OSM307" s="323"/>
      <c r="OSN307" s="319"/>
      <c r="OSO307" s="323"/>
      <c r="OSP307" s="319"/>
      <c r="OSQ307" s="323"/>
      <c r="OSR307" s="319"/>
      <c r="OSS307" s="323"/>
      <c r="OST307" s="319"/>
      <c r="OSU307" s="323"/>
      <c r="OSV307" s="319"/>
      <c r="OSW307" s="323"/>
      <c r="OSX307" s="319"/>
      <c r="OSY307" s="323"/>
      <c r="OSZ307" s="319"/>
      <c r="OTA307" s="323"/>
      <c r="OTB307" s="319"/>
      <c r="OTC307" s="323"/>
      <c r="OTD307" s="319"/>
      <c r="OTE307" s="323"/>
      <c r="OTF307" s="319"/>
      <c r="OTG307" s="323"/>
      <c r="OTH307" s="319"/>
      <c r="OTI307" s="323"/>
      <c r="OTJ307" s="319"/>
      <c r="OTK307" s="323"/>
      <c r="OTL307" s="319"/>
      <c r="OTM307" s="323"/>
      <c r="OTN307" s="319"/>
      <c r="OTO307" s="323"/>
      <c r="OTP307" s="319"/>
      <c r="OTQ307" s="323"/>
      <c r="OTR307" s="319"/>
      <c r="OTS307" s="323"/>
      <c r="OTT307" s="319"/>
      <c r="OTU307" s="323"/>
      <c r="OTV307" s="319"/>
      <c r="OTW307" s="323"/>
      <c r="OTX307" s="319"/>
      <c r="OTY307" s="323"/>
      <c r="OTZ307" s="319"/>
      <c r="OUA307" s="323"/>
      <c r="OUB307" s="319"/>
      <c r="OUC307" s="323"/>
      <c r="OUD307" s="319"/>
      <c r="OUE307" s="323"/>
      <c r="OUF307" s="319"/>
      <c r="OUG307" s="323"/>
      <c r="OUH307" s="319"/>
      <c r="OUI307" s="323"/>
      <c r="OUJ307" s="319"/>
      <c r="OUK307" s="323"/>
      <c r="OUL307" s="319"/>
      <c r="OUM307" s="323"/>
      <c r="OUN307" s="319"/>
      <c r="OUO307" s="323"/>
      <c r="OUP307" s="319"/>
      <c r="OUQ307" s="323"/>
      <c r="OUR307" s="319"/>
      <c r="OUS307" s="323"/>
      <c r="OUT307" s="319"/>
      <c r="OUU307" s="323"/>
      <c r="OUV307" s="319"/>
      <c r="OUW307" s="323"/>
      <c r="OUX307" s="319"/>
      <c r="OUY307" s="323"/>
      <c r="OUZ307" s="319"/>
      <c r="OVA307" s="323"/>
      <c r="OVB307" s="319"/>
      <c r="OVC307" s="323"/>
      <c r="OVD307" s="319"/>
      <c r="OVE307" s="323"/>
      <c r="OVF307" s="319"/>
      <c r="OVG307" s="323"/>
      <c r="OVH307" s="319"/>
      <c r="OVI307" s="323"/>
      <c r="OVJ307" s="319"/>
      <c r="OVK307" s="323"/>
      <c r="OVL307" s="319"/>
      <c r="OVM307" s="323"/>
      <c r="OVN307" s="319"/>
      <c r="OVO307" s="323"/>
      <c r="OVP307" s="319"/>
      <c r="OVQ307" s="323"/>
      <c r="OVR307" s="319"/>
      <c r="OVS307" s="323"/>
      <c r="OVT307" s="319"/>
      <c r="OVU307" s="323"/>
      <c r="OVV307" s="319"/>
      <c r="OVW307" s="323"/>
      <c r="OVX307" s="319"/>
      <c r="OVY307" s="323"/>
      <c r="OVZ307" s="319"/>
      <c r="OWA307" s="323"/>
      <c r="OWB307" s="319"/>
      <c r="OWC307" s="323"/>
      <c r="OWD307" s="319"/>
      <c r="OWE307" s="323"/>
      <c r="OWF307" s="319"/>
      <c r="OWG307" s="323"/>
      <c r="OWH307" s="319"/>
      <c r="OWI307" s="323"/>
      <c r="OWJ307" s="319"/>
      <c r="OWK307" s="323"/>
      <c r="OWL307" s="319"/>
      <c r="OWM307" s="323"/>
      <c r="OWN307" s="319"/>
      <c r="OWO307" s="323"/>
      <c r="OWP307" s="319"/>
      <c r="OWQ307" s="323"/>
      <c r="OWR307" s="319"/>
      <c r="OWS307" s="323"/>
      <c r="OWT307" s="319"/>
      <c r="OWU307" s="323"/>
      <c r="OWV307" s="319"/>
      <c r="OWW307" s="323"/>
      <c r="OWX307" s="319"/>
      <c r="OWY307" s="323"/>
      <c r="OWZ307" s="319"/>
      <c r="OXA307" s="323"/>
      <c r="OXB307" s="319"/>
      <c r="OXC307" s="323"/>
      <c r="OXD307" s="319"/>
      <c r="OXE307" s="323"/>
      <c r="OXF307" s="319"/>
      <c r="OXG307" s="323"/>
      <c r="OXH307" s="319"/>
      <c r="OXI307" s="323"/>
      <c r="OXJ307" s="319"/>
      <c r="OXK307" s="323"/>
      <c r="OXL307" s="319"/>
      <c r="OXM307" s="323"/>
      <c r="OXN307" s="319"/>
      <c r="OXO307" s="323"/>
      <c r="OXP307" s="319"/>
      <c r="OXQ307" s="323"/>
      <c r="OXR307" s="319"/>
      <c r="OXS307" s="323"/>
      <c r="OXT307" s="319"/>
      <c r="OXU307" s="323"/>
      <c r="OXV307" s="319"/>
      <c r="OXW307" s="323"/>
      <c r="OXX307" s="319"/>
      <c r="OXY307" s="323"/>
      <c r="OXZ307" s="319"/>
      <c r="OYA307" s="323"/>
      <c r="OYB307" s="319"/>
      <c r="OYC307" s="323"/>
      <c r="OYD307" s="319"/>
      <c r="OYE307" s="323"/>
      <c r="OYF307" s="319"/>
      <c r="OYG307" s="323"/>
      <c r="OYH307" s="319"/>
      <c r="OYI307" s="323"/>
      <c r="OYJ307" s="319"/>
      <c r="OYK307" s="323"/>
      <c r="OYL307" s="319"/>
      <c r="OYM307" s="323"/>
      <c r="OYN307" s="319"/>
      <c r="OYO307" s="323"/>
      <c r="OYP307" s="319"/>
      <c r="OYQ307" s="323"/>
      <c r="OYR307" s="319"/>
      <c r="OYS307" s="323"/>
      <c r="OYT307" s="319"/>
      <c r="OYU307" s="323"/>
      <c r="OYV307" s="319"/>
      <c r="OYW307" s="323"/>
      <c r="OYX307" s="319"/>
      <c r="OYY307" s="323"/>
      <c r="OYZ307" s="319"/>
      <c r="OZA307" s="323"/>
      <c r="OZB307" s="319"/>
      <c r="OZC307" s="323"/>
      <c r="OZD307" s="319"/>
      <c r="OZE307" s="323"/>
      <c r="OZF307" s="319"/>
      <c r="OZG307" s="323"/>
      <c r="OZH307" s="319"/>
      <c r="OZI307" s="323"/>
      <c r="OZJ307" s="319"/>
      <c r="OZK307" s="323"/>
      <c r="OZL307" s="319"/>
      <c r="OZM307" s="323"/>
      <c r="OZN307" s="319"/>
      <c r="OZO307" s="323"/>
      <c r="OZP307" s="319"/>
      <c r="OZQ307" s="323"/>
      <c r="OZR307" s="319"/>
      <c r="OZS307" s="323"/>
      <c r="OZT307" s="319"/>
      <c r="OZU307" s="323"/>
      <c r="OZV307" s="319"/>
      <c r="OZW307" s="323"/>
      <c r="OZX307" s="319"/>
      <c r="OZY307" s="323"/>
      <c r="OZZ307" s="319"/>
      <c r="PAA307" s="323"/>
      <c r="PAB307" s="319"/>
      <c r="PAC307" s="323"/>
      <c r="PAD307" s="319"/>
      <c r="PAE307" s="323"/>
      <c r="PAF307" s="319"/>
      <c r="PAG307" s="323"/>
      <c r="PAH307" s="319"/>
      <c r="PAI307" s="323"/>
      <c r="PAJ307" s="319"/>
      <c r="PAK307" s="323"/>
      <c r="PAL307" s="319"/>
      <c r="PAM307" s="323"/>
      <c r="PAN307" s="319"/>
      <c r="PAO307" s="323"/>
      <c r="PAP307" s="319"/>
      <c r="PAQ307" s="323"/>
      <c r="PAR307" s="319"/>
      <c r="PAS307" s="323"/>
      <c r="PAT307" s="319"/>
      <c r="PAU307" s="323"/>
      <c r="PAV307" s="319"/>
      <c r="PAW307" s="323"/>
      <c r="PAX307" s="319"/>
      <c r="PAY307" s="323"/>
      <c r="PAZ307" s="319"/>
      <c r="PBA307" s="323"/>
      <c r="PBB307" s="319"/>
      <c r="PBC307" s="323"/>
      <c r="PBD307" s="319"/>
      <c r="PBE307" s="323"/>
      <c r="PBF307" s="319"/>
      <c r="PBG307" s="323"/>
      <c r="PBH307" s="319"/>
      <c r="PBI307" s="323"/>
      <c r="PBJ307" s="319"/>
      <c r="PBK307" s="323"/>
      <c r="PBL307" s="319"/>
      <c r="PBM307" s="323"/>
      <c r="PBN307" s="319"/>
      <c r="PBO307" s="323"/>
      <c r="PBP307" s="319"/>
      <c r="PBQ307" s="323"/>
      <c r="PBR307" s="319"/>
      <c r="PBS307" s="323"/>
      <c r="PBT307" s="319"/>
      <c r="PBU307" s="323"/>
      <c r="PBV307" s="319"/>
      <c r="PBW307" s="323"/>
      <c r="PBX307" s="319"/>
      <c r="PBY307" s="323"/>
      <c r="PBZ307" s="319"/>
      <c r="PCA307" s="323"/>
      <c r="PCB307" s="319"/>
      <c r="PCC307" s="323"/>
      <c r="PCD307" s="319"/>
      <c r="PCE307" s="323"/>
      <c r="PCF307" s="319"/>
      <c r="PCG307" s="323"/>
      <c r="PCH307" s="319"/>
      <c r="PCI307" s="323"/>
      <c r="PCJ307" s="319"/>
      <c r="PCK307" s="323"/>
      <c r="PCL307" s="319"/>
      <c r="PCM307" s="323"/>
      <c r="PCN307" s="319"/>
      <c r="PCO307" s="323"/>
      <c r="PCP307" s="319"/>
      <c r="PCQ307" s="323"/>
      <c r="PCR307" s="319"/>
      <c r="PCS307" s="323"/>
      <c r="PCT307" s="319"/>
      <c r="PCU307" s="323"/>
      <c r="PCV307" s="319"/>
      <c r="PCW307" s="323"/>
      <c r="PCX307" s="319"/>
      <c r="PCY307" s="323"/>
      <c r="PCZ307" s="319"/>
      <c r="PDA307" s="323"/>
      <c r="PDB307" s="319"/>
      <c r="PDC307" s="323"/>
      <c r="PDD307" s="319"/>
      <c r="PDE307" s="323"/>
      <c r="PDF307" s="319"/>
      <c r="PDG307" s="323"/>
      <c r="PDH307" s="319"/>
      <c r="PDI307" s="323"/>
      <c r="PDJ307" s="319"/>
      <c r="PDK307" s="323"/>
      <c r="PDL307" s="319"/>
      <c r="PDM307" s="323"/>
      <c r="PDN307" s="319"/>
      <c r="PDO307" s="323"/>
      <c r="PDP307" s="319"/>
      <c r="PDQ307" s="323"/>
      <c r="PDR307" s="319"/>
      <c r="PDS307" s="323"/>
      <c r="PDT307" s="319"/>
      <c r="PDU307" s="323"/>
      <c r="PDV307" s="319"/>
      <c r="PDW307" s="323"/>
      <c r="PDX307" s="319"/>
      <c r="PDY307" s="323"/>
      <c r="PDZ307" s="319"/>
      <c r="PEA307" s="323"/>
      <c r="PEB307" s="319"/>
      <c r="PEC307" s="323"/>
      <c r="PED307" s="319"/>
      <c r="PEE307" s="323"/>
      <c r="PEF307" s="319"/>
      <c r="PEG307" s="323"/>
      <c r="PEH307" s="319"/>
      <c r="PEI307" s="323"/>
      <c r="PEJ307" s="319"/>
      <c r="PEK307" s="323"/>
      <c r="PEL307" s="319"/>
      <c r="PEM307" s="323"/>
      <c r="PEN307" s="319"/>
      <c r="PEO307" s="323"/>
      <c r="PEP307" s="319"/>
      <c r="PEQ307" s="323"/>
      <c r="PER307" s="319"/>
      <c r="PES307" s="323"/>
      <c r="PET307" s="319"/>
      <c r="PEU307" s="323"/>
      <c r="PEV307" s="319"/>
      <c r="PEW307" s="323"/>
      <c r="PEX307" s="319"/>
      <c r="PEY307" s="323"/>
      <c r="PEZ307" s="319"/>
      <c r="PFA307" s="323"/>
      <c r="PFB307" s="319"/>
      <c r="PFC307" s="323"/>
      <c r="PFD307" s="319"/>
      <c r="PFE307" s="323"/>
      <c r="PFF307" s="319"/>
      <c r="PFG307" s="323"/>
      <c r="PFH307" s="319"/>
      <c r="PFI307" s="323"/>
      <c r="PFJ307" s="319"/>
      <c r="PFK307" s="323"/>
      <c r="PFL307" s="319"/>
      <c r="PFM307" s="323"/>
      <c r="PFN307" s="319"/>
      <c r="PFO307" s="323"/>
      <c r="PFP307" s="319"/>
      <c r="PFQ307" s="323"/>
      <c r="PFR307" s="319"/>
      <c r="PFS307" s="323"/>
      <c r="PFT307" s="319"/>
      <c r="PFU307" s="323"/>
      <c r="PFV307" s="319"/>
      <c r="PFW307" s="323"/>
      <c r="PFX307" s="319"/>
      <c r="PFY307" s="323"/>
      <c r="PFZ307" s="319"/>
      <c r="PGA307" s="323"/>
      <c r="PGB307" s="319"/>
      <c r="PGC307" s="323"/>
      <c r="PGD307" s="319"/>
      <c r="PGE307" s="323"/>
      <c r="PGF307" s="319"/>
      <c r="PGG307" s="323"/>
      <c r="PGH307" s="319"/>
      <c r="PGI307" s="323"/>
      <c r="PGJ307" s="319"/>
      <c r="PGK307" s="323"/>
      <c r="PGL307" s="319"/>
      <c r="PGM307" s="323"/>
      <c r="PGN307" s="319"/>
      <c r="PGO307" s="323"/>
      <c r="PGP307" s="319"/>
      <c r="PGQ307" s="323"/>
      <c r="PGR307" s="319"/>
      <c r="PGS307" s="323"/>
      <c r="PGT307" s="319"/>
      <c r="PGU307" s="323"/>
      <c r="PGV307" s="319"/>
      <c r="PGW307" s="323"/>
      <c r="PGX307" s="319"/>
      <c r="PGY307" s="323"/>
      <c r="PGZ307" s="319"/>
      <c r="PHA307" s="323"/>
      <c r="PHB307" s="319"/>
      <c r="PHC307" s="323"/>
      <c r="PHD307" s="319"/>
      <c r="PHE307" s="323"/>
      <c r="PHF307" s="319"/>
      <c r="PHG307" s="323"/>
      <c r="PHH307" s="319"/>
      <c r="PHI307" s="323"/>
      <c r="PHJ307" s="319"/>
      <c r="PHK307" s="323"/>
      <c r="PHL307" s="319"/>
      <c r="PHM307" s="323"/>
      <c r="PHN307" s="319"/>
      <c r="PHO307" s="323"/>
      <c r="PHP307" s="319"/>
      <c r="PHQ307" s="323"/>
      <c r="PHR307" s="319"/>
      <c r="PHS307" s="323"/>
      <c r="PHT307" s="319"/>
      <c r="PHU307" s="323"/>
      <c r="PHV307" s="319"/>
      <c r="PHW307" s="323"/>
      <c r="PHX307" s="319"/>
      <c r="PHY307" s="323"/>
      <c r="PHZ307" s="319"/>
      <c r="PIA307" s="323"/>
      <c r="PIB307" s="319"/>
      <c r="PIC307" s="323"/>
      <c r="PID307" s="319"/>
      <c r="PIE307" s="323"/>
      <c r="PIF307" s="319"/>
      <c r="PIG307" s="323"/>
      <c r="PIH307" s="319"/>
      <c r="PII307" s="323"/>
      <c r="PIJ307" s="319"/>
      <c r="PIK307" s="323"/>
      <c r="PIL307" s="319"/>
      <c r="PIM307" s="323"/>
      <c r="PIN307" s="319"/>
      <c r="PIO307" s="323"/>
      <c r="PIP307" s="319"/>
      <c r="PIQ307" s="323"/>
      <c r="PIR307" s="319"/>
      <c r="PIS307" s="323"/>
      <c r="PIT307" s="319"/>
      <c r="PIU307" s="323"/>
      <c r="PIV307" s="319"/>
      <c r="PIW307" s="323"/>
      <c r="PIX307" s="319"/>
      <c r="PIY307" s="323"/>
      <c r="PIZ307" s="319"/>
      <c r="PJA307" s="323"/>
      <c r="PJB307" s="319"/>
      <c r="PJC307" s="323"/>
      <c r="PJD307" s="319"/>
      <c r="PJE307" s="323"/>
      <c r="PJF307" s="319"/>
      <c r="PJG307" s="323"/>
      <c r="PJH307" s="319"/>
      <c r="PJI307" s="323"/>
      <c r="PJJ307" s="319"/>
      <c r="PJK307" s="323"/>
      <c r="PJL307" s="319"/>
      <c r="PJM307" s="323"/>
      <c r="PJN307" s="319"/>
      <c r="PJO307" s="323"/>
      <c r="PJP307" s="319"/>
      <c r="PJQ307" s="323"/>
      <c r="PJR307" s="319"/>
      <c r="PJS307" s="323"/>
      <c r="PJT307" s="319"/>
      <c r="PJU307" s="323"/>
      <c r="PJV307" s="319"/>
      <c r="PJW307" s="323"/>
      <c r="PJX307" s="319"/>
      <c r="PJY307" s="323"/>
      <c r="PJZ307" s="319"/>
      <c r="PKA307" s="323"/>
      <c r="PKB307" s="319"/>
      <c r="PKC307" s="323"/>
      <c r="PKD307" s="319"/>
      <c r="PKE307" s="323"/>
      <c r="PKF307" s="319"/>
      <c r="PKG307" s="323"/>
      <c r="PKH307" s="319"/>
      <c r="PKI307" s="323"/>
      <c r="PKJ307" s="319"/>
      <c r="PKK307" s="323"/>
      <c r="PKL307" s="319"/>
      <c r="PKM307" s="323"/>
      <c r="PKN307" s="319"/>
      <c r="PKO307" s="323"/>
      <c r="PKP307" s="319"/>
      <c r="PKQ307" s="323"/>
      <c r="PKR307" s="319"/>
      <c r="PKS307" s="323"/>
      <c r="PKT307" s="319"/>
      <c r="PKU307" s="323"/>
      <c r="PKV307" s="319"/>
      <c r="PKW307" s="323"/>
      <c r="PKX307" s="319"/>
      <c r="PKY307" s="323"/>
      <c r="PKZ307" s="319"/>
      <c r="PLA307" s="323"/>
      <c r="PLB307" s="319"/>
      <c r="PLC307" s="323"/>
      <c r="PLD307" s="319"/>
      <c r="PLE307" s="323"/>
      <c r="PLF307" s="319"/>
      <c r="PLG307" s="323"/>
      <c r="PLH307" s="319"/>
      <c r="PLI307" s="323"/>
      <c r="PLJ307" s="319"/>
      <c r="PLK307" s="323"/>
      <c r="PLL307" s="319"/>
      <c r="PLM307" s="323"/>
      <c r="PLN307" s="319"/>
      <c r="PLO307" s="323"/>
      <c r="PLP307" s="319"/>
      <c r="PLQ307" s="323"/>
      <c r="PLR307" s="319"/>
      <c r="PLS307" s="323"/>
      <c r="PLT307" s="319"/>
      <c r="PLU307" s="323"/>
      <c r="PLV307" s="319"/>
      <c r="PLW307" s="323"/>
      <c r="PLX307" s="319"/>
      <c r="PLY307" s="323"/>
      <c r="PLZ307" s="319"/>
      <c r="PMA307" s="323"/>
      <c r="PMB307" s="319"/>
      <c r="PMC307" s="323"/>
      <c r="PMD307" s="319"/>
      <c r="PME307" s="323"/>
      <c r="PMF307" s="319"/>
      <c r="PMG307" s="323"/>
      <c r="PMH307" s="319"/>
      <c r="PMI307" s="323"/>
      <c r="PMJ307" s="319"/>
      <c r="PMK307" s="323"/>
      <c r="PML307" s="319"/>
      <c r="PMM307" s="323"/>
      <c r="PMN307" s="319"/>
      <c r="PMO307" s="323"/>
      <c r="PMP307" s="319"/>
      <c r="PMQ307" s="323"/>
      <c r="PMR307" s="319"/>
      <c r="PMS307" s="323"/>
      <c r="PMT307" s="319"/>
      <c r="PMU307" s="323"/>
      <c r="PMV307" s="319"/>
      <c r="PMW307" s="323"/>
      <c r="PMX307" s="319"/>
      <c r="PMY307" s="323"/>
      <c r="PMZ307" s="319"/>
      <c r="PNA307" s="323"/>
      <c r="PNB307" s="319"/>
      <c r="PNC307" s="323"/>
      <c r="PND307" s="319"/>
      <c r="PNE307" s="323"/>
      <c r="PNF307" s="319"/>
      <c r="PNG307" s="323"/>
      <c r="PNH307" s="319"/>
      <c r="PNI307" s="323"/>
      <c r="PNJ307" s="319"/>
      <c r="PNK307" s="323"/>
      <c r="PNL307" s="319"/>
      <c r="PNM307" s="323"/>
      <c r="PNN307" s="319"/>
      <c r="PNO307" s="323"/>
      <c r="PNP307" s="319"/>
      <c r="PNQ307" s="323"/>
      <c r="PNR307" s="319"/>
      <c r="PNS307" s="323"/>
      <c r="PNT307" s="319"/>
      <c r="PNU307" s="323"/>
      <c r="PNV307" s="319"/>
      <c r="PNW307" s="323"/>
      <c r="PNX307" s="319"/>
      <c r="PNY307" s="323"/>
      <c r="PNZ307" s="319"/>
      <c r="POA307" s="323"/>
      <c r="POB307" s="319"/>
      <c r="POC307" s="323"/>
      <c r="POD307" s="319"/>
      <c r="POE307" s="323"/>
      <c r="POF307" s="319"/>
      <c r="POG307" s="323"/>
      <c r="POH307" s="319"/>
      <c r="POI307" s="323"/>
      <c r="POJ307" s="319"/>
      <c r="POK307" s="323"/>
      <c r="POL307" s="319"/>
      <c r="POM307" s="323"/>
      <c r="PON307" s="319"/>
      <c r="POO307" s="323"/>
      <c r="POP307" s="319"/>
      <c r="POQ307" s="323"/>
      <c r="POR307" s="319"/>
      <c r="POS307" s="323"/>
      <c r="POT307" s="319"/>
      <c r="POU307" s="323"/>
      <c r="POV307" s="319"/>
      <c r="POW307" s="323"/>
      <c r="POX307" s="319"/>
      <c r="POY307" s="323"/>
      <c r="POZ307" s="319"/>
      <c r="PPA307" s="323"/>
      <c r="PPB307" s="319"/>
      <c r="PPC307" s="323"/>
      <c r="PPD307" s="319"/>
      <c r="PPE307" s="323"/>
      <c r="PPF307" s="319"/>
      <c r="PPG307" s="323"/>
      <c r="PPH307" s="319"/>
      <c r="PPI307" s="323"/>
      <c r="PPJ307" s="319"/>
      <c r="PPK307" s="323"/>
      <c r="PPL307" s="319"/>
      <c r="PPM307" s="323"/>
      <c r="PPN307" s="319"/>
      <c r="PPO307" s="323"/>
      <c r="PPP307" s="319"/>
      <c r="PPQ307" s="323"/>
      <c r="PPR307" s="319"/>
      <c r="PPS307" s="323"/>
      <c r="PPT307" s="319"/>
      <c r="PPU307" s="323"/>
      <c r="PPV307" s="319"/>
      <c r="PPW307" s="323"/>
      <c r="PPX307" s="319"/>
      <c r="PPY307" s="323"/>
      <c r="PPZ307" s="319"/>
      <c r="PQA307" s="323"/>
      <c r="PQB307" s="319"/>
      <c r="PQC307" s="323"/>
      <c r="PQD307" s="319"/>
      <c r="PQE307" s="323"/>
      <c r="PQF307" s="319"/>
      <c r="PQG307" s="323"/>
      <c r="PQH307" s="319"/>
      <c r="PQI307" s="323"/>
      <c r="PQJ307" s="319"/>
      <c r="PQK307" s="323"/>
      <c r="PQL307" s="319"/>
      <c r="PQM307" s="323"/>
      <c r="PQN307" s="319"/>
      <c r="PQO307" s="323"/>
      <c r="PQP307" s="319"/>
      <c r="PQQ307" s="323"/>
      <c r="PQR307" s="319"/>
      <c r="PQS307" s="323"/>
      <c r="PQT307" s="319"/>
      <c r="PQU307" s="323"/>
      <c r="PQV307" s="319"/>
      <c r="PQW307" s="323"/>
      <c r="PQX307" s="319"/>
      <c r="PQY307" s="323"/>
      <c r="PQZ307" s="319"/>
      <c r="PRA307" s="323"/>
      <c r="PRB307" s="319"/>
      <c r="PRC307" s="323"/>
      <c r="PRD307" s="319"/>
      <c r="PRE307" s="323"/>
      <c r="PRF307" s="319"/>
      <c r="PRG307" s="323"/>
      <c r="PRH307" s="319"/>
      <c r="PRI307" s="323"/>
      <c r="PRJ307" s="319"/>
      <c r="PRK307" s="323"/>
      <c r="PRL307" s="319"/>
      <c r="PRM307" s="323"/>
      <c r="PRN307" s="319"/>
      <c r="PRO307" s="323"/>
      <c r="PRP307" s="319"/>
      <c r="PRQ307" s="323"/>
      <c r="PRR307" s="319"/>
      <c r="PRS307" s="323"/>
      <c r="PRT307" s="319"/>
      <c r="PRU307" s="323"/>
      <c r="PRV307" s="319"/>
      <c r="PRW307" s="323"/>
      <c r="PRX307" s="319"/>
      <c r="PRY307" s="323"/>
      <c r="PRZ307" s="319"/>
      <c r="PSA307" s="323"/>
      <c r="PSB307" s="319"/>
      <c r="PSC307" s="323"/>
      <c r="PSD307" s="319"/>
      <c r="PSE307" s="323"/>
      <c r="PSF307" s="319"/>
      <c r="PSG307" s="323"/>
      <c r="PSH307" s="319"/>
      <c r="PSI307" s="323"/>
      <c r="PSJ307" s="319"/>
      <c r="PSK307" s="323"/>
      <c r="PSL307" s="319"/>
      <c r="PSM307" s="323"/>
      <c r="PSN307" s="319"/>
      <c r="PSO307" s="323"/>
      <c r="PSP307" s="319"/>
      <c r="PSQ307" s="323"/>
      <c r="PSR307" s="319"/>
      <c r="PSS307" s="323"/>
      <c r="PST307" s="319"/>
      <c r="PSU307" s="323"/>
      <c r="PSV307" s="319"/>
      <c r="PSW307" s="323"/>
      <c r="PSX307" s="319"/>
      <c r="PSY307" s="323"/>
      <c r="PSZ307" s="319"/>
      <c r="PTA307" s="323"/>
      <c r="PTB307" s="319"/>
      <c r="PTC307" s="323"/>
      <c r="PTD307" s="319"/>
      <c r="PTE307" s="323"/>
      <c r="PTF307" s="319"/>
      <c r="PTG307" s="323"/>
      <c r="PTH307" s="319"/>
      <c r="PTI307" s="323"/>
      <c r="PTJ307" s="319"/>
      <c r="PTK307" s="323"/>
      <c r="PTL307" s="319"/>
      <c r="PTM307" s="323"/>
      <c r="PTN307" s="319"/>
      <c r="PTO307" s="323"/>
      <c r="PTP307" s="319"/>
      <c r="PTQ307" s="323"/>
      <c r="PTR307" s="319"/>
      <c r="PTS307" s="323"/>
      <c r="PTT307" s="319"/>
      <c r="PTU307" s="323"/>
      <c r="PTV307" s="319"/>
      <c r="PTW307" s="323"/>
      <c r="PTX307" s="319"/>
      <c r="PTY307" s="323"/>
      <c r="PTZ307" s="319"/>
      <c r="PUA307" s="323"/>
      <c r="PUB307" s="319"/>
      <c r="PUC307" s="323"/>
      <c r="PUD307" s="319"/>
      <c r="PUE307" s="323"/>
      <c r="PUF307" s="319"/>
      <c r="PUG307" s="323"/>
      <c r="PUH307" s="319"/>
      <c r="PUI307" s="323"/>
      <c r="PUJ307" s="319"/>
      <c r="PUK307" s="323"/>
      <c r="PUL307" s="319"/>
      <c r="PUM307" s="323"/>
      <c r="PUN307" s="319"/>
      <c r="PUO307" s="323"/>
      <c r="PUP307" s="319"/>
      <c r="PUQ307" s="323"/>
      <c r="PUR307" s="319"/>
      <c r="PUS307" s="323"/>
      <c r="PUT307" s="319"/>
      <c r="PUU307" s="323"/>
      <c r="PUV307" s="319"/>
      <c r="PUW307" s="323"/>
      <c r="PUX307" s="319"/>
      <c r="PUY307" s="323"/>
      <c r="PUZ307" s="319"/>
      <c r="PVA307" s="323"/>
      <c r="PVB307" s="319"/>
      <c r="PVC307" s="323"/>
      <c r="PVD307" s="319"/>
      <c r="PVE307" s="323"/>
      <c r="PVF307" s="319"/>
      <c r="PVG307" s="323"/>
      <c r="PVH307" s="319"/>
      <c r="PVI307" s="323"/>
      <c r="PVJ307" s="319"/>
      <c r="PVK307" s="323"/>
      <c r="PVL307" s="319"/>
      <c r="PVM307" s="323"/>
      <c r="PVN307" s="319"/>
      <c r="PVO307" s="323"/>
      <c r="PVP307" s="319"/>
      <c r="PVQ307" s="323"/>
      <c r="PVR307" s="319"/>
      <c r="PVS307" s="323"/>
      <c r="PVT307" s="319"/>
      <c r="PVU307" s="323"/>
      <c r="PVV307" s="319"/>
      <c r="PVW307" s="323"/>
      <c r="PVX307" s="319"/>
      <c r="PVY307" s="323"/>
      <c r="PVZ307" s="319"/>
      <c r="PWA307" s="323"/>
      <c r="PWB307" s="319"/>
      <c r="PWC307" s="323"/>
      <c r="PWD307" s="319"/>
      <c r="PWE307" s="323"/>
      <c r="PWF307" s="319"/>
      <c r="PWG307" s="323"/>
      <c r="PWH307" s="319"/>
      <c r="PWI307" s="323"/>
      <c r="PWJ307" s="319"/>
      <c r="PWK307" s="323"/>
      <c r="PWL307" s="319"/>
      <c r="PWM307" s="323"/>
      <c r="PWN307" s="319"/>
      <c r="PWO307" s="323"/>
      <c r="PWP307" s="319"/>
      <c r="PWQ307" s="323"/>
      <c r="PWR307" s="319"/>
      <c r="PWS307" s="323"/>
      <c r="PWT307" s="319"/>
      <c r="PWU307" s="323"/>
      <c r="PWV307" s="319"/>
      <c r="PWW307" s="323"/>
      <c r="PWX307" s="319"/>
      <c r="PWY307" s="323"/>
      <c r="PWZ307" s="319"/>
      <c r="PXA307" s="323"/>
      <c r="PXB307" s="319"/>
      <c r="PXC307" s="323"/>
      <c r="PXD307" s="319"/>
      <c r="PXE307" s="323"/>
      <c r="PXF307" s="319"/>
      <c r="PXG307" s="323"/>
      <c r="PXH307" s="319"/>
      <c r="PXI307" s="323"/>
      <c r="PXJ307" s="319"/>
      <c r="PXK307" s="323"/>
      <c r="PXL307" s="319"/>
      <c r="PXM307" s="323"/>
      <c r="PXN307" s="319"/>
      <c r="PXO307" s="323"/>
      <c r="PXP307" s="319"/>
      <c r="PXQ307" s="323"/>
      <c r="PXR307" s="319"/>
      <c r="PXS307" s="323"/>
      <c r="PXT307" s="319"/>
      <c r="PXU307" s="323"/>
      <c r="PXV307" s="319"/>
      <c r="PXW307" s="323"/>
      <c r="PXX307" s="319"/>
      <c r="PXY307" s="323"/>
      <c r="PXZ307" s="319"/>
      <c r="PYA307" s="323"/>
      <c r="PYB307" s="319"/>
      <c r="PYC307" s="323"/>
      <c r="PYD307" s="319"/>
      <c r="PYE307" s="323"/>
      <c r="PYF307" s="319"/>
      <c r="PYG307" s="323"/>
      <c r="PYH307" s="319"/>
      <c r="PYI307" s="323"/>
      <c r="PYJ307" s="319"/>
      <c r="PYK307" s="323"/>
      <c r="PYL307" s="319"/>
      <c r="PYM307" s="323"/>
      <c r="PYN307" s="319"/>
      <c r="PYO307" s="323"/>
      <c r="PYP307" s="319"/>
      <c r="PYQ307" s="323"/>
      <c r="PYR307" s="319"/>
      <c r="PYS307" s="323"/>
      <c r="PYT307" s="319"/>
      <c r="PYU307" s="323"/>
      <c r="PYV307" s="319"/>
      <c r="PYW307" s="323"/>
      <c r="PYX307" s="319"/>
      <c r="PYY307" s="323"/>
      <c r="PYZ307" s="319"/>
      <c r="PZA307" s="323"/>
      <c r="PZB307" s="319"/>
      <c r="PZC307" s="323"/>
      <c r="PZD307" s="319"/>
      <c r="PZE307" s="323"/>
      <c r="PZF307" s="319"/>
      <c r="PZG307" s="323"/>
      <c r="PZH307" s="319"/>
      <c r="PZI307" s="323"/>
      <c r="PZJ307" s="319"/>
      <c r="PZK307" s="323"/>
      <c r="PZL307" s="319"/>
      <c r="PZM307" s="323"/>
      <c r="PZN307" s="319"/>
      <c r="PZO307" s="323"/>
      <c r="PZP307" s="319"/>
      <c r="PZQ307" s="323"/>
      <c r="PZR307" s="319"/>
      <c r="PZS307" s="323"/>
      <c r="PZT307" s="319"/>
      <c r="PZU307" s="323"/>
      <c r="PZV307" s="319"/>
      <c r="PZW307" s="323"/>
      <c r="PZX307" s="319"/>
      <c r="PZY307" s="323"/>
      <c r="PZZ307" s="319"/>
      <c r="QAA307" s="323"/>
      <c r="QAB307" s="319"/>
      <c r="QAC307" s="323"/>
      <c r="QAD307" s="319"/>
      <c r="QAE307" s="323"/>
      <c r="QAF307" s="319"/>
      <c r="QAG307" s="323"/>
      <c r="QAH307" s="319"/>
      <c r="QAI307" s="323"/>
      <c r="QAJ307" s="319"/>
      <c r="QAK307" s="323"/>
      <c r="QAL307" s="319"/>
      <c r="QAM307" s="323"/>
      <c r="QAN307" s="319"/>
      <c r="QAO307" s="323"/>
      <c r="QAP307" s="319"/>
      <c r="QAQ307" s="323"/>
      <c r="QAR307" s="319"/>
      <c r="QAS307" s="323"/>
      <c r="QAT307" s="319"/>
      <c r="QAU307" s="323"/>
      <c r="QAV307" s="319"/>
      <c r="QAW307" s="323"/>
      <c r="QAX307" s="319"/>
      <c r="QAY307" s="323"/>
      <c r="QAZ307" s="319"/>
      <c r="QBA307" s="323"/>
      <c r="QBB307" s="319"/>
      <c r="QBC307" s="323"/>
      <c r="QBD307" s="319"/>
      <c r="QBE307" s="323"/>
      <c r="QBF307" s="319"/>
      <c r="QBG307" s="323"/>
      <c r="QBH307" s="319"/>
      <c r="QBI307" s="323"/>
      <c r="QBJ307" s="319"/>
      <c r="QBK307" s="323"/>
      <c r="QBL307" s="319"/>
      <c r="QBM307" s="323"/>
      <c r="QBN307" s="319"/>
      <c r="QBO307" s="323"/>
      <c r="QBP307" s="319"/>
      <c r="QBQ307" s="323"/>
      <c r="QBR307" s="319"/>
      <c r="QBS307" s="323"/>
      <c r="QBT307" s="319"/>
      <c r="QBU307" s="323"/>
      <c r="QBV307" s="319"/>
      <c r="QBW307" s="323"/>
      <c r="QBX307" s="319"/>
      <c r="QBY307" s="323"/>
      <c r="QBZ307" s="319"/>
      <c r="QCA307" s="323"/>
      <c r="QCB307" s="319"/>
      <c r="QCC307" s="323"/>
      <c r="QCD307" s="319"/>
      <c r="QCE307" s="323"/>
      <c r="QCF307" s="319"/>
      <c r="QCG307" s="323"/>
      <c r="QCH307" s="319"/>
      <c r="QCI307" s="323"/>
      <c r="QCJ307" s="319"/>
      <c r="QCK307" s="323"/>
      <c r="QCL307" s="319"/>
      <c r="QCM307" s="323"/>
      <c r="QCN307" s="319"/>
      <c r="QCO307" s="323"/>
      <c r="QCP307" s="319"/>
      <c r="QCQ307" s="323"/>
      <c r="QCR307" s="319"/>
      <c r="QCS307" s="323"/>
      <c r="QCT307" s="319"/>
      <c r="QCU307" s="323"/>
      <c r="QCV307" s="319"/>
      <c r="QCW307" s="323"/>
      <c r="QCX307" s="319"/>
      <c r="QCY307" s="323"/>
      <c r="QCZ307" s="319"/>
      <c r="QDA307" s="323"/>
      <c r="QDB307" s="319"/>
      <c r="QDC307" s="323"/>
      <c r="QDD307" s="319"/>
      <c r="QDE307" s="323"/>
      <c r="QDF307" s="319"/>
      <c r="QDG307" s="323"/>
      <c r="QDH307" s="319"/>
      <c r="QDI307" s="323"/>
      <c r="QDJ307" s="319"/>
      <c r="QDK307" s="323"/>
      <c r="QDL307" s="319"/>
      <c r="QDM307" s="323"/>
      <c r="QDN307" s="319"/>
      <c r="QDO307" s="323"/>
      <c r="QDP307" s="319"/>
      <c r="QDQ307" s="323"/>
      <c r="QDR307" s="319"/>
      <c r="QDS307" s="323"/>
      <c r="QDT307" s="319"/>
      <c r="QDU307" s="323"/>
      <c r="QDV307" s="319"/>
      <c r="QDW307" s="323"/>
      <c r="QDX307" s="319"/>
      <c r="QDY307" s="323"/>
      <c r="QDZ307" s="319"/>
      <c r="QEA307" s="323"/>
      <c r="QEB307" s="319"/>
      <c r="QEC307" s="323"/>
      <c r="QED307" s="319"/>
      <c r="QEE307" s="323"/>
      <c r="QEF307" s="319"/>
      <c r="QEG307" s="323"/>
      <c r="QEH307" s="319"/>
      <c r="QEI307" s="323"/>
      <c r="QEJ307" s="319"/>
      <c r="QEK307" s="323"/>
      <c r="QEL307" s="319"/>
      <c r="QEM307" s="323"/>
      <c r="QEN307" s="319"/>
      <c r="QEO307" s="323"/>
      <c r="QEP307" s="319"/>
      <c r="QEQ307" s="323"/>
      <c r="QER307" s="319"/>
      <c r="QES307" s="323"/>
      <c r="QET307" s="319"/>
      <c r="QEU307" s="323"/>
      <c r="QEV307" s="319"/>
      <c r="QEW307" s="323"/>
      <c r="QEX307" s="319"/>
      <c r="QEY307" s="323"/>
      <c r="QEZ307" s="319"/>
      <c r="QFA307" s="323"/>
      <c r="QFB307" s="319"/>
      <c r="QFC307" s="323"/>
      <c r="QFD307" s="319"/>
      <c r="QFE307" s="323"/>
      <c r="QFF307" s="319"/>
      <c r="QFG307" s="323"/>
      <c r="QFH307" s="319"/>
      <c r="QFI307" s="323"/>
      <c r="QFJ307" s="319"/>
      <c r="QFK307" s="323"/>
      <c r="QFL307" s="319"/>
      <c r="QFM307" s="323"/>
      <c r="QFN307" s="319"/>
      <c r="QFO307" s="323"/>
      <c r="QFP307" s="319"/>
      <c r="QFQ307" s="323"/>
      <c r="QFR307" s="319"/>
      <c r="QFS307" s="323"/>
      <c r="QFT307" s="319"/>
      <c r="QFU307" s="323"/>
      <c r="QFV307" s="319"/>
      <c r="QFW307" s="323"/>
      <c r="QFX307" s="319"/>
      <c r="QFY307" s="323"/>
      <c r="QFZ307" s="319"/>
      <c r="QGA307" s="323"/>
      <c r="QGB307" s="319"/>
      <c r="QGC307" s="323"/>
      <c r="QGD307" s="319"/>
      <c r="QGE307" s="323"/>
      <c r="QGF307" s="319"/>
      <c r="QGG307" s="323"/>
      <c r="QGH307" s="319"/>
      <c r="QGI307" s="323"/>
      <c r="QGJ307" s="319"/>
      <c r="QGK307" s="323"/>
      <c r="QGL307" s="319"/>
      <c r="QGM307" s="323"/>
      <c r="QGN307" s="319"/>
      <c r="QGO307" s="323"/>
      <c r="QGP307" s="319"/>
      <c r="QGQ307" s="323"/>
      <c r="QGR307" s="319"/>
      <c r="QGS307" s="323"/>
      <c r="QGT307" s="319"/>
      <c r="QGU307" s="323"/>
      <c r="QGV307" s="319"/>
      <c r="QGW307" s="323"/>
      <c r="QGX307" s="319"/>
      <c r="QGY307" s="323"/>
      <c r="QGZ307" s="319"/>
      <c r="QHA307" s="323"/>
      <c r="QHB307" s="319"/>
      <c r="QHC307" s="323"/>
      <c r="QHD307" s="319"/>
      <c r="QHE307" s="323"/>
      <c r="QHF307" s="319"/>
      <c r="QHG307" s="323"/>
      <c r="QHH307" s="319"/>
      <c r="QHI307" s="323"/>
      <c r="QHJ307" s="319"/>
      <c r="QHK307" s="323"/>
      <c r="QHL307" s="319"/>
      <c r="QHM307" s="323"/>
      <c r="QHN307" s="319"/>
      <c r="QHO307" s="323"/>
      <c r="QHP307" s="319"/>
      <c r="QHQ307" s="323"/>
      <c r="QHR307" s="319"/>
      <c r="QHS307" s="323"/>
      <c r="QHT307" s="319"/>
      <c r="QHU307" s="323"/>
      <c r="QHV307" s="319"/>
      <c r="QHW307" s="323"/>
      <c r="QHX307" s="319"/>
      <c r="QHY307" s="323"/>
      <c r="QHZ307" s="319"/>
      <c r="QIA307" s="323"/>
      <c r="QIB307" s="319"/>
      <c r="QIC307" s="323"/>
      <c r="QID307" s="319"/>
      <c r="QIE307" s="323"/>
      <c r="QIF307" s="319"/>
      <c r="QIG307" s="323"/>
      <c r="QIH307" s="319"/>
      <c r="QII307" s="323"/>
      <c r="QIJ307" s="319"/>
      <c r="QIK307" s="323"/>
      <c r="QIL307" s="319"/>
      <c r="QIM307" s="323"/>
      <c r="QIN307" s="319"/>
      <c r="QIO307" s="323"/>
      <c r="QIP307" s="319"/>
      <c r="QIQ307" s="323"/>
      <c r="QIR307" s="319"/>
      <c r="QIS307" s="323"/>
      <c r="QIT307" s="319"/>
      <c r="QIU307" s="323"/>
      <c r="QIV307" s="319"/>
      <c r="QIW307" s="323"/>
      <c r="QIX307" s="319"/>
      <c r="QIY307" s="323"/>
      <c r="QIZ307" s="319"/>
      <c r="QJA307" s="323"/>
      <c r="QJB307" s="319"/>
      <c r="QJC307" s="323"/>
      <c r="QJD307" s="319"/>
      <c r="QJE307" s="323"/>
      <c r="QJF307" s="319"/>
      <c r="QJG307" s="323"/>
      <c r="QJH307" s="319"/>
      <c r="QJI307" s="323"/>
      <c r="QJJ307" s="319"/>
      <c r="QJK307" s="323"/>
      <c r="QJL307" s="319"/>
      <c r="QJM307" s="323"/>
      <c r="QJN307" s="319"/>
      <c r="QJO307" s="323"/>
      <c r="QJP307" s="319"/>
      <c r="QJQ307" s="323"/>
      <c r="QJR307" s="319"/>
      <c r="QJS307" s="323"/>
      <c r="QJT307" s="319"/>
      <c r="QJU307" s="323"/>
      <c r="QJV307" s="319"/>
      <c r="QJW307" s="323"/>
      <c r="QJX307" s="319"/>
      <c r="QJY307" s="323"/>
      <c r="QJZ307" s="319"/>
      <c r="QKA307" s="323"/>
      <c r="QKB307" s="319"/>
      <c r="QKC307" s="323"/>
      <c r="QKD307" s="319"/>
      <c r="QKE307" s="323"/>
      <c r="QKF307" s="319"/>
      <c r="QKG307" s="323"/>
      <c r="QKH307" s="319"/>
      <c r="QKI307" s="323"/>
      <c r="QKJ307" s="319"/>
      <c r="QKK307" s="323"/>
      <c r="QKL307" s="319"/>
      <c r="QKM307" s="323"/>
      <c r="QKN307" s="319"/>
      <c r="QKO307" s="323"/>
      <c r="QKP307" s="319"/>
      <c r="QKQ307" s="323"/>
      <c r="QKR307" s="319"/>
      <c r="QKS307" s="323"/>
      <c r="QKT307" s="319"/>
      <c r="QKU307" s="323"/>
      <c r="QKV307" s="319"/>
      <c r="QKW307" s="323"/>
      <c r="QKX307" s="319"/>
      <c r="QKY307" s="323"/>
      <c r="QKZ307" s="319"/>
      <c r="QLA307" s="323"/>
      <c r="QLB307" s="319"/>
      <c r="QLC307" s="323"/>
      <c r="QLD307" s="319"/>
      <c r="QLE307" s="323"/>
      <c r="QLF307" s="319"/>
      <c r="QLG307" s="323"/>
      <c r="QLH307" s="319"/>
      <c r="QLI307" s="323"/>
      <c r="QLJ307" s="319"/>
      <c r="QLK307" s="323"/>
      <c r="QLL307" s="319"/>
      <c r="QLM307" s="323"/>
      <c r="QLN307" s="319"/>
      <c r="QLO307" s="323"/>
      <c r="QLP307" s="319"/>
      <c r="QLQ307" s="323"/>
      <c r="QLR307" s="319"/>
      <c r="QLS307" s="323"/>
      <c r="QLT307" s="319"/>
      <c r="QLU307" s="323"/>
      <c r="QLV307" s="319"/>
      <c r="QLW307" s="323"/>
      <c r="QLX307" s="319"/>
      <c r="QLY307" s="323"/>
      <c r="QLZ307" s="319"/>
      <c r="QMA307" s="323"/>
      <c r="QMB307" s="319"/>
      <c r="QMC307" s="323"/>
      <c r="QMD307" s="319"/>
      <c r="QME307" s="323"/>
      <c r="QMF307" s="319"/>
      <c r="QMG307" s="323"/>
      <c r="QMH307" s="319"/>
      <c r="QMI307" s="323"/>
      <c r="QMJ307" s="319"/>
      <c r="QMK307" s="323"/>
      <c r="QML307" s="319"/>
      <c r="QMM307" s="323"/>
      <c r="QMN307" s="319"/>
      <c r="QMO307" s="323"/>
      <c r="QMP307" s="319"/>
      <c r="QMQ307" s="323"/>
      <c r="QMR307" s="319"/>
      <c r="QMS307" s="323"/>
      <c r="QMT307" s="319"/>
      <c r="QMU307" s="323"/>
      <c r="QMV307" s="319"/>
      <c r="QMW307" s="323"/>
      <c r="QMX307" s="319"/>
      <c r="QMY307" s="323"/>
      <c r="QMZ307" s="319"/>
      <c r="QNA307" s="323"/>
      <c r="QNB307" s="319"/>
      <c r="QNC307" s="323"/>
      <c r="QND307" s="319"/>
      <c r="QNE307" s="323"/>
      <c r="QNF307" s="319"/>
      <c r="QNG307" s="323"/>
      <c r="QNH307" s="319"/>
      <c r="QNI307" s="323"/>
      <c r="QNJ307" s="319"/>
      <c r="QNK307" s="323"/>
      <c r="QNL307" s="319"/>
      <c r="QNM307" s="323"/>
      <c r="QNN307" s="319"/>
      <c r="QNO307" s="323"/>
      <c r="QNP307" s="319"/>
      <c r="QNQ307" s="323"/>
      <c r="QNR307" s="319"/>
      <c r="QNS307" s="323"/>
      <c r="QNT307" s="319"/>
      <c r="QNU307" s="323"/>
      <c r="QNV307" s="319"/>
      <c r="QNW307" s="323"/>
      <c r="QNX307" s="319"/>
      <c r="QNY307" s="323"/>
      <c r="QNZ307" s="319"/>
      <c r="QOA307" s="323"/>
      <c r="QOB307" s="319"/>
      <c r="QOC307" s="323"/>
      <c r="QOD307" s="319"/>
      <c r="QOE307" s="323"/>
      <c r="QOF307" s="319"/>
      <c r="QOG307" s="323"/>
      <c r="QOH307" s="319"/>
      <c r="QOI307" s="323"/>
      <c r="QOJ307" s="319"/>
      <c r="QOK307" s="323"/>
      <c r="QOL307" s="319"/>
      <c r="QOM307" s="323"/>
      <c r="QON307" s="319"/>
      <c r="QOO307" s="323"/>
      <c r="QOP307" s="319"/>
      <c r="QOQ307" s="323"/>
      <c r="QOR307" s="319"/>
      <c r="QOS307" s="323"/>
      <c r="QOT307" s="319"/>
      <c r="QOU307" s="323"/>
      <c r="QOV307" s="319"/>
      <c r="QOW307" s="323"/>
      <c r="QOX307" s="319"/>
      <c r="QOY307" s="323"/>
      <c r="QOZ307" s="319"/>
      <c r="QPA307" s="323"/>
      <c r="QPB307" s="319"/>
      <c r="QPC307" s="323"/>
      <c r="QPD307" s="319"/>
      <c r="QPE307" s="323"/>
      <c r="QPF307" s="319"/>
      <c r="QPG307" s="323"/>
      <c r="QPH307" s="319"/>
      <c r="QPI307" s="323"/>
      <c r="QPJ307" s="319"/>
      <c r="QPK307" s="323"/>
      <c r="QPL307" s="319"/>
      <c r="QPM307" s="323"/>
      <c r="QPN307" s="319"/>
      <c r="QPO307" s="323"/>
      <c r="QPP307" s="319"/>
      <c r="QPQ307" s="323"/>
      <c r="QPR307" s="319"/>
      <c r="QPS307" s="323"/>
      <c r="QPT307" s="319"/>
      <c r="QPU307" s="323"/>
      <c r="QPV307" s="319"/>
      <c r="QPW307" s="323"/>
      <c r="QPX307" s="319"/>
      <c r="QPY307" s="323"/>
      <c r="QPZ307" s="319"/>
      <c r="QQA307" s="323"/>
      <c r="QQB307" s="319"/>
      <c r="QQC307" s="323"/>
      <c r="QQD307" s="319"/>
      <c r="QQE307" s="323"/>
      <c r="QQF307" s="319"/>
      <c r="QQG307" s="323"/>
      <c r="QQH307" s="319"/>
      <c r="QQI307" s="323"/>
      <c r="QQJ307" s="319"/>
      <c r="QQK307" s="323"/>
      <c r="QQL307" s="319"/>
      <c r="QQM307" s="323"/>
      <c r="QQN307" s="319"/>
      <c r="QQO307" s="323"/>
      <c r="QQP307" s="319"/>
      <c r="QQQ307" s="323"/>
      <c r="QQR307" s="319"/>
      <c r="QQS307" s="323"/>
      <c r="QQT307" s="319"/>
      <c r="QQU307" s="323"/>
      <c r="QQV307" s="319"/>
      <c r="QQW307" s="323"/>
      <c r="QQX307" s="319"/>
      <c r="QQY307" s="323"/>
      <c r="QQZ307" s="319"/>
      <c r="QRA307" s="323"/>
      <c r="QRB307" s="319"/>
      <c r="QRC307" s="323"/>
      <c r="QRD307" s="319"/>
      <c r="QRE307" s="323"/>
      <c r="QRF307" s="319"/>
      <c r="QRG307" s="323"/>
      <c r="QRH307" s="319"/>
      <c r="QRI307" s="323"/>
      <c r="QRJ307" s="319"/>
      <c r="QRK307" s="323"/>
      <c r="QRL307" s="319"/>
      <c r="QRM307" s="323"/>
      <c r="QRN307" s="319"/>
      <c r="QRO307" s="323"/>
      <c r="QRP307" s="319"/>
      <c r="QRQ307" s="323"/>
      <c r="QRR307" s="319"/>
      <c r="QRS307" s="323"/>
      <c r="QRT307" s="319"/>
      <c r="QRU307" s="323"/>
      <c r="QRV307" s="319"/>
      <c r="QRW307" s="323"/>
      <c r="QRX307" s="319"/>
      <c r="QRY307" s="323"/>
      <c r="QRZ307" s="319"/>
      <c r="QSA307" s="323"/>
      <c r="QSB307" s="319"/>
      <c r="QSC307" s="323"/>
      <c r="QSD307" s="319"/>
      <c r="QSE307" s="323"/>
      <c r="QSF307" s="319"/>
      <c r="QSG307" s="323"/>
      <c r="QSH307" s="319"/>
      <c r="QSI307" s="323"/>
      <c r="QSJ307" s="319"/>
      <c r="QSK307" s="323"/>
      <c r="QSL307" s="319"/>
      <c r="QSM307" s="323"/>
      <c r="QSN307" s="319"/>
      <c r="QSO307" s="323"/>
      <c r="QSP307" s="319"/>
      <c r="QSQ307" s="323"/>
      <c r="QSR307" s="319"/>
      <c r="QSS307" s="323"/>
      <c r="QST307" s="319"/>
      <c r="QSU307" s="323"/>
      <c r="QSV307" s="319"/>
      <c r="QSW307" s="323"/>
      <c r="QSX307" s="319"/>
      <c r="QSY307" s="323"/>
      <c r="QSZ307" s="319"/>
      <c r="QTA307" s="323"/>
      <c r="QTB307" s="319"/>
      <c r="QTC307" s="323"/>
      <c r="QTD307" s="319"/>
      <c r="QTE307" s="323"/>
      <c r="QTF307" s="319"/>
      <c r="QTG307" s="323"/>
      <c r="QTH307" s="319"/>
      <c r="QTI307" s="323"/>
      <c r="QTJ307" s="319"/>
      <c r="QTK307" s="323"/>
      <c r="QTL307" s="319"/>
      <c r="QTM307" s="323"/>
      <c r="QTN307" s="319"/>
      <c r="QTO307" s="323"/>
      <c r="QTP307" s="319"/>
      <c r="QTQ307" s="323"/>
      <c r="QTR307" s="319"/>
      <c r="QTS307" s="323"/>
      <c r="QTT307" s="319"/>
      <c r="QTU307" s="323"/>
      <c r="QTV307" s="319"/>
      <c r="QTW307" s="323"/>
      <c r="QTX307" s="319"/>
      <c r="QTY307" s="323"/>
      <c r="QTZ307" s="319"/>
      <c r="QUA307" s="323"/>
      <c r="QUB307" s="319"/>
      <c r="QUC307" s="323"/>
      <c r="QUD307" s="319"/>
      <c r="QUE307" s="323"/>
      <c r="QUF307" s="319"/>
      <c r="QUG307" s="323"/>
      <c r="QUH307" s="319"/>
      <c r="QUI307" s="323"/>
      <c r="QUJ307" s="319"/>
      <c r="QUK307" s="323"/>
      <c r="QUL307" s="319"/>
      <c r="QUM307" s="323"/>
      <c r="QUN307" s="319"/>
      <c r="QUO307" s="323"/>
      <c r="QUP307" s="319"/>
      <c r="QUQ307" s="323"/>
      <c r="QUR307" s="319"/>
      <c r="QUS307" s="323"/>
      <c r="QUT307" s="319"/>
      <c r="QUU307" s="323"/>
      <c r="QUV307" s="319"/>
      <c r="QUW307" s="323"/>
      <c r="QUX307" s="319"/>
      <c r="QUY307" s="323"/>
      <c r="QUZ307" s="319"/>
      <c r="QVA307" s="323"/>
      <c r="QVB307" s="319"/>
      <c r="QVC307" s="323"/>
      <c r="QVD307" s="319"/>
      <c r="QVE307" s="323"/>
      <c r="QVF307" s="319"/>
      <c r="QVG307" s="323"/>
      <c r="QVH307" s="319"/>
      <c r="QVI307" s="323"/>
      <c r="QVJ307" s="319"/>
      <c r="QVK307" s="323"/>
      <c r="QVL307" s="319"/>
      <c r="QVM307" s="323"/>
      <c r="QVN307" s="319"/>
      <c r="QVO307" s="323"/>
      <c r="QVP307" s="319"/>
      <c r="QVQ307" s="323"/>
      <c r="QVR307" s="319"/>
      <c r="QVS307" s="323"/>
      <c r="QVT307" s="319"/>
      <c r="QVU307" s="323"/>
      <c r="QVV307" s="319"/>
      <c r="QVW307" s="323"/>
      <c r="QVX307" s="319"/>
      <c r="QVY307" s="323"/>
      <c r="QVZ307" s="319"/>
      <c r="QWA307" s="323"/>
      <c r="QWB307" s="319"/>
      <c r="QWC307" s="323"/>
      <c r="QWD307" s="319"/>
      <c r="QWE307" s="323"/>
      <c r="QWF307" s="319"/>
      <c r="QWG307" s="323"/>
      <c r="QWH307" s="319"/>
      <c r="QWI307" s="323"/>
      <c r="QWJ307" s="319"/>
      <c r="QWK307" s="323"/>
      <c r="QWL307" s="319"/>
      <c r="QWM307" s="323"/>
      <c r="QWN307" s="319"/>
      <c r="QWO307" s="323"/>
      <c r="QWP307" s="319"/>
      <c r="QWQ307" s="323"/>
      <c r="QWR307" s="319"/>
      <c r="QWS307" s="323"/>
      <c r="QWT307" s="319"/>
      <c r="QWU307" s="323"/>
      <c r="QWV307" s="319"/>
      <c r="QWW307" s="323"/>
      <c r="QWX307" s="319"/>
      <c r="QWY307" s="323"/>
      <c r="QWZ307" s="319"/>
      <c r="QXA307" s="323"/>
      <c r="QXB307" s="319"/>
      <c r="QXC307" s="323"/>
      <c r="QXD307" s="319"/>
      <c r="QXE307" s="323"/>
      <c r="QXF307" s="319"/>
      <c r="QXG307" s="323"/>
      <c r="QXH307" s="319"/>
      <c r="QXI307" s="323"/>
      <c r="QXJ307" s="319"/>
      <c r="QXK307" s="323"/>
      <c r="QXL307" s="319"/>
      <c r="QXM307" s="323"/>
      <c r="QXN307" s="319"/>
      <c r="QXO307" s="323"/>
      <c r="QXP307" s="319"/>
      <c r="QXQ307" s="323"/>
      <c r="QXR307" s="319"/>
      <c r="QXS307" s="323"/>
      <c r="QXT307" s="319"/>
      <c r="QXU307" s="323"/>
      <c r="QXV307" s="319"/>
      <c r="QXW307" s="323"/>
      <c r="QXX307" s="319"/>
      <c r="QXY307" s="323"/>
      <c r="QXZ307" s="319"/>
      <c r="QYA307" s="323"/>
      <c r="QYB307" s="319"/>
      <c r="QYC307" s="323"/>
      <c r="QYD307" s="319"/>
      <c r="QYE307" s="323"/>
      <c r="QYF307" s="319"/>
      <c r="QYG307" s="323"/>
      <c r="QYH307" s="319"/>
      <c r="QYI307" s="323"/>
      <c r="QYJ307" s="319"/>
      <c r="QYK307" s="323"/>
      <c r="QYL307" s="319"/>
      <c r="QYM307" s="323"/>
      <c r="QYN307" s="319"/>
      <c r="QYO307" s="323"/>
      <c r="QYP307" s="319"/>
      <c r="QYQ307" s="323"/>
      <c r="QYR307" s="319"/>
      <c r="QYS307" s="323"/>
      <c r="QYT307" s="319"/>
      <c r="QYU307" s="323"/>
      <c r="QYV307" s="319"/>
      <c r="QYW307" s="323"/>
      <c r="QYX307" s="319"/>
      <c r="QYY307" s="323"/>
      <c r="QYZ307" s="319"/>
      <c r="QZA307" s="323"/>
      <c r="QZB307" s="319"/>
      <c r="QZC307" s="323"/>
      <c r="QZD307" s="319"/>
      <c r="QZE307" s="323"/>
      <c r="QZF307" s="319"/>
      <c r="QZG307" s="323"/>
      <c r="QZH307" s="319"/>
      <c r="QZI307" s="323"/>
      <c r="QZJ307" s="319"/>
      <c r="QZK307" s="323"/>
      <c r="QZL307" s="319"/>
      <c r="QZM307" s="323"/>
      <c r="QZN307" s="319"/>
      <c r="QZO307" s="323"/>
      <c r="QZP307" s="319"/>
      <c r="QZQ307" s="323"/>
      <c r="QZR307" s="319"/>
      <c r="QZS307" s="323"/>
      <c r="QZT307" s="319"/>
      <c r="QZU307" s="323"/>
      <c r="QZV307" s="319"/>
      <c r="QZW307" s="323"/>
      <c r="QZX307" s="319"/>
      <c r="QZY307" s="323"/>
      <c r="QZZ307" s="319"/>
      <c r="RAA307" s="323"/>
      <c r="RAB307" s="319"/>
      <c r="RAC307" s="323"/>
      <c r="RAD307" s="319"/>
      <c r="RAE307" s="323"/>
      <c r="RAF307" s="319"/>
      <c r="RAG307" s="323"/>
      <c r="RAH307" s="319"/>
      <c r="RAI307" s="323"/>
      <c r="RAJ307" s="319"/>
      <c r="RAK307" s="323"/>
      <c r="RAL307" s="319"/>
      <c r="RAM307" s="323"/>
      <c r="RAN307" s="319"/>
      <c r="RAO307" s="323"/>
      <c r="RAP307" s="319"/>
      <c r="RAQ307" s="323"/>
      <c r="RAR307" s="319"/>
      <c r="RAS307" s="323"/>
      <c r="RAT307" s="319"/>
      <c r="RAU307" s="323"/>
      <c r="RAV307" s="319"/>
      <c r="RAW307" s="323"/>
      <c r="RAX307" s="319"/>
      <c r="RAY307" s="323"/>
      <c r="RAZ307" s="319"/>
      <c r="RBA307" s="323"/>
      <c r="RBB307" s="319"/>
      <c r="RBC307" s="323"/>
      <c r="RBD307" s="319"/>
      <c r="RBE307" s="323"/>
      <c r="RBF307" s="319"/>
      <c r="RBG307" s="323"/>
      <c r="RBH307" s="319"/>
      <c r="RBI307" s="323"/>
      <c r="RBJ307" s="319"/>
      <c r="RBK307" s="323"/>
      <c r="RBL307" s="319"/>
      <c r="RBM307" s="323"/>
      <c r="RBN307" s="319"/>
      <c r="RBO307" s="323"/>
      <c r="RBP307" s="319"/>
      <c r="RBQ307" s="323"/>
      <c r="RBR307" s="319"/>
      <c r="RBS307" s="323"/>
      <c r="RBT307" s="319"/>
      <c r="RBU307" s="323"/>
      <c r="RBV307" s="319"/>
      <c r="RBW307" s="323"/>
      <c r="RBX307" s="319"/>
      <c r="RBY307" s="323"/>
      <c r="RBZ307" s="319"/>
      <c r="RCA307" s="323"/>
      <c r="RCB307" s="319"/>
      <c r="RCC307" s="323"/>
      <c r="RCD307" s="319"/>
      <c r="RCE307" s="323"/>
      <c r="RCF307" s="319"/>
      <c r="RCG307" s="323"/>
      <c r="RCH307" s="319"/>
      <c r="RCI307" s="323"/>
      <c r="RCJ307" s="319"/>
      <c r="RCK307" s="323"/>
      <c r="RCL307" s="319"/>
      <c r="RCM307" s="323"/>
      <c r="RCN307" s="319"/>
      <c r="RCO307" s="323"/>
      <c r="RCP307" s="319"/>
      <c r="RCQ307" s="323"/>
      <c r="RCR307" s="319"/>
      <c r="RCS307" s="323"/>
      <c r="RCT307" s="319"/>
      <c r="RCU307" s="323"/>
      <c r="RCV307" s="319"/>
      <c r="RCW307" s="323"/>
      <c r="RCX307" s="319"/>
      <c r="RCY307" s="323"/>
      <c r="RCZ307" s="319"/>
      <c r="RDA307" s="323"/>
      <c r="RDB307" s="319"/>
      <c r="RDC307" s="323"/>
      <c r="RDD307" s="319"/>
      <c r="RDE307" s="323"/>
      <c r="RDF307" s="319"/>
      <c r="RDG307" s="323"/>
      <c r="RDH307" s="319"/>
      <c r="RDI307" s="323"/>
      <c r="RDJ307" s="319"/>
      <c r="RDK307" s="323"/>
      <c r="RDL307" s="319"/>
      <c r="RDM307" s="323"/>
      <c r="RDN307" s="319"/>
      <c r="RDO307" s="323"/>
      <c r="RDP307" s="319"/>
      <c r="RDQ307" s="323"/>
      <c r="RDR307" s="319"/>
      <c r="RDS307" s="323"/>
      <c r="RDT307" s="319"/>
      <c r="RDU307" s="323"/>
      <c r="RDV307" s="319"/>
      <c r="RDW307" s="323"/>
      <c r="RDX307" s="319"/>
      <c r="RDY307" s="323"/>
      <c r="RDZ307" s="319"/>
      <c r="REA307" s="323"/>
      <c r="REB307" s="319"/>
      <c r="REC307" s="323"/>
      <c r="RED307" s="319"/>
      <c r="REE307" s="323"/>
      <c r="REF307" s="319"/>
      <c r="REG307" s="323"/>
      <c r="REH307" s="319"/>
      <c r="REI307" s="323"/>
      <c r="REJ307" s="319"/>
      <c r="REK307" s="323"/>
      <c r="REL307" s="319"/>
      <c r="REM307" s="323"/>
      <c r="REN307" s="319"/>
      <c r="REO307" s="323"/>
      <c r="REP307" s="319"/>
      <c r="REQ307" s="323"/>
      <c r="RER307" s="319"/>
      <c r="RES307" s="323"/>
      <c r="RET307" s="319"/>
      <c r="REU307" s="323"/>
      <c r="REV307" s="319"/>
      <c r="REW307" s="323"/>
      <c r="REX307" s="319"/>
      <c r="REY307" s="323"/>
      <c r="REZ307" s="319"/>
      <c r="RFA307" s="323"/>
      <c r="RFB307" s="319"/>
      <c r="RFC307" s="323"/>
      <c r="RFD307" s="319"/>
      <c r="RFE307" s="323"/>
      <c r="RFF307" s="319"/>
      <c r="RFG307" s="323"/>
      <c r="RFH307" s="319"/>
      <c r="RFI307" s="323"/>
      <c r="RFJ307" s="319"/>
      <c r="RFK307" s="323"/>
      <c r="RFL307" s="319"/>
      <c r="RFM307" s="323"/>
      <c r="RFN307" s="319"/>
      <c r="RFO307" s="323"/>
      <c r="RFP307" s="319"/>
      <c r="RFQ307" s="323"/>
      <c r="RFR307" s="319"/>
      <c r="RFS307" s="323"/>
      <c r="RFT307" s="319"/>
      <c r="RFU307" s="323"/>
      <c r="RFV307" s="319"/>
      <c r="RFW307" s="323"/>
      <c r="RFX307" s="319"/>
      <c r="RFY307" s="323"/>
      <c r="RFZ307" s="319"/>
      <c r="RGA307" s="323"/>
      <c r="RGB307" s="319"/>
      <c r="RGC307" s="323"/>
      <c r="RGD307" s="319"/>
      <c r="RGE307" s="323"/>
      <c r="RGF307" s="319"/>
      <c r="RGG307" s="323"/>
      <c r="RGH307" s="319"/>
      <c r="RGI307" s="323"/>
      <c r="RGJ307" s="319"/>
      <c r="RGK307" s="323"/>
      <c r="RGL307" s="319"/>
      <c r="RGM307" s="323"/>
      <c r="RGN307" s="319"/>
      <c r="RGO307" s="323"/>
      <c r="RGP307" s="319"/>
      <c r="RGQ307" s="323"/>
      <c r="RGR307" s="319"/>
      <c r="RGS307" s="323"/>
      <c r="RGT307" s="319"/>
      <c r="RGU307" s="323"/>
      <c r="RGV307" s="319"/>
      <c r="RGW307" s="323"/>
      <c r="RGX307" s="319"/>
      <c r="RGY307" s="323"/>
      <c r="RGZ307" s="319"/>
      <c r="RHA307" s="323"/>
      <c r="RHB307" s="319"/>
      <c r="RHC307" s="323"/>
      <c r="RHD307" s="319"/>
      <c r="RHE307" s="323"/>
      <c r="RHF307" s="319"/>
      <c r="RHG307" s="323"/>
      <c r="RHH307" s="319"/>
      <c r="RHI307" s="323"/>
      <c r="RHJ307" s="319"/>
      <c r="RHK307" s="323"/>
      <c r="RHL307" s="319"/>
      <c r="RHM307" s="323"/>
      <c r="RHN307" s="319"/>
      <c r="RHO307" s="323"/>
      <c r="RHP307" s="319"/>
      <c r="RHQ307" s="323"/>
      <c r="RHR307" s="319"/>
      <c r="RHS307" s="323"/>
      <c r="RHT307" s="319"/>
      <c r="RHU307" s="323"/>
      <c r="RHV307" s="319"/>
      <c r="RHW307" s="323"/>
      <c r="RHX307" s="319"/>
      <c r="RHY307" s="323"/>
      <c r="RHZ307" s="319"/>
      <c r="RIA307" s="323"/>
      <c r="RIB307" s="319"/>
      <c r="RIC307" s="323"/>
      <c r="RID307" s="319"/>
      <c r="RIE307" s="323"/>
      <c r="RIF307" s="319"/>
      <c r="RIG307" s="323"/>
      <c r="RIH307" s="319"/>
      <c r="RII307" s="323"/>
      <c r="RIJ307" s="319"/>
      <c r="RIK307" s="323"/>
      <c r="RIL307" s="319"/>
      <c r="RIM307" s="323"/>
      <c r="RIN307" s="319"/>
      <c r="RIO307" s="323"/>
      <c r="RIP307" s="319"/>
      <c r="RIQ307" s="323"/>
      <c r="RIR307" s="319"/>
      <c r="RIS307" s="323"/>
      <c r="RIT307" s="319"/>
      <c r="RIU307" s="323"/>
      <c r="RIV307" s="319"/>
      <c r="RIW307" s="323"/>
      <c r="RIX307" s="319"/>
      <c r="RIY307" s="323"/>
      <c r="RIZ307" s="319"/>
      <c r="RJA307" s="323"/>
      <c r="RJB307" s="319"/>
      <c r="RJC307" s="323"/>
      <c r="RJD307" s="319"/>
      <c r="RJE307" s="323"/>
      <c r="RJF307" s="319"/>
      <c r="RJG307" s="323"/>
      <c r="RJH307" s="319"/>
      <c r="RJI307" s="323"/>
      <c r="RJJ307" s="319"/>
      <c r="RJK307" s="323"/>
      <c r="RJL307" s="319"/>
      <c r="RJM307" s="323"/>
      <c r="RJN307" s="319"/>
      <c r="RJO307" s="323"/>
      <c r="RJP307" s="319"/>
      <c r="RJQ307" s="323"/>
      <c r="RJR307" s="319"/>
      <c r="RJS307" s="323"/>
      <c r="RJT307" s="319"/>
      <c r="RJU307" s="323"/>
      <c r="RJV307" s="319"/>
      <c r="RJW307" s="323"/>
      <c r="RJX307" s="319"/>
      <c r="RJY307" s="323"/>
      <c r="RJZ307" s="319"/>
      <c r="RKA307" s="323"/>
      <c r="RKB307" s="319"/>
      <c r="RKC307" s="323"/>
      <c r="RKD307" s="319"/>
      <c r="RKE307" s="323"/>
      <c r="RKF307" s="319"/>
      <c r="RKG307" s="323"/>
      <c r="RKH307" s="319"/>
      <c r="RKI307" s="323"/>
      <c r="RKJ307" s="319"/>
      <c r="RKK307" s="323"/>
      <c r="RKL307" s="319"/>
      <c r="RKM307" s="323"/>
      <c r="RKN307" s="319"/>
      <c r="RKO307" s="323"/>
      <c r="RKP307" s="319"/>
      <c r="RKQ307" s="323"/>
      <c r="RKR307" s="319"/>
      <c r="RKS307" s="323"/>
      <c r="RKT307" s="319"/>
      <c r="RKU307" s="323"/>
      <c r="RKV307" s="319"/>
      <c r="RKW307" s="323"/>
      <c r="RKX307" s="319"/>
      <c r="RKY307" s="323"/>
      <c r="RKZ307" s="319"/>
      <c r="RLA307" s="323"/>
      <c r="RLB307" s="319"/>
      <c r="RLC307" s="323"/>
      <c r="RLD307" s="319"/>
      <c r="RLE307" s="323"/>
      <c r="RLF307" s="319"/>
      <c r="RLG307" s="323"/>
      <c r="RLH307" s="319"/>
      <c r="RLI307" s="323"/>
      <c r="RLJ307" s="319"/>
      <c r="RLK307" s="323"/>
      <c r="RLL307" s="319"/>
      <c r="RLM307" s="323"/>
      <c r="RLN307" s="319"/>
      <c r="RLO307" s="323"/>
      <c r="RLP307" s="319"/>
      <c r="RLQ307" s="323"/>
      <c r="RLR307" s="319"/>
      <c r="RLS307" s="323"/>
      <c r="RLT307" s="319"/>
      <c r="RLU307" s="323"/>
      <c r="RLV307" s="319"/>
      <c r="RLW307" s="323"/>
      <c r="RLX307" s="319"/>
      <c r="RLY307" s="323"/>
      <c r="RLZ307" s="319"/>
      <c r="RMA307" s="323"/>
      <c r="RMB307" s="319"/>
      <c r="RMC307" s="323"/>
      <c r="RMD307" s="319"/>
      <c r="RME307" s="323"/>
      <c r="RMF307" s="319"/>
      <c r="RMG307" s="323"/>
      <c r="RMH307" s="319"/>
      <c r="RMI307" s="323"/>
      <c r="RMJ307" s="319"/>
      <c r="RMK307" s="323"/>
      <c r="RML307" s="319"/>
      <c r="RMM307" s="323"/>
      <c r="RMN307" s="319"/>
      <c r="RMO307" s="323"/>
      <c r="RMP307" s="319"/>
      <c r="RMQ307" s="323"/>
      <c r="RMR307" s="319"/>
      <c r="RMS307" s="323"/>
      <c r="RMT307" s="319"/>
      <c r="RMU307" s="323"/>
      <c r="RMV307" s="319"/>
      <c r="RMW307" s="323"/>
      <c r="RMX307" s="319"/>
      <c r="RMY307" s="323"/>
      <c r="RMZ307" s="319"/>
      <c r="RNA307" s="323"/>
      <c r="RNB307" s="319"/>
      <c r="RNC307" s="323"/>
      <c r="RND307" s="319"/>
      <c r="RNE307" s="323"/>
      <c r="RNF307" s="319"/>
      <c r="RNG307" s="323"/>
      <c r="RNH307" s="319"/>
      <c r="RNI307" s="323"/>
      <c r="RNJ307" s="319"/>
      <c r="RNK307" s="323"/>
      <c r="RNL307" s="319"/>
      <c r="RNM307" s="323"/>
      <c r="RNN307" s="319"/>
      <c r="RNO307" s="323"/>
      <c r="RNP307" s="319"/>
      <c r="RNQ307" s="323"/>
      <c r="RNR307" s="319"/>
      <c r="RNS307" s="323"/>
      <c r="RNT307" s="319"/>
      <c r="RNU307" s="323"/>
      <c r="RNV307" s="319"/>
      <c r="RNW307" s="323"/>
      <c r="RNX307" s="319"/>
      <c r="RNY307" s="323"/>
      <c r="RNZ307" s="319"/>
      <c r="ROA307" s="323"/>
      <c r="ROB307" s="319"/>
      <c r="ROC307" s="323"/>
      <c r="ROD307" s="319"/>
      <c r="ROE307" s="323"/>
      <c r="ROF307" s="319"/>
      <c r="ROG307" s="323"/>
      <c r="ROH307" s="319"/>
      <c r="ROI307" s="323"/>
      <c r="ROJ307" s="319"/>
      <c r="ROK307" s="323"/>
      <c r="ROL307" s="319"/>
      <c r="ROM307" s="323"/>
      <c r="RON307" s="319"/>
      <c r="ROO307" s="323"/>
      <c r="ROP307" s="319"/>
      <c r="ROQ307" s="323"/>
      <c r="ROR307" s="319"/>
      <c r="ROS307" s="323"/>
      <c r="ROT307" s="319"/>
      <c r="ROU307" s="323"/>
      <c r="ROV307" s="319"/>
      <c r="ROW307" s="323"/>
      <c r="ROX307" s="319"/>
      <c r="ROY307" s="323"/>
      <c r="ROZ307" s="319"/>
      <c r="RPA307" s="323"/>
      <c r="RPB307" s="319"/>
      <c r="RPC307" s="323"/>
      <c r="RPD307" s="319"/>
      <c r="RPE307" s="323"/>
      <c r="RPF307" s="319"/>
      <c r="RPG307" s="323"/>
      <c r="RPH307" s="319"/>
      <c r="RPI307" s="323"/>
      <c r="RPJ307" s="319"/>
      <c r="RPK307" s="323"/>
      <c r="RPL307" s="319"/>
      <c r="RPM307" s="323"/>
      <c r="RPN307" s="319"/>
      <c r="RPO307" s="323"/>
      <c r="RPP307" s="319"/>
      <c r="RPQ307" s="323"/>
      <c r="RPR307" s="319"/>
      <c r="RPS307" s="323"/>
      <c r="RPT307" s="319"/>
      <c r="RPU307" s="323"/>
      <c r="RPV307" s="319"/>
      <c r="RPW307" s="323"/>
      <c r="RPX307" s="319"/>
      <c r="RPY307" s="323"/>
      <c r="RPZ307" s="319"/>
      <c r="RQA307" s="323"/>
      <c r="RQB307" s="319"/>
      <c r="RQC307" s="323"/>
      <c r="RQD307" s="319"/>
      <c r="RQE307" s="323"/>
      <c r="RQF307" s="319"/>
      <c r="RQG307" s="323"/>
      <c r="RQH307" s="319"/>
      <c r="RQI307" s="323"/>
      <c r="RQJ307" s="319"/>
      <c r="RQK307" s="323"/>
      <c r="RQL307" s="319"/>
      <c r="RQM307" s="323"/>
      <c r="RQN307" s="319"/>
      <c r="RQO307" s="323"/>
      <c r="RQP307" s="319"/>
      <c r="RQQ307" s="323"/>
      <c r="RQR307" s="319"/>
      <c r="RQS307" s="323"/>
      <c r="RQT307" s="319"/>
      <c r="RQU307" s="323"/>
      <c r="RQV307" s="319"/>
      <c r="RQW307" s="323"/>
      <c r="RQX307" s="319"/>
      <c r="RQY307" s="323"/>
      <c r="RQZ307" s="319"/>
      <c r="RRA307" s="323"/>
      <c r="RRB307" s="319"/>
      <c r="RRC307" s="323"/>
      <c r="RRD307" s="319"/>
      <c r="RRE307" s="323"/>
      <c r="RRF307" s="319"/>
      <c r="RRG307" s="323"/>
      <c r="RRH307" s="319"/>
      <c r="RRI307" s="323"/>
      <c r="RRJ307" s="319"/>
      <c r="RRK307" s="323"/>
      <c r="RRL307" s="319"/>
      <c r="RRM307" s="323"/>
      <c r="RRN307" s="319"/>
      <c r="RRO307" s="323"/>
      <c r="RRP307" s="319"/>
      <c r="RRQ307" s="323"/>
      <c r="RRR307" s="319"/>
      <c r="RRS307" s="323"/>
      <c r="RRT307" s="319"/>
      <c r="RRU307" s="323"/>
      <c r="RRV307" s="319"/>
      <c r="RRW307" s="323"/>
      <c r="RRX307" s="319"/>
      <c r="RRY307" s="323"/>
      <c r="RRZ307" s="319"/>
      <c r="RSA307" s="323"/>
      <c r="RSB307" s="319"/>
      <c r="RSC307" s="323"/>
      <c r="RSD307" s="319"/>
      <c r="RSE307" s="323"/>
      <c r="RSF307" s="319"/>
      <c r="RSG307" s="323"/>
      <c r="RSH307" s="319"/>
      <c r="RSI307" s="323"/>
      <c r="RSJ307" s="319"/>
      <c r="RSK307" s="323"/>
      <c r="RSL307" s="319"/>
      <c r="RSM307" s="323"/>
      <c r="RSN307" s="319"/>
      <c r="RSO307" s="323"/>
      <c r="RSP307" s="319"/>
      <c r="RSQ307" s="323"/>
      <c r="RSR307" s="319"/>
      <c r="RSS307" s="323"/>
      <c r="RST307" s="319"/>
      <c r="RSU307" s="323"/>
      <c r="RSV307" s="319"/>
      <c r="RSW307" s="323"/>
      <c r="RSX307" s="319"/>
      <c r="RSY307" s="323"/>
      <c r="RSZ307" s="319"/>
      <c r="RTA307" s="323"/>
      <c r="RTB307" s="319"/>
      <c r="RTC307" s="323"/>
      <c r="RTD307" s="319"/>
      <c r="RTE307" s="323"/>
      <c r="RTF307" s="319"/>
      <c r="RTG307" s="323"/>
      <c r="RTH307" s="319"/>
      <c r="RTI307" s="323"/>
      <c r="RTJ307" s="319"/>
      <c r="RTK307" s="323"/>
      <c r="RTL307" s="319"/>
      <c r="RTM307" s="323"/>
      <c r="RTN307" s="319"/>
      <c r="RTO307" s="323"/>
      <c r="RTP307" s="319"/>
      <c r="RTQ307" s="323"/>
      <c r="RTR307" s="319"/>
      <c r="RTS307" s="323"/>
      <c r="RTT307" s="319"/>
      <c r="RTU307" s="323"/>
      <c r="RTV307" s="319"/>
      <c r="RTW307" s="323"/>
      <c r="RTX307" s="319"/>
      <c r="RTY307" s="323"/>
      <c r="RTZ307" s="319"/>
      <c r="RUA307" s="323"/>
      <c r="RUB307" s="319"/>
      <c r="RUC307" s="323"/>
      <c r="RUD307" s="319"/>
      <c r="RUE307" s="323"/>
      <c r="RUF307" s="319"/>
      <c r="RUG307" s="323"/>
      <c r="RUH307" s="319"/>
      <c r="RUI307" s="323"/>
      <c r="RUJ307" s="319"/>
      <c r="RUK307" s="323"/>
      <c r="RUL307" s="319"/>
      <c r="RUM307" s="323"/>
      <c r="RUN307" s="319"/>
      <c r="RUO307" s="323"/>
      <c r="RUP307" s="319"/>
      <c r="RUQ307" s="323"/>
      <c r="RUR307" s="319"/>
      <c r="RUS307" s="323"/>
      <c r="RUT307" s="319"/>
      <c r="RUU307" s="323"/>
      <c r="RUV307" s="319"/>
      <c r="RUW307" s="323"/>
      <c r="RUX307" s="319"/>
      <c r="RUY307" s="323"/>
      <c r="RUZ307" s="319"/>
      <c r="RVA307" s="323"/>
      <c r="RVB307" s="319"/>
      <c r="RVC307" s="323"/>
      <c r="RVD307" s="319"/>
      <c r="RVE307" s="323"/>
      <c r="RVF307" s="319"/>
      <c r="RVG307" s="323"/>
      <c r="RVH307" s="319"/>
      <c r="RVI307" s="323"/>
      <c r="RVJ307" s="319"/>
      <c r="RVK307" s="323"/>
      <c r="RVL307" s="319"/>
      <c r="RVM307" s="323"/>
      <c r="RVN307" s="319"/>
      <c r="RVO307" s="323"/>
      <c r="RVP307" s="319"/>
      <c r="RVQ307" s="323"/>
      <c r="RVR307" s="319"/>
      <c r="RVS307" s="323"/>
      <c r="RVT307" s="319"/>
      <c r="RVU307" s="323"/>
      <c r="RVV307" s="319"/>
      <c r="RVW307" s="323"/>
      <c r="RVX307" s="319"/>
      <c r="RVY307" s="323"/>
      <c r="RVZ307" s="319"/>
      <c r="RWA307" s="323"/>
      <c r="RWB307" s="319"/>
      <c r="RWC307" s="323"/>
      <c r="RWD307" s="319"/>
      <c r="RWE307" s="323"/>
      <c r="RWF307" s="319"/>
      <c r="RWG307" s="323"/>
      <c r="RWH307" s="319"/>
      <c r="RWI307" s="323"/>
      <c r="RWJ307" s="319"/>
      <c r="RWK307" s="323"/>
      <c r="RWL307" s="319"/>
      <c r="RWM307" s="323"/>
      <c r="RWN307" s="319"/>
      <c r="RWO307" s="323"/>
      <c r="RWP307" s="319"/>
      <c r="RWQ307" s="323"/>
      <c r="RWR307" s="319"/>
      <c r="RWS307" s="323"/>
      <c r="RWT307" s="319"/>
      <c r="RWU307" s="323"/>
      <c r="RWV307" s="319"/>
      <c r="RWW307" s="323"/>
      <c r="RWX307" s="319"/>
      <c r="RWY307" s="323"/>
      <c r="RWZ307" s="319"/>
      <c r="RXA307" s="323"/>
      <c r="RXB307" s="319"/>
      <c r="RXC307" s="323"/>
      <c r="RXD307" s="319"/>
      <c r="RXE307" s="323"/>
      <c r="RXF307" s="319"/>
      <c r="RXG307" s="323"/>
      <c r="RXH307" s="319"/>
      <c r="RXI307" s="323"/>
      <c r="RXJ307" s="319"/>
      <c r="RXK307" s="323"/>
      <c r="RXL307" s="319"/>
      <c r="RXM307" s="323"/>
      <c r="RXN307" s="319"/>
      <c r="RXO307" s="323"/>
      <c r="RXP307" s="319"/>
      <c r="RXQ307" s="323"/>
      <c r="RXR307" s="319"/>
      <c r="RXS307" s="323"/>
      <c r="RXT307" s="319"/>
      <c r="RXU307" s="323"/>
      <c r="RXV307" s="319"/>
      <c r="RXW307" s="323"/>
      <c r="RXX307" s="319"/>
      <c r="RXY307" s="323"/>
      <c r="RXZ307" s="319"/>
      <c r="RYA307" s="323"/>
      <c r="RYB307" s="319"/>
      <c r="RYC307" s="323"/>
      <c r="RYD307" s="319"/>
      <c r="RYE307" s="323"/>
      <c r="RYF307" s="319"/>
      <c r="RYG307" s="323"/>
      <c r="RYH307" s="319"/>
      <c r="RYI307" s="323"/>
      <c r="RYJ307" s="319"/>
      <c r="RYK307" s="323"/>
      <c r="RYL307" s="319"/>
      <c r="RYM307" s="323"/>
      <c r="RYN307" s="319"/>
      <c r="RYO307" s="323"/>
      <c r="RYP307" s="319"/>
      <c r="RYQ307" s="323"/>
      <c r="RYR307" s="319"/>
      <c r="RYS307" s="323"/>
      <c r="RYT307" s="319"/>
      <c r="RYU307" s="323"/>
      <c r="RYV307" s="319"/>
      <c r="RYW307" s="323"/>
      <c r="RYX307" s="319"/>
      <c r="RYY307" s="323"/>
      <c r="RYZ307" s="319"/>
      <c r="RZA307" s="323"/>
      <c r="RZB307" s="319"/>
      <c r="RZC307" s="323"/>
      <c r="RZD307" s="319"/>
      <c r="RZE307" s="323"/>
      <c r="RZF307" s="319"/>
      <c r="RZG307" s="323"/>
      <c r="RZH307" s="319"/>
      <c r="RZI307" s="323"/>
      <c r="RZJ307" s="319"/>
      <c r="RZK307" s="323"/>
      <c r="RZL307" s="319"/>
      <c r="RZM307" s="323"/>
      <c r="RZN307" s="319"/>
      <c r="RZO307" s="323"/>
      <c r="RZP307" s="319"/>
      <c r="RZQ307" s="323"/>
      <c r="RZR307" s="319"/>
      <c r="RZS307" s="323"/>
      <c r="RZT307" s="319"/>
      <c r="RZU307" s="323"/>
      <c r="RZV307" s="319"/>
      <c r="RZW307" s="323"/>
      <c r="RZX307" s="319"/>
      <c r="RZY307" s="323"/>
      <c r="RZZ307" s="319"/>
      <c r="SAA307" s="323"/>
      <c r="SAB307" s="319"/>
      <c r="SAC307" s="323"/>
      <c r="SAD307" s="319"/>
      <c r="SAE307" s="323"/>
      <c r="SAF307" s="319"/>
      <c r="SAG307" s="323"/>
      <c r="SAH307" s="319"/>
      <c r="SAI307" s="323"/>
      <c r="SAJ307" s="319"/>
      <c r="SAK307" s="323"/>
      <c r="SAL307" s="319"/>
      <c r="SAM307" s="323"/>
      <c r="SAN307" s="319"/>
      <c r="SAO307" s="323"/>
      <c r="SAP307" s="319"/>
      <c r="SAQ307" s="323"/>
      <c r="SAR307" s="319"/>
      <c r="SAS307" s="323"/>
      <c r="SAT307" s="319"/>
      <c r="SAU307" s="323"/>
      <c r="SAV307" s="319"/>
      <c r="SAW307" s="323"/>
      <c r="SAX307" s="319"/>
      <c r="SAY307" s="323"/>
      <c r="SAZ307" s="319"/>
      <c r="SBA307" s="323"/>
      <c r="SBB307" s="319"/>
      <c r="SBC307" s="323"/>
      <c r="SBD307" s="319"/>
      <c r="SBE307" s="323"/>
      <c r="SBF307" s="319"/>
      <c r="SBG307" s="323"/>
      <c r="SBH307" s="319"/>
      <c r="SBI307" s="323"/>
      <c r="SBJ307" s="319"/>
      <c r="SBK307" s="323"/>
      <c r="SBL307" s="319"/>
      <c r="SBM307" s="323"/>
      <c r="SBN307" s="319"/>
      <c r="SBO307" s="323"/>
      <c r="SBP307" s="319"/>
      <c r="SBQ307" s="323"/>
      <c r="SBR307" s="319"/>
      <c r="SBS307" s="323"/>
      <c r="SBT307" s="319"/>
      <c r="SBU307" s="323"/>
      <c r="SBV307" s="319"/>
      <c r="SBW307" s="323"/>
      <c r="SBX307" s="319"/>
      <c r="SBY307" s="323"/>
      <c r="SBZ307" s="319"/>
      <c r="SCA307" s="323"/>
      <c r="SCB307" s="319"/>
      <c r="SCC307" s="323"/>
      <c r="SCD307" s="319"/>
      <c r="SCE307" s="323"/>
      <c r="SCF307" s="319"/>
      <c r="SCG307" s="323"/>
      <c r="SCH307" s="319"/>
      <c r="SCI307" s="323"/>
      <c r="SCJ307" s="319"/>
      <c r="SCK307" s="323"/>
      <c r="SCL307" s="319"/>
      <c r="SCM307" s="323"/>
      <c r="SCN307" s="319"/>
      <c r="SCO307" s="323"/>
      <c r="SCP307" s="319"/>
      <c r="SCQ307" s="323"/>
      <c r="SCR307" s="319"/>
      <c r="SCS307" s="323"/>
      <c r="SCT307" s="319"/>
      <c r="SCU307" s="323"/>
      <c r="SCV307" s="319"/>
      <c r="SCW307" s="323"/>
      <c r="SCX307" s="319"/>
      <c r="SCY307" s="323"/>
      <c r="SCZ307" s="319"/>
      <c r="SDA307" s="323"/>
      <c r="SDB307" s="319"/>
      <c r="SDC307" s="323"/>
      <c r="SDD307" s="319"/>
      <c r="SDE307" s="323"/>
      <c r="SDF307" s="319"/>
      <c r="SDG307" s="323"/>
      <c r="SDH307" s="319"/>
      <c r="SDI307" s="323"/>
      <c r="SDJ307" s="319"/>
      <c r="SDK307" s="323"/>
      <c r="SDL307" s="319"/>
      <c r="SDM307" s="323"/>
      <c r="SDN307" s="319"/>
      <c r="SDO307" s="323"/>
      <c r="SDP307" s="319"/>
      <c r="SDQ307" s="323"/>
      <c r="SDR307" s="319"/>
      <c r="SDS307" s="323"/>
      <c r="SDT307" s="319"/>
      <c r="SDU307" s="323"/>
      <c r="SDV307" s="319"/>
      <c r="SDW307" s="323"/>
      <c r="SDX307" s="319"/>
      <c r="SDY307" s="323"/>
      <c r="SDZ307" s="319"/>
      <c r="SEA307" s="323"/>
      <c r="SEB307" s="319"/>
      <c r="SEC307" s="323"/>
      <c r="SED307" s="319"/>
      <c r="SEE307" s="323"/>
      <c r="SEF307" s="319"/>
      <c r="SEG307" s="323"/>
      <c r="SEH307" s="319"/>
      <c r="SEI307" s="323"/>
      <c r="SEJ307" s="319"/>
      <c r="SEK307" s="323"/>
      <c r="SEL307" s="319"/>
      <c r="SEM307" s="323"/>
      <c r="SEN307" s="319"/>
      <c r="SEO307" s="323"/>
      <c r="SEP307" s="319"/>
      <c r="SEQ307" s="323"/>
      <c r="SER307" s="319"/>
      <c r="SES307" s="323"/>
      <c r="SET307" s="319"/>
      <c r="SEU307" s="323"/>
      <c r="SEV307" s="319"/>
      <c r="SEW307" s="323"/>
      <c r="SEX307" s="319"/>
      <c r="SEY307" s="323"/>
      <c r="SEZ307" s="319"/>
      <c r="SFA307" s="323"/>
      <c r="SFB307" s="319"/>
      <c r="SFC307" s="323"/>
      <c r="SFD307" s="319"/>
      <c r="SFE307" s="323"/>
      <c r="SFF307" s="319"/>
      <c r="SFG307" s="323"/>
      <c r="SFH307" s="319"/>
      <c r="SFI307" s="323"/>
      <c r="SFJ307" s="319"/>
      <c r="SFK307" s="323"/>
      <c r="SFL307" s="319"/>
      <c r="SFM307" s="323"/>
      <c r="SFN307" s="319"/>
      <c r="SFO307" s="323"/>
      <c r="SFP307" s="319"/>
      <c r="SFQ307" s="323"/>
      <c r="SFR307" s="319"/>
      <c r="SFS307" s="323"/>
      <c r="SFT307" s="319"/>
      <c r="SFU307" s="323"/>
      <c r="SFV307" s="319"/>
      <c r="SFW307" s="323"/>
      <c r="SFX307" s="319"/>
      <c r="SFY307" s="323"/>
      <c r="SFZ307" s="319"/>
      <c r="SGA307" s="323"/>
      <c r="SGB307" s="319"/>
      <c r="SGC307" s="323"/>
      <c r="SGD307" s="319"/>
      <c r="SGE307" s="323"/>
      <c r="SGF307" s="319"/>
      <c r="SGG307" s="323"/>
      <c r="SGH307" s="319"/>
      <c r="SGI307" s="323"/>
      <c r="SGJ307" s="319"/>
      <c r="SGK307" s="323"/>
      <c r="SGL307" s="319"/>
      <c r="SGM307" s="323"/>
      <c r="SGN307" s="319"/>
      <c r="SGO307" s="323"/>
      <c r="SGP307" s="319"/>
      <c r="SGQ307" s="323"/>
      <c r="SGR307" s="319"/>
      <c r="SGS307" s="323"/>
      <c r="SGT307" s="319"/>
      <c r="SGU307" s="323"/>
      <c r="SGV307" s="319"/>
      <c r="SGW307" s="323"/>
      <c r="SGX307" s="319"/>
      <c r="SGY307" s="323"/>
      <c r="SGZ307" s="319"/>
      <c r="SHA307" s="323"/>
      <c r="SHB307" s="319"/>
      <c r="SHC307" s="323"/>
      <c r="SHD307" s="319"/>
      <c r="SHE307" s="323"/>
      <c r="SHF307" s="319"/>
      <c r="SHG307" s="323"/>
      <c r="SHH307" s="319"/>
      <c r="SHI307" s="323"/>
      <c r="SHJ307" s="319"/>
      <c r="SHK307" s="323"/>
      <c r="SHL307" s="319"/>
      <c r="SHM307" s="323"/>
      <c r="SHN307" s="319"/>
      <c r="SHO307" s="323"/>
      <c r="SHP307" s="319"/>
      <c r="SHQ307" s="323"/>
      <c r="SHR307" s="319"/>
      <c r="SHS307" s="323"/>
      <c r="SHT307" s="319"/>
      <c r="SHU307" s="323"/>
      <c r="SHV307" s="319"/>
      <c r="SHW307" s="323"/>
      <c r="SHX307" s="319"/>
      <c r="SHY307" s="323"/>
      <c r="SHZ307" s="319"/>
      <c r="SIA307" s="323"/>
      <c r="SIB307" s="319"/>
      <c r="SIC307" s="323"/>
      <c r="SID307" s="319"/>
      <c r="SIE307" s="323"/>
      <c r="SIF307" s="319"/>
      <c r="SIG307" s="323"/>
      <c r="SIH307" s="319"/>
      <c r="SII307" s="323"/>
      <c r="SIJ307" s="319"/>
      <c r="SIK307" s="323"/>
      <c r="SIL307" s="319"/>
      <c r="SIM307" s="323"/>
      <c r="SIN307" s="319"/>
      <c r="SIO307" s="323"/>
      <c r="SIP307" s="319"/>
      <c r="SIQ307" s="323"/>
      <c r="SIR307" s="319"/>
      <c r="SIS307" s="323"/>
      <c r="SIT307" s="319"/>
      <c r="SIU307" s="323"/>
      <c r="SIV307" s="319"/>
      <c r="SIW307" s="323"/>
      <c r="SIX307" s="319"/>
      <c r="SIY307" s="323"/>
      <c r="SIZ307" s="319"/>
      <c r="SJA307" s="323"/>
      <c r="SJB307" s="319"/>
      <c r="SJC307" s="323"/>
      <c r="SJD307" s="319"/>
      <c r="SJE307" s="323"/>
      <c r="SJF307" s="319"/>
      <c r="SJG307" s="323"/>
      <c r="SJH307" s="319"/>
      <c r="SJI307" s="323"/>
      <c r="SJJ307" s="319"/>
      <c r="SJK307" s="323"/>
      <c r="SJL307" s="319"/>
      <c r="SJM307" s="323"/>
      <c r="SJN307" s="319"/>
      <c r="SJO307" s="323"/>
      <c r="SJP307" s="319"/>
      <c r="SJQ307" s="323"/>
      <c r="SJR307" s="319"/>
      <c r="SJS307" s="323"/>
      <c r="SJT307" s="319"/>
      <c r="SJU307" s="323"/>
      <c r="SJV307" s="319"/>
      <c r="SJW307" s="323"/>
      <c r="SJX307" s="319"/>
      <c r="SJY307" s="323"/>
      <c r="SJZ307" s="319"/>
      <c r="SKA307" s="323"/>
      <c r="SKB307" s="319"/>
      <c r="SKC307" s="323"/>
      <c r="SKD307" s="319"/>
      <c r="SKE307" s="323"/>
      <c r="SKF307" s="319"/>
      <c r="SKG307" s="323"/>
      <c r="SKH307" s="319"/>
      <c r="SKI307" s="323"/>
      <c r="SKJ307" s="319"/>
      <c r="SKK307" s="323"/>
      <c r="SKL307" s="319"/>
      <c r="SKM307" s="323"/>
      <c r="SKN307" s="319"/>
      <c r="SKO307" s="323"/>
      <c r="SKP307" s="319"/>
      <c r="SKQ307" s="323"/>
      <c r="SKR307" s="319"/>
      <c r="SKS307" s="323"/>
      <c r="SKT307" s="319"/>
      <c r="SKU307" s="323"/>
      <c r="SKV307" s="319"/>
      <c r="SKW307" s="323"/>
      <c r="SKX307" s="319"/>
      <c r="SKY307" s="323"/>
      <c r="SKZ307" s="319"/>
      <c r="SLA307" s="323"/>
      <c r="SLB307" s="319"/>
      <c r="SLC307" s="323"/>
      <c r="SLD307" s="319"/>
      <c r="SLE307" s="323"/>
      <c r="SLF307" s="319"/>
      <c r="SLG307" s="323"/>
      <c r="SLH307" s="319"/>
      <c r="SLI307" s="323"/>
      <c r="SLJ307" s="319"/>
      <c r="SLK307" s="323"/>
      <c r="SLL307" s="319"/>
      <c r="SLM307" s="323"/>
      <c r="SLN307" s="319"/>
      <c r="SLO307" s="323"/>
      <c r="SLP307" s="319"/>
      <c r="SLQ307" s="323"/>
      <c r="SLR307" s="319"/>
      <c r="SLS307" s="323"/>
      <c r="SLT307" s="319"/>
      <c r="SLU307" s="323"/>
      <c r="SLV307" s="319"/>
      <c r="SLW307" s="323"/>
      <c r="SLX307" s="319"/>
      <c r="SLY307" s="323"/>
      <c r="SLZ307" s="319"/>
      <c r="SMA307" s="323"/>
      <c r="SMB307" s="319"/>
      <c r="SMC307" s="323"/>
      <c r="SMD307" s="319"/>
      <c r="SME307" s="323"/>
      <c r="SMF307" s="319"/>
      <c r="SMG307" s="323"/>
      <c r="SMH307" s="319"/>
      <c r="SMI307" s="323"/>
      <c r="SMJ307" s="319"/>
      <c r="SMK307" s="323"/>
      <c r="SML307" s="319"/>
      <c r="SMM307" s="323"/>
      <c r="SMN307" s="319"/>
      <c r="SMO307" s="323"/>
      <c r="SMP307" s="319"/>
      <c r="SMQ307" s="323"/>
      <c r="SMR307" s="319"/>
      <c r="SMS307" s="323"/>
      <c r="SMT307" s="319"/>
      <c r="SMU307" s="323"/>
      <c r="SMV307" s="319"/>
      <c r="SMW307" s="323"/>
      <c r="SMX307" s="319"/>
      <c r="SMY307" s="323"/>
      <c r="SMZ307" s="319"/>
      <c r="SNA307" s="323"/>
      <c r="SNB307" s="319"/>
      <c r="SNC307" s="323"/>
      <c r="SND307" s="319"/>
      <c r="SNE307" s="323"/>
      <c r="SNF307" s="319"/>
      <c r="SNG307" s="323"/>
      <c r="SNH307" s="319"/>
      <c r="SNI307" s="323"/>
      <c r="SNJ307" s="319"/>
      <c r="SNK307" s="323"/>
      <c r="SNL307" s="319"/>
      <c r="SNM307" s="323"/>
      <c r="SNN307" s="319"/>
      <c r="SNO307" s="323"/>
      <c r="SNP307" s="319"/>
      <c r="SNQ307" s="323"/>
      <c r="SNR307" s="319"/>
      <c r="SNS307" s="323"/>
      <c r="SNT307" s="319"/>
      <c r="SNU307" s="323"/>
      <c r="SNV307" s="319"/>
      <c r="SNW307" s="323"/>
      <c r="SNX307" s="319"/>
      <c r="SNY307" s="323"/>
      <c r="SNZ307" s="319"/>
      <c r="SOA307" s="323"/>
      <c r="SOB307" s="319"/>
      <c r="SOC307" s="323"/>
      <c r="SOD307" s="319"/>
      <c r="SOE307" s="323"/>
      <c r="SOF307" s="319"/>
      <c r="SOG307" s="323"/>
      <c r="SOH307" s="319"/>
      <c r="SOI307" s="323"/>
      <c r="SOJ307" s="319"/>
      <c r="SOK307" s="323"/>
      <c r="SOL307" s="319"/>
      <c r="SOM307" s="323"/>
      <c r="SON307" s="319"/>
      <c r="SOO307" s="323"/>
      <c r="SOP307" s="319"/>
      <c r="SOQ307" s="323"/>
      <c r="SOR307" s="319"/>
      <c r="SOS307" s="323"/>
      <c r="SOT307" s="319"/>
      <c r="SOU307" s="323"/>
      <c r="SOV307" s="319"/>
      <c r="SOW307" s="323"/>
      <c r="SOX307" s="319"/>
      <c r="SOY307" s="323"/>
      <c r="SOZ307" s="319"/>
      <c r="SPA307" s="323"/>
      <c r="SPB307" s="319"/>
      <c r="SPC307" s="323"/>
      <c r="SPD307" s="319"/>
      <c r="SPE307" s="323"/>
      <c r="SPF307" s="319"/>
      <c r="SPG307" s="323"/>
      <c r="SPH307" s="319"/>
      <c r="SPI307" s="323"/>
      <c r="SPJ307" s="319"/>
      <c r="SPK307" s="323"/>
      <c r="SPL307" s="319"/>
      <c r="SPM307" s="323"/>
      <c r="SPN307" s="319"/>
      <c r="SPO307" s="323"/>
      <c r="SPP307" s="319"/>
      <c r="SPQ307" s="323"/>
      <c r="SPR307" s="319"/>
      <c r="SPS307" s="323"/>
      <c r="SPT307" s="319"/>
      <c r="SPU307" s="323"/>
      <c r="SPV307" s="319"/>
      <c r="SPW307" s="323"/>
      <c r="SPX307" s="319"/>
      <c r="SPY307" s="323"/>
      <c r="SPZ307" s="319"/>
      <c r="SQA307" s="323"/>
      <c r="SQB307" s="319"/>
      <c r="SQC307" s="323"/>
      <c r="SQD307" s="319"/>
      <c r="SQE307" s="323"/>
      <c r="SQF307" s="319"/>
      <c r="SQG307" s="323"/>
      <c r="SQH307" s="319"/>
      <c r="SQI307" s="323"/>
      <c r="SQJ307" s="319"/>
      <c r="SQK307" s="323"/>
      <c r="SQL307" s="319"/>
      <c r="SQM307" s="323"/>
      <c r="SQN307" s="319"/>
      <c r="SQO307" s="323"/>
      <c r="SQP307" s="319"/>
      <c r="SQQ307" s="323"/>
      <c r="SQR307" s="319"/>
      <c r="SQS307" s="323"/>
      <c r="SQT307" s="319"/>
      <c r="SQU307" s="323"/>
      <c r="SQV307" s="319"/>
      <c r="SQW307" s="323"/>
      <c r="SQX307" s="319"/>
      <c r="SQY307" s="323"/>
      <c r="SQZ307" s="319"/>
      <c r="SRA307" s="323"/>
      <c r="SRB307" s="319"/>
      <c r="SRC307" s="323"/>
      <c r="SRD307" s="319"/>
      <c r="SRE307" s="323"/>
      <c r="SRF307" s="319"/>
      <c r="SRG307" s="323"/>
      <c r="SRH307" s="319"/>
      <c r="SRI307" s="323"/>
      <c r="SRJ307" s="319"/>
      <c r="SRK307" s="323"/>
      <c r="SRL307" s="319"/>
      <c r="SRM307" s="323"/>
      <c r="SRN307" s="319"/>
      <c r="SRO307" s="323"/>
      <c r="SRP307" s="319"/>
      <c r="SRQ307" s="323"/>
      <c r="SRR307" s="319"/>
      <c r="SRS307" s="323"/>
      <c r="SRT307" s="319"/>
      <c r="SRU307" s="323"/>
      <c r="SRV307" s="319"/>
      <c r="SRW307" s="323"/>
      <c r="SRX307" s="319"/>
      <c r="SRY307" s="323"/>
      <c r="SRZ307" s="319"/>
      <c r="SSA307" s="323"/>
      <c r="SSB307" s="319"/>
      <c r="SSC307" s="323"/>
      <c r="SSD307" s="319"/>
      <c r="SSE307" s="323"/>
      <c r="SSF307" s="319"/>
      <c r="SSG307" s="323"/>
      <c r="SSH307" s="319"/>
      <c r="SSI307" s="323"/>
      <c r="SSJ307" s="319"/>
      <c r="SSK307" s="323"/>
      <c r="SSL307" s="319"/>
      <c r="SSM307" s="323"/>
      <c r="SSN307" s="319"/>
      <c r="SSO307" s="323"/>
      <c r="SSP307" s="319"/>
      <c r="SSQ307" s="323"/>
      <c r="SSR307" s="319"/>
      <c r="SSS307" s="323"/>
      <c r="SST307" s="319"/>
      <c r="SSU307" s="323"/>
      <c r="SSV307" s="319"/>
      <c r="SSW307" s="323"/>
      <c r="SSX307" s="319"/>
      <c r="SSY307" s="323"/>
      <c r="SSZ307" s="319"/>
      <c r="STA307" s="323"/>
      <c r="STB307" s="319"/>
      <c r="STC307" s="323"/>
      <c r="STD307" s="319"/>
      <c r="STE307" s="323"/>
      <c r="STF307" s="319"/>
      <c r="STG307" s="323"/>
      <c r="STH307" s="319"/>
      <c r="STI307" s="323"/>
      <c r="STJ307" s="319"/>
      <c r="STK307" s="323"/>
      <c r="STL307" s="319"/>
      <c r="STM307" s="323"/>
      <c r="STN307" s="319"/>
      <c r="STO307" s="323"/>
      <c r="STP307" s="319"/>
      <c r="STQ307" s="323"/>
      <c r="STR307" s="319"/>
      <c r="STS307" s="323"/>
      <c r="STT307" s="319"/>
      <c r="STU307" s="323"/>
      <c r="STV307" s="319"/>
      <c r="STW307" s="323"/>
      <c r="STX307" s="319"/>
      <c r="STY307" s="323"/>
      <c r="STZ307" s="319"/>
      <c r="SUA307" s="323"/>
      <c r="SUB307" s="319"/>
      <c r="SUC307" s="323"/>
      <c r="SUD307" s="319"/>
      <c r="SUE307" s="323"/>
      <c r="SUF307" s="319"/>
      <c r="SUG307" s="323"/>
      <c r="SUH307" s="319"/>
      <c r="SUI307" s="323"/>
      <c r="SUJ307" s="319"/>
      <c r="SUK307" s="323"/>
      <c r="SUL307" s="319"/>
      <c r="SUM307" s="323"/>
      <c r="SUN307" s="319"/>
      <c r="SUO307" s="323"/>
      <c r="SUP307" s="319"/>
      <c r="SUQ307" s="323"/>
      <c r="SUR307" s="319"/>
      <c r="SUS307" s="323"/>
      <c r="SUT307" s="319"/>
      <c r="SUU307" s="323"/>
      <c r="SUV307" s="319"/>
      <c r="SUW307" s="323"/>
      <c r="SUX307" s="319"/>
      <c r="SUY307" s="323"/>
      <c r="SUZ307" s="319"/>
      <c r="SVA307" s="323"/>
      <c r="SVB307" s="319"/>
      <c r="SVC307" s="323"/>
      <c r="SVD307" s="319"/>
      <c r="SVE307" s="323"/>
      <c r="SVF307" s="319"/>
      <c r="SVG307" s="323"/>
      <c r="SVH307" s="319"/>
      <c r="SVI307" s="323"/>
      <c r="SVJ307" s="319"/>
      <c r="SVK307" s="323"/>
      <c r="SVL307" s="319"/>
      <c r="SVM307" s="323"/>
      <c r="SVN307" s="319"/>
      <c r="SVO307" s="323"/>
      <c r="SVP307" s="319"/>
      <c r="SVQ307" s="323"/>
      <c r="SVR307" s="319"/>
      <c r="SVS307" s="323"/>
      <c r="SVT307" s="319"/>
      <c r="SVU307" s="323"/>
      <c r="SVV307" s="319"/>
      <c r="SVW307" s="323"/>
      <c r="SVX307" s="319"/>
      <c r="SVY307" s="323"/>
      <c r="SVZ307" s="319"/>
      <c r="SWA307" s="323"/>
      <c r="SWB307" s="319"/>
      <c r="SWC307" s="323"/>
      <c r="SWD307" s="319"/>
      <c r="SWE307" s="323"/>
      <c r="SWF307" s="319"/>
      <c r="SWG307" s="323"/>
      <c r="SWH307" s="319"/>
      <c r="SWI307" s="323"/>
      <c r="SWJ307" s="319"/>
      <c r="SWK307" s="323"/>
      <c r="SWL307" s="319"/>
      <c r="SWM307" s="323"/>
      <c r="SWN307" s="319"/>
      <c r="SWO307" s="323"/>
      <c r="SWP307" s="319"/>
      <c r="SWQ307" s="323"/>
      <c r="SWR307" s="319"/>
      <c r="SWS307" s="323"/>
      <c r="SWT307" s="319"/>
      <c r="SWU307" s="323"/>
      <c r="SWV307" s="319"/>
      <c r="SWW307" s="323"/>
      <c r="SWX307" s="319"/>
      <c r="SWY307" s="323"/>
      <c r="SWZ307" s="319"/>
      <c r="SXA307" s="323"/>
      <c r="SXB307" s="319"/>
      <c r="SXC307" s="323"/>
      <c r="SXD307" s="319"/>
      <c r="SXE307" s="323"/>
      <c r="SXF307" s="319"/>
      <c r="SXG307" s="323"/>
      <c r="SXH307" s="319"/>
      <c r="SXI307" s="323"/>
      <c r="SXJ307" s="319"/>
      <c r="SXK307" s="323"/>
      <c r="SXL307" s="319"/>
      <c r="SXM307" s="323"/>
      <c r="SXN307" s="319"/>
      <c r="SXO307" s="323"/>
      <c r="SXP307" s="319"/>
      <c r="SXQ307" s="323"/>
      <c r="SXR307" s="319"/>
      <c r="SXS307" s="323"/>
      <c r="SXT307" s="319"/>
      <c r="SXU307" s="323"/>
      <c r="SXV307" s="319"/>
      <c r="SXW307" s="323"/>
      <c r="SXX307" s="319"/>
      <c r="SXY307" s="323"/>
      <c r="SXZ307" s="319"/>
      <c r="SYA307" s="323"/>
      <c r="SYB307" s="319"/>
      <c r="SYC307" s="323"/>
      <c r="SYD307" s="319"/>
      <c r="SYE307" s="323"/>
      <c r="SYF307" s="319"/>
      <c r="SYG307" s="323"/>
      <c r="SYH307" s="319"/>
      <c r="SYI307" s="323"/>
      <c r="SYJ307" s="319"/>
      <c r="SYK307" s="323"/>
      <c r="SYL307" s="319"/>
      <c r="SYM307" s="323"/>
      <c r="SYN307" s="319"/>
      <c r="SYO307" s="323"/>
      <c r="SYP307" s="319"/>
      <c r="SYQ307" s="323"/>
      <c r="SYR307" s="319"/>
      <c r="SYS307" s="323"/>
      <c r="SYT307" s="319"/>
      <c r="SYU307" s="323"/>
      <c r="SYV307" s="319"/>
      <c r="SYW307" s="323"/>
      <c r="SYX307" s="319"/>
      <c r="SYY307" s="323"/>
      <c r="SYZ307" s="319"/>
      <c r="SZA307" s="323"/>
      <c r="SZB307" s="319"/>
      <c r="SZC307" s="323"/>
      <c r="SZD307" s="319"/>
      <c r="SZE307" s="323"/>
      <c r="SZF307" s="319"/>
      <c r="SZG307" s="323"/>
      <c r="SZH307" s="319"/>
      <c r="SZI307" s="323"/>
      <c r="SZJ307" s="319"/>
      <c r="SZK307" s="323"/>
      <c r="SZL307" s="319"/>
      <c r="SZM307" s="323"/>
      <c r="SZN307" s="319"/>
      <c r="SZO307" s="323"/>
      <c r="SZP307" s="319"/>
      <c r="SZQ307" s="323"/>
      <c r="SZR307" s="319"/>
      <c r="SZS307" s="323"/>
      <c r="SZT307" s="319"/>
      <c r="SZU307" s="323"/>
      <c r="SZV307" s="319"/>
      <c r="SZW307" s="323"/>
      <c r="SZX307" s="319"/>
      <c r="SZY307" s="323"/>
      <c r="SZZ307" s="319"/>
      <c r="TAA307" s="323"/>
      <c r="TAB307" s="319"/>
      <c r="TAC307" s="323"/>
      <c r="TAD307" s="319"/>
      <c r="TAE307" s="323"/>
      <c r="TAF307" s="319"/>
      <c r="TAG307" s="323"/>
      <c r="TAH307" s="319"/>
      <c r="TAI307" s="323"/>
      <c r="TAJ307" s="319"/>
      <c r="TAK307" s="323"/>
      <c r="TAL307" s="319"/>
      <c r="TAM307" s="323"/>
      <c r="TAN307" s="319"/>
      <c r="TAO307" s="323"/>
      <c r="TAP307" s="319"/>
      <c r="TAQ307" s="323"/>
      <c r="TAR307" s="319"/>
      <c r="TAS307" s="323"/>
      <c r="TAT307" s="319"/>
      <c r="TAU307" s="323"/>
      <c r="TAV307" s="319"/>
      <c r="TAW307" s="323"/>
      <c r="TAX307" s="319"/>
      <c r="TAY307" s="323"/>
      <c r="TAZ307" s="319"/>
      <c r="TBA307" s="323"/>
      <c r="TBB307" s="319"/>
      <c r="TBC307" s="323"/>
      <c r="TBD307" s="319"/>
      <c r="TBE307" s="323"/>
      <c r="TBF307" s="319"/>
      <c r="TBG307" s="323"/>
      <c r="TBH307" s="319"/>
      <c r="TBI307" s="323"/>
      <c r="TBJ307" s="319"/>
      <c r="TBK307" s="323"/>
      <c r="TBL307" s="319"/>
      <c r="TBM307" s="323"/>
      <c r="TBN307" s="319"/>
      <c r="TBO307" s="323"/>
      <c r="TBP307" s="319"/>
      <c r="TBQ307" s="323"/>
      <c r="TBR307" s="319"/>
      <c r="TBS307" s="323"/>
      <c r="TBT307" s="319"/>
      <c r="TBU307" s="323"/>
      <c r="TBV307" s="319"/>
      <c r="TBW307" s="323"/>
      <c r="TBX307" s="319"/>
      <c r="TBY307" s="323"/>
      <c r="TBZ307" s="319"/>
      <c r="TCA307" s="323"/>
      <c r="TCB307" s="319"/>
      <c r="TCC307" s="323"/>
      <c r="TCD307" s="319"/>
      <c r="TCE307" s="323"/>
      <c r="TCF307" s="319"/>
      <c r="TCG307" s="323"/>
      <c r="TCH307" s="319"/>
      <c r="TCI307" s="323"/>
      <c r="TCJ307" s="319"/>
      <c r="TCK307" s="323"/>
      <c r="TCL307" s="319"/>
      <c r="TCM307" s="323"/>
      <c r="TCN307" s="319"/>
      <c r="TCO307" s="323"/>
      <c r="TCP307" s="319"/>
      <c r="TCQ307" s="323"/>
      <c r="TCR307" s="319"/>
      <c r="TCS307" s="323"/>
      <c r="TCT307" s="319"/>
      <c r="TCU307" s="323"/>
      <c r="TCV307" s="319"/>
      <c r="TCW307" s="323"/>
      <c r="TCX307" s="319"/>
      <c r="TCY307" s="323"/>
      <c r="TCZ307" s="319"/>
      <c r="TDA307" s="323"/>
      <c r="TDB307" s="319"/>
      <c r="TDC307" s="323"/>
      <c r="TDD307" s="319"/>
      <c r="TDE307" s="323"/>
      <c r="TDF307" s="319"/>
      <c r="TDG307" s="323"/>
      <c r="TDH307" s="319"/>
      <c r="TDI307" s="323"/>
      <c r="TDJ307" s="319"/>
      <c r="TDK307" s="323"/>
      <c r="TDL307" s="319"/>
      <c r="TDM307" s="323"/>
      <c r="TDN307" s="319"/>
      <c r="TDO307" s="323"/>
      <c r="TDP307" s="319"/>
      <c r="TDQ307" s="323"/>
      <c r="TDR307" s="319"/>
      <c r="TDS307" s="323"/>
      <c r="TDT307" s="319"/>
      <c r="TDU307" s="323"/>
      <c r="TDV307" s="319"/>
      <c r="TDW307" s="323"/>
      <c r="TDX307" s="319"/>
      <c r="TDY307" s="323"/>
      <c r="TDZ307" s="319"/>
      <c r="TEA307" s="323"/>
      <c r="TEB307" s="319"/>
      <c r="TEC307" s="323"/>
      <c r="TED307" s="319"/>
      <c r="TEE307" s="323"/>
      <c r="TEF307" s="319"/>
      <c r="TEG307" s="323"/>
      <c r="TEH307" s="319"/>
      <c r="TEI307" s="323"/>
      <c r="TEJ307" s="319"/>
      <c r="TEK307" s="323"/>
      <c r="TEL307" s="319"/>
      <c r="TEM307" s="323"/>
      <c r="TEN307" s="319"/>
      <c r="TEO307" s="323"/>
      <c r="TEP307" s="319"/>
      <c r="TEQ307" s="323"/>
      <c r="TER307" s="319"/>
      <c r="TES307" s="323"/>
      <c r="TET307" s="319"/>
      <c r="TEU307" s="323"/>
      <c r="TEV307" s="319"/>
      <c r="TEW307" s="323"/>
      <c r="TEX307" s="319"/>
      <c r="TEY307" s="323"/>
      <c r="TEZ307" s="319"/>
      <c r="TFA307" s="323"/>
      <c r="TFB307" s="319"/>
      <c r="TFC307" s="323"/>
      <c r="TFD307" s="319"/>
      <c r="TFE307" s="323"/>
      <c r="TFF307" s="319"/>
      <c r="TFG307" s="323"/>
      <c r="TFH307" s="319"/>
      <c r="TFI307" s="323"/>
      <c r="TFJ307" s="319"/>
      <c r="TFK307" s="323"/>
      <c r="TFL307" s="319"/>
      <c r="TFM307" s="323"/>
      <c r="TFN307" s="319"/>
      <c r="TFO307" s="323"/>
      <c r="TFP307" s="319"/>
      <c r="TFQ307" s="323"/>
      <c r="TFR307" s="319"/>
      <c r="TFS307" s="323"/>
      <c r="TFT307" s="319"/>
      <c r="TFU307" s="323"/>
      <c r="TFV307" s="319"/>
      <c r="TFW307" s="323"/>
      <c r="TFX307" s="319"/>
      <c r="TFY307" s="323"/>
      <c r="TFZ307" s="319"/>
      <c r="TGA307" s="323"/>
      <c r="TGB307" s="319"/>
      <c r="TGC307" s="323"/>
      <c r="TGD307" s="319"/>
      <c r="TGE307" s="323"/>
      <c r="TGF307" s="319"/>
      <c r="TGG307" s="323"/>
      <c r="TGH307" s="319"/>
      <c r="TGI307" s="323"/>
      <c r="TGJ307" s="319"/>
      <c r="TGK307" s="323"/>
      <c r="TGL307" s="319"/>
      <c r="TGM307" s="323"/>
      <c r="TGN307" s="319"/>
      <c r="TGO307" s="323"/>
      <c r="TGP307" s="319"/>
      <c r="TGQ307" s="323"/>
      <c r="TGR307" s="319"/>
      <c r="TGS307" s="323"/>
      <c r="TGT307" s="319"/>
      <c r="TGU307" s="323"/>
      <c r="TGV307" s="319"/>
      <c r="TGW307" s="323"/>
      <c r="TGX307" s="319"/>
      <c r="TGY307" s="323"/>
      <c r="TGZ307" s="319"/>
      <c r="THA307" s="323"/>
      <c r="THB307" s="319"/>
      <c r="THC307" s="323"/>
      <c r="THD307" s="319"/>
      <c r="THE307" s="323"/>
      <c r="THF307" s="319"/>
      <c r="THG307" s="323"/>
      <c r="THH307" s="319"/>
      <c r="THI307" s="323"/>
      <c r="THJ307" s="319"/>
      <c r="THK307" s="323"/>
      <c r="THL307" s="319"/>
      <c r="THM307" s="323"/>
      <c r="THN307" s="319"/>
      <c r="THO307" s="323"/>
      <c r="THP307" s="319"/>
      <c r="THQ307" s="323"/>
      <c r="THR307" s="319"/>
      <c r="THS307" s="323"/>
      <c r="THT307" s="319"/>
      <c r="THU307" s="323"/>
      <c r="THV307" s="319"/>
      <c r="THW307" s="323"/>
      <c r="THX307" s="319"/>
      <c r="THY307" s="323"/>
      <c r="THZ307" s="319"/>
      <c r="TIA307" s="323"/>
      <c r="TIB307" s="319"/>
      <c r="TIC307" s="323"/>
      <c r="TID307" s="319"/>
      <c r="TIE307" s="323"/>
      <c r="TIF307" s="319"/>
      <c r="TIG307" s="323"/>
      <c r="TIH307" s="319"/>
      <c r="TII307" s="323"/>
      <c r="TIJ307" s="319"/>
      <c r="TIK307" s="323"/>
      <c r="TIL307" s="319"/>
      <c r="TIM307" s="323"/>
      <c r="TIN307" s="319"/>
      <c r="TIO307" s="323"/>
      <c r="TIP307" s="319"/>
      <c r="TIQ307" s="323"/>
      <c r="TIR307" s="319"/>
      <c r="TIS307" s="323"/>
      <c r="TIT307" s="319"/>
      <c r="TIU307" s="323"/>
      <c r="TIV307" s="319"/>
      <c r="TIW307" s="323"/>
      <c r="TIX307" s="319"/>
      <c r="TIY307" s="323"/>
      <c r="TIZ307" s="319"/>
      <c r="TJA307" s="323"/>
      <c r="TJB307" s="319"/>
      <c r="TJC307" s="323"/>
      <c r="TJD307" s="319"/>
      <c r="TJE307" s="323"/>
      <c r="TJF307" s="319"/>
      <c r="TJG307" s="323"/>
      <c r="TJH307" s="319"/>
      <c r="TJI307" s="323"/>
      <c r="TJJ307" s="319"/>
      <c r="TJK307" s="323"/>
      <c r="TJL307" s="319"/>
      <c r="TJM307" s="323"/>
      <c r="TJN307" s="319"/>
      <c r="TJO307" s="323"/>
      <c r="TJP307" s="319"/>
      <c r="TJQ307" s="323"/>
      <c r="TJR307" s="319"/>
      <c r="TJS307" s="323"/>
      <c r="TJT307" s="319"/>
      <c r="TJU307" s="323"/>
      <c r="TJV307" s="319"/>
      <c r="TJW307" s="323"/>
      <c r="TJX307" s="319"/>
      <c r="TJY307" s="323"/>
      <c r="TJZ307" s="319"/>
      <c r="TKA307" s="323"/>
      <c r="TKB307" s="319"/>
      <c r="TKC307" s="323"/>
      <c r="TKD307" s="319"/>
      <c r="TKE307" s="323"/>
      <c r="TKF307" s="319"/>
      <c r="TKG307" s="323"/>
      <c r="TKH307" s="319"/>
      <c r="TKI307" s="323"/>
      <c r="TKJ307" s="319"/>
      <c r="TKK307" s="323"/>
      <c r="TKL307" s="319"/>
      <c r="TKM307" s="323"/>
      <c r="TKN307" s="319"/>
      <c r="TKO307" s="323"/>
      <c r="TKP307" s="319"/>
      <c r="TKQ307" s="323"/>
      <c r="TKR307" s="319"/>
      <c r="TKS307" s="323"/>
      <c r="TKT307" s="319"/>
      <c r="TKU307" s="323"/>
      <c r="TKV307" s="319"/>
      <c r="TKW307" s="323"/>
      <c r="TKX307" s="319"/>
      <c r="TKY307" s="323"/>
      <c r="TKZ307" s="319"/>
      <c r="TLA307" s="323"/>
      <c r="TLB307" s="319"/>
      <c r="TLC307" s="323"/>
      <c r="TLD307" s="319"/>
      <c r="TLE307" s="323"/>
      <c r="TLF307" s="319"/>
      <c r="TLG307" s="323"/>
      <c r="TLH307" s="319"/>
      <c r="TLI307" s="323"/>
      <c r="TLJ307" s="319"/>
      <c r="TLK307" s="323"/>
      <c r="TLL307" s="319"/>
      <c r="TLM307" s="323"/>
      <c r="TLN307" s="319"/>
      <c r="TLO307" s="323"/>
      <c r="TLP307" s="319"/>
      <c r="TLQ307" s="323"/>
      <c r="TLR307" s="319"/>
      <c r="TLS307" s="323"/>
      <c r="TLT307" s="319"/>
      <c r="TLU307" s="323"/>
      <c r="TLV307" s="319"/>
      <c r="TLW307" s="323"/>
      <c r="TLX307" s="319"/>
      <c r="TLY307" s="323"/>
      <c r="TLZ307" s="319"/>
      <c r="TMA307" s="323"/>
      <c r="TMB307" s="319"/>
      <c r="TMC307" s="323"/>
      <c r="TMD307" s="319"/>
      <c r="TME307" s="323"/>
      <c r="TMF307" s="319"/>
      <c r="TMG307" s="323"/>
      <c r="TMH307" s="319"/>
      <c r="TMI307" s="323"/>
      <c r="TMJ307" s="319"/>
      <c r="TMK307" s="323"/>
      <c r="TML307" s="319"/>
      <c r="TMM307" s="323"/>
      <c r="TMN307" s="319"/>
      <c r="TMO307" s="323"/>
      <c r="TMP307" s="319"/>
      <c r="TMQ307" s="323"/>
      <c r="TMR307" s="319"/>
      <c r="TMS307" s="323"/>
      <c r="TMT307" s="319"/>
      <c r="TMU307" s="323"/>
      <c r="TMV307" s="319"/>
      <c r="TMW307" s="323"/>
      <c r="TMX307" s="319"/>
      <c r="TMY307" s="323"/>
      <c r="TMZ307" s="319"/>
      <c r="TNA307" s="323"/>
      <c r="TNB307" s="319"/>
      <c r="TNC307" s="323"/>
      <c r="TND307" s="319"/>
      <c r="TNE307" s="323"/>
      <c r="TNF307" s="319"/>
      <c r="TNG307" s="323"/>
      <c r="TNH307" s="319"/>
      <c r="TNI307" s="323"/>
      <c r="TNJ307" s="319"/>
      <c r="TNK307" s="323"/>
      <c r="TNL307" s="319"/>
      <c r="TNM307" s="323"/>
      <c r="TNN307" s="319"/>
      <c r="TNO307" s="323"/>
      <c r="TNP307" s="319"/>
      <c r="TNQ307" s="323"/>
      <c r="TNR307" s="319"/>
      <c r="TNS307" s="323"/>
      <c r="TNT307" s="319"/>
      <c r="TNU307" s="323"/>
      <c r="TNV307" s="319"/>
      <c r="TNW307" s="323"/>
      <c r="TNX307" s="319"/>
      <c r="TNY307" s="323"/>
      <c r="TNZ307" s="319"/>
      <c r="TOA307" s="323"/>
      <c r="TOB307" s="319"/>
      <c r="TOC307" s="323"/>
      <c r="TOD307" s="319"/>
      <c r="TOE307" s="323"/>
      <c r="TOF307" s="319"/>
      <c r="TOG307" s="323"/>
      <c r="TOH307" s="319"/>
      <c r="TOI307" s="323"/>
      <c r="TOJ307" s="319"/>
      <c r="TOK307" s="323"/>
      <c r="TOL307" s="319"/>
      <c r="TOM307" s="323"/>
      <c r="TON307" s="319"/>
      <c r="TOO307" s="323"/>
      <c r="TOP307" s="319"/>
      <c r="TOQ307" s="323"/>
      <c r="TOR307" s="319"/>
      <c r="TOS307" s="323"/>
      <c r="TOT307" s="319"/>
      <c r="TOU307" s="323"/>
      <c r="TOV307" s="319"/>
      <c r="TOW307" s="323"/>
      <c r="TOX307" s="319"/>
      <c r="TOY307" s="323"/>
      <c r="TOZ307" s="319"/>
      <c r="TPA307" s="323"/>
      <c r="TPB307" s="319"/>
      <c r="TPC307" s="323"/>
      <c r="TPD307" s="319"/>
      <c r="TPE307" s="323"/>
      <c r="TPF307" s="319"/>
      <c r="TPG307" s="323"/>
      <c r="TPH307" s="319"/>
      <c r="TPI307" s="323"/>
      <c r="TPJ307" s="319"/>
      <c r="TPK307" s="323"/>
      <c r="TPL307" s="319"/>
      <c r="TPM307" s="323"/>
      <c r="TPN307" s="319"/>
      <c r="TPO307" s="323"/>
      <c r="TPP307" s="319"/>
      <c r="TPQ307" s="323"/>
      <c r="TPR307" s="319"/>
      <c r="TPS307" s="323"/>
      <c r="TPT307" s="319"/>
      <c r="TPU307" s="323"/>
      <c r="TPV307" s="319"/>
      <c r="TPW307" s="323"/>
      <c r="TPX307" s="319"/>
      <c r="TPY307" s="323"/>
      <c r="TPZ307" s="319"/>
      <c r="TQA307" s="323"/>
      <c r="TQB307" s="319"/>
      <c r="TQC307" s="323"/>
      <c r="TQD307" s="319"/>
      <c r="TQE307" s="323"/>
      <c r="TQF307" s="319"/>
      <c r="TQG307" s="323"/>
      <c r="TQH307" s="319"/>
      <c r="TQI307" s="323"/>
      <c r="TQJ307" s="319"/>
      <c r="TQK307" s="323"/>
      <c r="TQL307" s="319"/>
      <c r="TQM307" s="323"/>
      <c r="TQN307" s="319"/>
      <c r="TQO307" s="323"/>
      <c r="TQP307" s="319"/>
      <c r="TQQ307" s="323"/>
      <c r="TQR307" s="319"/>
      <c r="TQS307" s="323"/>
      <c r="TQT307" s="319"/>
      <c r="TQU307" s="323"/>
      <c r="TQV307" s="319"/>
      <c r="TQW307" s="323"/>
      <c r="TQX307" s="319"/>
      <c r="TQY307" s="323"/>
      <c r="TQZ307" s="319"/>
      <c r="TRA307" s="323"/>
      <c r="TRB307" s="319"/>
      <c r="TRC307" s="323"/>
      <c r="TRD307" s="319"/>
      <c r="TRE307" s="323"/>
      <c r="TRF307" s="319"/>
      <c r="TRG307" s="323"/>
      <c r="TRH307" s="319"/>
      <c r="TRI307" s="323"/>
      <c r="TRJ307" s="319"/>
      <c r="TRK307" s="323"/>
      <c r="TRL307" s="319"/>
      <c r="TRM307" s="323"/>
      <c r="TRN307" s="319"/>
      <c r="TRO307" s="323"/>
      <c r="TRP307" s="319"/>
      <c r="TRQ307" s="323"/>
      <c r="TRR307" s="319"/>
      <c r="TRS307" s="323"/>
      <c r="TRT307" s="319"/>
      <c r="TRU307" s="323"/>
      <c r="TRV307" s="319"/>
      <c r="TRW307" s="323"/>
      <c r="TRX307" s="319"/>
      <c r="TRY307" s="323"/>
      <c r="TRZ307" s="319"/>
      <c r="TSA307" s="323"/>
      <c r="TSB307" s="319"/>
      <c r="TSC307" s="323"/>
      <c r="TSD307" s="319"/>
      <c r="TSE307" s="323"/>
      <c r="TSF307" s="319"/>
      <c r="TSG307" s="323"/>
      <c r="TSH307" s="319"/>
      <c r="TSI307" s="323"/>
      <c r="TSJ307" s="319"/>
      <c r="TSK307" s="323"/>
      <c r="TSL307" s="319"/>
      <c r="TSM307" s="323"/>
      <c r="TSN307" s="319"/>
      <c r="TSO307" s="323"/>
      <c r="TSP307" s="319"/>
      <c r="TSQ307" s="323"/>
      <c r="TSR307" s="319"/>
      <c r="TSS307" s="323"/>
      <c r="TST307" s="319"/>
      <c r="TSU307" s="323"/>
      <c r="TSV307" s="319"/>
      <c r="TSW307" s="323"/>
      <c r="TSX307" s="319"/>
      <c r="TSY307" s="323"/>
      <c r="TSZ307" s="319"/>
      <c r="TTA307" s="323"/>
      <c r="TTB307" s="319"/>
      <c r="TTC307" s="323"/>
      <c r="TTD307" s="319"/>
      <c r="TTE307" s="323"/>
      <c r="TTF307" s="319"/>
      <c r="TTG307" s="323"/>
      <c r="TTH307" s="319"/>
      <c r="TTI307" s="323"/>
      <c r="TTJ307" s="319"/>
      <c r="TTK307" s="323"/>
      <c r="TTL307" s="319"/>
      <c r="TTM307" s="323"/>
      <c r="TTN307" s="319"/>
      <c r="TTO307" s="323"/>
      <c r="TTP307" s="319"/>
      <c r="TTQ307" s="323"/>
      <c r="TTR307" s="319"/>
      <c r="TTS307" s="323"/>
      <c r="TTT307" s="319"/>
      <c r="TTU307" s="323"/>
      <c r="TTV307" s="319"/>
      <c r="TTW307" s="323"/>
      <c r="TTX307" s="319"/>
      <c r="TTY307" s="323"/>
      <c r="TTZ307" s="319"/>
      <c r="TUA307" s="323"/>
      <c r="TUB307" s="319"/>
      <c r="TUC307" s="323"/>
      <c r="TUD307" s="319"/>
      <c r="TUE307" s="323"/>
      <c r="TUF307" s="319"/>
      <c r="TUG307" s="323"/>
      <c r="TUH307" s="319"/>
      <c r="TUI307" s="323"/>
      <c r="TUJ307" s="319"/>
      <c r="TUK307" s="323"/>
      <c r="TUL307" s="319"/>
      <c r="TUM307" s="323"/>
      <c r="TUN307" s="319"/>
      <c r="TUO307" s="323"/>
      <c r="TUP307" s="319"/>
      <c r="TUQ307" s="323"/>
      <c r="TUR307" s="319"/>
      <c r="TUS307" s="323"/>
      <c r="TUT307" s="319"/>
      <c r="TUU307" s="323"/>
      <c r="TUV307" s="319"/>
      <c r="TUW307" s="323"/>
      <c r="TUX307" s="319"/>
      <c r="TUY307" s="323"/>
      <c r="TUZ307" s="319"/>
      <c r="TVA307" s="323"/>
      <c r="TVB307" s="319"/>
      <c r="TVC307" s="323"/>
      <c r="TVD307" s="319"/>
      <c r="TVE307" s="323"/>
      <c r="TVF307" s="319"/>
      <c r="TVG307" s="323"/>
      <c r="TVH307" s="319"/>
      <c r="TVI307" s="323"/>
      <c r="TVJ307" s="319"/>
      <c r="TVK307" s="323"/>
      <c r="TVL307" s="319"/>
      <c r="TVM307" s="323"/>
      <c r="TVN307" s="319"/>
      <c r="TVO307" s="323"/>
      <c r="TVP307" s="319"/>
      <c r="TVQ307" s="323"/>
      <c r="TVR307" s="319"/>
      <c r="TVS307" s="323"/>
      <c r="TVT307" s="319"/>
      <c r="TVU307" s="323"/>
      <c r="TVV307" s="319"/>
      <c r="TVW307" s="323"/>
      <c r="TVX307" s="319"/>
      <c r="TVY307" s="323"/>
      <c r="TVZ307" s="319"/>
      <c r="TWA307" s="323"/>
      <c r="TWB307" s="319"/>
      <c r="TWC307" s="323"/>
      <c r="TWD307" s="319"/>
      <c r="TWE307" s="323"/>
      <c r="TWF307" s="319"/>
      <c r="TWG307" s="323"/>
      <c r="TWH307" s="319"/>
      <c r="TWI307" s="323"/>
      <c r="TWJ307" s="319"/>
      <c r="TWK307" s="323"/>
      <c r="TWL307" s="319"/>
      <c r="TWM307" s="323"/>
      <c r="TWN307" s="319"/>
      <c r="TWO307" s="323"/>
      <c r="TWP307" s="319"/>
      <c r="TWQ307" s="323"/>
      <c r="TWR307" s="319"/>
      <c r="TWS307" s="323"/>
      <c r="TWT307" s="319"/>
      <c r="TWU307" s="323"/>
      <c r="TWV307" s="319"/>
      <c r="TWW307" s="323"/>
      <c r="TWX307" s="319"/>
      <c r="TWY307" s="323"/>
      <c r="TWZ307" s="319"/>
      <c r="TXA307" s="323"/>
      <c r="TXB307" s="319"/>
      <c r="TXC307" s="323"/>
      <c r="TXD307" s="319"/>
      <c r="TXE307" s="323"/>
      <c r="TXF307" s="319"/>
      <c r="TXG307" s="323"/>
      <c r="TXH307" s="319"/>
      <c r="TXI307" s="323"/>
      <c r="TXJ307" s="319"/>
      <c r="TXK307" s="323"/>
      <c r="TXL307" s="319"/>
      <c r="TXM307" s="323"/>
      <c r="TXN307" s="319"/>
      <c r="TXO307" s="323"/>
      <c r="TXP307" s="319"/>
      <c r="TXQ307" s="323"/>
      <c r="TXR307" s="319"/>
      <c r="TXS307" s="323"/>
      <c r="TXT307" s="319"/>
      <c r="TXU307" s="323"/>
      <c r="TXV307" s="319"/>
      <c r="TXW307" s="323"/>
      <c r="TXX307" s="319"/>
      <c r="TXY307" s="323"/>
      <c r="TXZ307" s="319"/>
      <c r="TYA307" s="323"/>
      <c r="TYB307" s="319"/>
      <c r="TYC307" s="323"/>
      <c r="TYD307" s="319"/>
      <c r="TYE307" s="323"/>
      <c r="TYF307" s="319"/>
      <c r="TYG307" s="323"/>
      <c r="TYH307" s="319"/>
      <c r="TYI307" s="323"/>
      <c r="TYJ307" s="319"/>
      <c r="TYK307" s="323"/>
      <c r="TYL307" s="319"/>
      <c r="TYM307" s="323"/>
      <c r="TYN307" s="319"/>
      <c r="TYO307" s="323"/>
      <c r="TYP307" s="319"/>
      <c r="TYQ307" s="323"/>
      <c r="TYR307" s="319"/>
      <c r="TYS307" s="323"/>
      <c r="TYT307" s="319"/>
      <c r="TYU307" s="323"/>
      <c r="TYV307" s="319"/>
      <c r="TYW307" s="323"/>
      <c r="TYX307" s="319"/>
      <c r="TYY307" s="323"/>
      <c r="TYZ307" s="319"/>
      <c r="TZA307" s="323"/>
      <c r="TZB307" s="319"/>
      <c r="TZC307" s="323"/>
      <c r="TZD307" s="319"/>
      <c r="TZE307" s="323"/>
      <c r="TZF307" s="319"/>
      <c r="TZG307" s="323"/>
      <c r="TZH307" s="319"/>
      <c r="TZI307" s="323"/>
      <c r="TZJ307" s="319"/>
      <c r="TZK307" s="323"/>
      <c r="TZL307" s="319"/>
      <c r="TZM307" s="323"/>
      <c r="TZN307" s="319"/>
      <c r="TZO307" s="323"/>
      <c r="TZP307" s="319"/>
      <c r="TZQ307" s="323"/>
      <c r="TZR307" s="319"/>
      <c r="TZS307" s="323"/>
      <c r="TZT307" s="319"/>
      <c r="TZU307" s="323"/>
      <c r="TZV307" s="319"/>
      <c r="TZW307" s="323"/>
      <c r="TZX307" s="319"/>
      <c r="TZY307" s="323"/>
      <c r="TZZ307" s="319"/>
      <c r="UAA307" s="323"/>
      <c r="UAB307" s="319"/>
      <c r="UAC307" s="323"/>
      <c r="UAD307" s="319"/>
      <c r="UAE307" s="323"/>
      <c r="UAF307" s="319"/>
      <c r="UAG307" s="323"/>
      <c r="UAH307" s="319"/>
      <c r="UAI307" s="323"/>
      <c r="UAJ307" s="319"/>
      <c r="UAK307" s="323"/>
      <c r="UAL307" s="319"/>
      <c r="UAM307" s="323"/>
      <c r="UAN307" s="319"/>
      <c r="UAO307" s="323"/>
      <c r="UAP307" s="319"/>
      <c r="UAQ307" s="323"/>
      <c r="UAR307" s="319"/>
      <c r="UAS307" s="323"/>
      <c r="UAT307" s="319"/>
      <c r="UAU307" s="323"/>
      <c r="UAV307" s="319"/>
      <c r="UAW307" s="323"/>
      <c r="UAX307" s="319"/>
      <c r="UAY307" s="323"/>
      <c r="UAZ307" s="319"/>
      <c r="UBA307" s="323"/>
      <c r="UBB307" s="319"/>
      <c r="UBC307" s="323"/>
      <c r="UBD307" s="319"/>
      <c r="UBE307" s="323"/>
      <c r="UBF307" s="319"/>
      <c r="UBG307" s="323"/>
      <c r="UBH307" s="319"/>
      <c r="UBI307" s="323"/>
      <c r="UBJ307" s="319"/>
      <c r="UBK307" s="323"/>
      <c r="UBL307" s="319"/>
      <c r="UBM307" s="323"/>
      <c r="UBN307" s="319"/>
      <c r="UBO307" s="323"/>
      <c r="UBP307" s="319"/>
      <c r="UBQ307" s="323"/>
      <c r="UBR307" s="319"/>
      <c r="UBS307" s="323"/>
      <c r="UBT307" s="319"/>
      <c r="UBU307" s="323"/>
      <c r="UBV307" s="319"/>
      <c r="UBW307" s="323"/>
      <c r="UBX307" s="319"/>
      <c r="UBY307" s="323"/>
      <c r="UBZ307" s="319"/>
      <c r="UCA307" s="323"/>
      <c r="UCB307" s="319"/>
      <c r="UCC307" s="323"/>
      <c r="UCD307" s="319"/>
      <c r="UCE307" s="323"/>
      <c r="UCF307" s="319"/>
      <c r="UCG307" s="323"/>
      <c r="UCH307" s="319"/>
      <c r="UCI307" s="323"/>
      <c r="UCJ307" s="319"/>
      <c r="UCK307" s="323"/>
      <c r="UCL307" s="319"/>
      <c r="UCM307" s="323"/>
      <c r="UCN307" s="319"/>
      <c r="UCO307" s="323"/>
      <c r="UCP307" s="319"/>
      <c r="UCQ307" s="323"/>
      <c r="UCR307" s="319"/>
      <c r="UCS307" s="323"/>
      <c r="UCT307" s="319"/>
      <c r="UCU307" s="323"/>
      <c r="UCV307" s="319"/>
      <c r="UCW307" s="323"/>
      <c r="UCX307" s="319"/>
      <c r="UCY307" s="323"/>
      <c r="UCZ307" s="319"/>
      <c r="UDA307" s="323"/>
      <c r="UDB307" s="319"/>
      <c r="UDC307" s="323"/>
      <c r="UDD307" s="319"/>
      <c r="UDE307" s="323"/>
      <c r="UDF307" s="319"/>
      <c r="UDG307" s="323"/>
      <c r="UDH307" s="319"/>
      <c r="UDI307" s="323"/>
      <c r="UDJ307" s="319"/>
      <c r="UDK307" s="323"/>
      <c r="UDL307" s="319"/>
      <c r="UDM307" s="323"/>
      <c r="UDN307" s="319"/>
      <c r="UDO307" s="323"/>
      <c r="UDP307" s="319"/>
      <c r="UDQ307" s="323"/>
      <c r="UDR307" s="319"/>
      <c r="UDS307" s="323"/>
      <c r="UDT307" s="319"/>
      <c r="UDU307" s="323"/>
      <c r="UDV307" s="319"/>
      <c r="UDW307" s="323"/>
      <c r="UDX307" s="319"/>
      <c r="UDY307" s="323"/>
      <c r="UDZ307" s="319"/>
      <c r="UEA307" s="323"/>
      <c r="UEB307" s="319"/>
      <c r="UEC307" s="323"/>
      <c r="UED307" s="319"/>
      <c r="UEE307" s="323"/>
      <c r="UEF307" s="319"/>
      <c r="UEG307" s="323"/>
      <c r="UEH307" s="319"/>
      <c r="UEI307" s="323"/>
      <c r="UEJ307" s="319"/>
      <c r="UEK307" s="323"/>
      <c r="UEL307" s="319"/>
      <c r="UEM307" s="323"/>
      <c r="UEN307" s="319"/>
      <c r="UEO307" s="323"/>
      <c r="UEP307" s="319"/>
      <c r="UEQ307" s="323"/>
      <c r="UER307" s="319"/>
      <c r="UES307" s="323"/>
      <c r="UET307" s="319"/>
      <c r="UEU307" s="323"/>
      <c r="UEV307" s="319"/>
      <c r="UEW307" s="323"/>
      <c r="UEX307" s="319"/>
      <c r="UEY307" s="323"/>
      <c r="UEZ307" s="319"/>
      <c r="UFA307" s="323"/>
      <c r="UFB307" s="319"/>
      <c r="UFC307" s="323"/>
      <c r="UFD307" s="319"/>
      <c r="UFE307" s="323"/>
      <c r="UFF307" s="319"/>
      <c r="UFG307" s="323"/>
      <c r="UFH307" s="319"/>
      <c r="UFI307" s="323"/>
      <c r="UFJ307" s="319"/>
      <c r="UFK307" s="323"/>
      <c r="UFL307" s="319"/>
      <c r="UFM307" s="323"/>
      <c r="UFN307" s="319"/>
      <c r="UFO307" s="323"/>
      <c r="UFP307" s="319"/>
      <c r="UFQ307" s="323"/>
      <c r="UFR307" s="319"/>
      <c r="UFS307" s="323"/>
      <c r="UFT307" s="319"/>
      <c r="UFU307" s="323"/>
      <c r="UFV307" s="319"/>
      <c r="UFW307" s="323"/>
      <c r="UFX307" s="319"/>
      <c r="UFY307" s="323"/>
      <c r="UFZ307" s="319"/>
      <c r="UGA307" s="323"/>
      <c r="UGB307" s="319"/>
      <c r="UGC307" s="323"/>
      <c r="UGD307" s="319"/>
      <c r="UGE307" s="323"/>
      <c r="UGF307" s="319"/>
      <c r="UGG307" s="323"/>
      <c r="UGH307" s="319"/>
      <c r="UGI307" s="323"/>
      <c r="UGJ307" s="319"/>
      <c r="UGK307" s="323"/>
      <c r="UGL307" s="319"/>
      <c r="UGM307" s="323"/>
      <c r="UGN307" s="319"/>
      <c r="UGO307" s="323"/>
      <c r="UGP307" s="319"/>
      <c r="UGQ307" s="323"/>
      <c r="UGR307" s="319"/>
      <c r="UGS307" s="323"/>
      <c r="UGT307" s="319"/>
      <c r="UGU307" s="323"/>
      <c r="UGV307" s="319"/>
      <c r="UGW307" s="323"/>
      <c r="UGX307" s="319"/>
      <c r="UGY307" s="323"/>
      <c r="UGZ307" s="319"/>
      <c r="UHA307" s="323"/>
      <c r="UHB307" s="319"/>
      <c r="UHC307" s="323"/>
      <c r="UHD307" s="319"/>
      <c r="UHE307" s="323"/>
      <c r="UHF307" s="319"/>
      <c r="UHG307" s="323"/>
      <c r="UHH307" s="319"/>
      <c r="UHI307" s="323"/>
      <c r="UHJ307" s="319"/>
      <c r="UHK307" s="323"/>
      <c r="UHL307" s="319"/>
      <c r="UHM307" s="323"/>
      <c r="UHN307" s="319"/>
      <c r="UHO307" s="323"/>
      <c r="UHP307" s="319"/>
      <c r="UHQ307" s="323"/>
      <c r="UHR307" s="319"/>
      <c r="UHS307" s="323"/>
      <c r="UHT307" s="319"/>
      <c r="UHU307" s="323"/>
      <c r="UHV307" s="319"/>
      <c r="UHW307" s="323"/>
      <c r="UHX307" s="319"/>
      <c r="UHY307" s="323"/>
      <c r="UHZ307" s="319"/>
      <c r="UIA307" s="323"/>
      <c r="UIB307" s="319"/>
      <c r="UIC307" s="323"/>
      <c r="UID307" s="319"/>
      <c r="UIE307" s="323"/>
      <c r="UIF307" s="319"/>
      <c r="UIG307" s="323"/>
      <c r="UIH307" s="319"/>
      <c r="UII307" s="323"/>
      <c r="UIJ307" s="319"/>
      <c r="UIK307" s="323"/>
      <c r="UIL307" s="319"/>
      <c r="UIM307" s="323"/>
      <c r="UIN307" s="319"/>
      <c r="UIO307" s="323"/>
      <c r="UIP307" s="319"/>
      <c r="UIQ307" s="323"/>
      <c r="UIR307" s="319"/>
      <c r="UIS307" s="323"/>
      <c r="UIT307" s="319"/>
      <c r="UIU307" s="323"/>
      <c r="UIV307" s="319"/>
      <c r="UIW307" s="323"/>
      <c r="UIX307" s="319"/>
      <c r="UIY307" s="323"/>
      <c r="UIZ307" s="319"/>
      <c r="UJA307" s="323"/>
      <c r="UJB307" s="319"/>
      <c r="UJC307" s="323"/>
      <c r="UJD307" s="319"/>
      <c r="UJE307" s="323"/>
      <c r="UJF307" s="319"/>
      <c r="UJG307" s="323"/>
      <c r="UJH307" s="319"/>
      <c r="UJI307" s="323"/>
      <c r="UJJ307" s="319"/>
      <c r="UJK307" s="323"/>
      <c r="UJL307" s="319"/>
      <c r="UJM307" s="323"/>
      <c r="UJN307" s="319"/>
      <c r="UJO307" s="323"/>
      <c r="UJP307" s="319"/>
      <c r="UJQ307" s="323"/>
      <c r="UJR307" s="319"/>
      <c r="UJS307" s="323"/>
      <c r="UJT307" s="319"/>
      <c r="UJU307" s="323"/>
      <c r="UJV307" s="319"/>
      <c r="UJW307" s="323"/>
      <c r="UJX307" s="319"/>
      <c r="UJY307" s="323"/>
      <c r="UJZ307" s="319"/>
      <c r="UKA307" s="323"/>
      <c r="UKB307" s="319"/>
      <c r="UKC307" s="323"/>
      <c r="UKD307" s="319"/>
      <c r="UKE307" s="323"/>
      <c r="UKF307" s="319"/>
      <c r="UKG307" s="323"/>
      <c r="UKH307" s="319"/>
      <c r="UKI307" s="323"/>
      <c r="UKJ307" s="319"/>
      <c r="UKK307" s="323"/>
      <c r="UKL307" s="319"/>
      <c r="UKM307" s="323"/>
      <c r="UKN307" s="319"/>
      <c r="UKO307" s="323"/>
      <c r="UKP307" s="319"/>
      <c r="UKQ307" s="323"/>
      <c r="UKR307" s="319"/>
      <c r="UKS307" s="323"/>
      <c r="UKT307" s="319"/>
      <c r="UKU307" s="323"/>
      <c r="UKV307" s="319"/>
      <c r="UKW307" s="323"/>
      <c r="UKX307" s="319"/>
      <c r="UKY307" s="323"/>
      <c r="UKZ307" s="319"/>
      <c r="ULA307" s="323"/>
      <c r="ULB307" s="319"/>
      <c r="ULC307" s="323"/>
      <c r="ULD307" s="319"/>
      <c r="ULE307" s="323"/>
      <c r="ULF307" s="319"/>
      <c r="ULG307" s="323"/>
      <c r="ULH307" s="319"/>
      <c r="ULI307" s="323"/>
      <c r="ULJ307" s="319"/>
      <c r="ULK307" s="323"/>
      <c r="ULL307" s="319"/>
      <c r="ULM307" s="323"/>
      <c r="ULN307" s="319"/>
      <c r="ULO307" s="323"/>
      <c r="ULP307" s="319"/>
      <c r="ULQ307" s="323"/>
      <c r="ULR307" s="319"/>
      <c r="ULS307" s="323"/>
      <c r="ULT307" s="319"/>
      <c r="ULU307" s="323"/>
      <c r="ULV307" s="319"/>
      <c r="ULW307" s="323"/>
      <c r="ULX307" s="319"/>
      <c r="ULY307" s="323"/>
      <c r="ULZ307" s="319"/>
      <c r="UMA307" s="323"/>
      <c r="UMB307" s="319"/>
      <c r="UMC307" s="323"/>
      <c r="UMD307" s="319"/>
      <c r="UME307" s="323"/>
      <c r="UMF307" s="319"/>
      <c r="UMG307" s="323"/>
      <c r="UMH307" s="319"/>
      <c r="UMI307" s="323"/>
      <c r="UMJ307" s="319"/>
      <c r="UMK307" s="323"/>
      <c r="UML307" s="319"/>
      <c r="UMM307" s="323"/>
      <c r="UMN307" s="319"/>
      <c r="UMO307" s="323"/>
      <c r="UMP307" s="319"/>
      <c r="UMQ307" s="323"/>
      <c r="UMR307" s="319"/>
      <c r="UMS307" s="323"/>
      <c r="UMT307" s="319"/>
      <c r="UMU307" s="319"/>
      <c r="UMV307" s="323"/>
      <c r="UMW307" s="319"/>
      <c r="UMX307" s="323"/>
      <c r="UMY307" s="319"/>
      <c r="UMZ307" s="323"/>
      <c r="UNA307" s="319"/>
      <c r="UNB307" s="323"/>
      <c r="UNC307" s="319"/>
      <c r="UND307" s="323"/>
      <c r="UNE307" s="319"/>
      <c r="UNF307" s="323"/>
      <c r="UNG307" s="319"/>
      <c r="UNH307" s="323"/>
      <c r="UNI307" s="319"/>
      <c r="UNJ307" s="323"/>
      <c r="UNK307" s="319"/>
      <c r="UNL307" s="323"/>
      <c r="UNM307" s="319"/>
      <c r="UNN307" s="323"/>
      <c r="UNO307" s="319"/>
      <c r="UNP307" s="323"/>
      <c r="UNQ307" s="319"/>
      <c r="UNR307" s="323"/>
      <c r="UNS307" s="319"/>
      <c r="UNT307" s="323"/>
      <c r="UNU307" s="319"/>
      <c r="UNV307" s="323"/>
      <c r="UNW307" s="319"/>
      <c r="UNX307" s="323"/>
      <c r="UNY307" s="319"/>
      <c r="UNZ307" s="323"/>
      <c r="UOA307" s="319"/>
      <c r="UOB307" s="323"/>
      <c r="UOC307" s="319"/>
      <c r="UOD307" s="323"/>
      <c r="UOE307" s="319"/>
      <c r="UOF307" s="323"/>
      <c r="UOG307" s="319"/>
      <c r="UOH307" s="323"/>
      <c r="UOI307" s="319"/>
      <c r="UOJ307" s="323"/>
      <c r="UOK307" s="319"/>
      <c r="UOL307" s="323"/>
      <c r="UOM307" s="319"/>
      <c r="UON307" s="323"/>
      <c r="UOO307" s="319"/>
      <c r="UOP307" s="323"/>
      <c r="UOQ307" s="319"/>
      <c r="UOR307" s="323"/>
      <c r="UOS307" s="319"/>
      <c r="UOT307" s="323"/>
      <c r="UOU307" s="319"/>
      <c r="UOV307" s="323"/>
      <c r="UOW307" s="319"/>
      <c r="UOX307" s="323"/>
      <c r="UOY307" s="319"/>
      <c r="UOZ307" s="323"/>
      <c r="UPA307" s="319"/>
      <c r="UPB307" s="323"/>
      <c r="UPC307" s="319"/>
      <c r="UPD307" s="323"/>
      <c r="UPE307" s="319"/>
      <c r="UPF307" s="323"/>
      <c r="UPG307" s="319"/>
      <c r="UPH307" s="323"/>
      <c r="UPI307" s="319"/>
      <c r="UPJ307" s="323"/>
      <c r="UPK307" s="319"/>
      <c r="UPL307" s="323"/>
      <c r="UPM307" s="319"/>
      <c r="UPN307" s="323"/>
      <c r="UPO307" s="319"/>
      <c r="UPP307" s="323"/>
      <c r="UPQ307" s="319"/>
      <c r="UPR307" s="323"/>
      <c r="UPS307" s="319"/>
      <c r="UPT307" s="323"/>
      <c r="UPU307" s="319"/>
      <c r="UPV307" s="323"/>
      <c r="UPW307" s="319"/>
      <c r="UPX307" s="323"/>
      <c r="UPY307" s="319"/>
      <c r="UPZ307" s="323"/>
      <c r="UQA307" s="319"/>
      <c r="UQB307" s="323"/>
      <c r="UQC307" s="319"/>
      <c r="UQD307" s="323"/>
      <c r="UQE307" s="319"/>
      <c r="UQF307" s="323"/>
      <c r="UQG307" s="319"/>
      <c r="UQH307" s="323"/>
      <c r="UQI307" s="319"/>
      <c r="UQJ307" s="323"/>
      <c r="UQK307" s="319"/>
      <c r="UQL307" s="323"/>
      <c r="UQM307" s="319"/>
      <c r="UQN307" s="323"/>
      <c r="UQO307" s="319"/>
      <c r="UQP307" s="323"/>
      <c r="UQQ307" s="319"/>
      <c r="UQR307" s="323"/>
      <c r="UQS307" s="319"/>
      <c r="UQT307" s="323"/>
      <c r="UQU307" s="319"/>
      <c r="UQV307" s="323"/>
      <c r="UQW307" s="319"/>
      <c r="UQX307" s="323"/>
      <c r="UQY307" s="319"/>
      <c r="UQZ307" s="323"/>
      <c r="URA307" s="319"/>
      <c r="URB307" s="323"/>
      <c r="URC307" s="319"/>
      <c r="URD307" s="323"/>
      <c r="URE307" s="319"/>
      <c r="URF307" s="323"/>
      <c r="URG307" s="319"/>
      <c r="URH307" s="323"/>
      <c r="URI307" s="319"/>
      <c r="URJ307" s="323"/>
      <c r="URK307" s="319"/>
      <c r="URL307" s="323"/>
      <c r="URM307" s="319"/>
      <c r="URN307" s="323"/>
      <c r="URO307" s="319"/>
      <c r="URP307" s="323"/>
      <c r="URQ307" s="319"/>
      <c r="URR307" s="323"/>
      <c r="URS307" s="319"/>
      <c r="URT307" s="323"/>
      <c r="URU307" s="319"/>
      <c r="URV307" s="323"/>
      <c r="URW307" s="319"/>
      <c r="URX307" s="323"/>
      <c r="URY307" s="319"/>
      <c r="URZ307" s="323"/>
      <c r="USA307" s="319"/>
      <c r="USB307" s="323"/>
      <c r="USC307" s="319"/>
      <c r="USD307" s="323"/>
      <c r="USE307" s="319"/>
      <c r="USF307" s="323"/>
      <c r="USG307" s="319"/>
      <c r="USH307" s="323"/>
      <c r="USI307" s="319"/>
      <c r="USJ307" s="323"/>
      <c r="USK307" s="319"/>
      <c r="USL307" s="323"/>
      <c r="USM307" s="319"/>
      <c r="USN307" s="323"/>
      <c r="USO307" s="319"/>
      <c r="USP307" s="323"/>
      <c r="USQ307" s="319"/>
      <c r="USR307" s="323"/>
      <c r="USS307" s="319"/>
      <c r="UST307" s="323"/>
      <c r="USU307" s="319"/>
      <c r="USV307" s="323"/>
      <c r="USW307" s="319"/>
      <c r="USX307" s="323"/>
      <c r="USY307" s="319"/>
      <c r="USZ307" s="323"/>
      <c r="UTA307" s="319"/>
      <c r="UTB307" s="323"/>
      <c r="UTC307" s="319"/>
      <c r="UTD307" s="323"/>
      <c r="UTE307" s="319"/>
      <c r="UTF307" s="323"/>
      <c r="UTG307" s="319"/>
      <c r="UTH307" s="323"/>
      <c r="UTI307" s="319"/>
      <c r="UTJ307" s="323"/>
      <c r="UTK307" s="319"/>
      <c r="UTL307" s="323"/>
      <c r="UTM307" s="319"/>
      <c r="UTN307" s="323"/>
      <c r="UTO307" s="319"/>
      <c r="UTP307" s="323"/>
      <c r="UTQ307" s="319"/>
      <c r="UTR307" s="323"/>
      <c r="UTS307" s="319"/>
      <c r="UTT307" s="323"/>
      <c r="UTU307" s="319"/>
      <c r="UTV307" s="323"/>
      <c r="UTW307" s="319"/>
      <c r="UTX307" s="323"/>
      <c r="UTY307" s="319"/>
      <c r="UTZ307" s="323"/>
      <c r="UUA307" s="319"/>
      <c r="UUB307" s="323"/>
      <c r="UUC307" s="319"/>
      <c r="UUD307" s="323"/>
      <c r="UUE307" s="319"/>
      <c r="UUF307" s="323"/>
      <c r="UUG307" s="319"/>
      <c r="UUH307" s="323"/>
      <c r="UUI307" s="319"/>
      <c r="UUJ307" s="323"/>
      <c r="UUK307" s="319"/>
      <c r="UUL307" s="323"/>
      <c r="UUM307" s="319"/>
      <c r="UUN307" s="323"/>
      <c r="UUO307" s="319"/>
      <c r="UUP307" s="323"/>
      <c r="UUQ307" s="319"/>
      <c r="UUR307" s="323"/>
      <c r="UUS307" s="319"/>
      <c r="UUT307" s="323"/>
      <c r="UUU307" s="319"/>
      <c r="UUV307" s="323"/>
      <c r="UUW307" s="319"/>
      <c r="UUX307" s="323"/>
      <c r="UUY307" s="319"/>
      <c r="UUZ307" s="323"/>
      <c r="UVA307" s="319"/>
      <c r="UVB307" s="323"/>
      <c r="UVC307" s="319"/>
      <c r="UVD307" s="323"/>
      <c r="UVE307" s="319"/>
      <c r="UVF307" s="323"/>
      <c r="UVG307" s="319"/>
      <c r="UVH307" s="323"/>
      <c r="UVI307" s="319"/>
      <c r="UVJ307" s="323"/>
      <c r="UVK307" s="319"/>
      <c r="UVL307" s="323"/>
      <c r="UVM307" s="319"/>
      <c r="UVN307" s="323"/>
      <c r="UVO307" s="319"/>
      <c r="UVP307" s="323"/>
      <c r="UVQ307" s="319"/>
      <c r="UVR307" s="323"/>
      <c r="UVS307" s="319"/>
      <c r="UVT307" s="323"/>
      <c r="UVU307" s="319"/>
      <c r="UVV307" s="323"/>
      <c r="UVW307" s="319"/>
      <c r="UVX307" s="323"/>
      <c r="UVY307" s="319"/>
      <c r="UVZ307" s="323"/>
      <c r="UWA307" s="319"/>
      <c r="UWB307" s="323"/>
      <c r="UWC307" s="319"/>
      <c r="UWD307" s="323"/>
      <c r="UWE307" s="319"/>
      <c r="UWF307" s="323"/>
      <c r="UWG307" s="319"/>
      <c r="UWH307" s="323"/>
      <c r="UWI307" s="319"/>
      <c r="UWJ307" s="323"/>
      <c r="UWK307" s="319"/>
      <c r="UWL307" s="323"/>
      <c r="UWM307" s="319"/>
      <c r="UWN307" s="323"/>
      <c r="UWO307" s="319"/>
      <c r="UWP307" s="323"/>
      <c r="UWQ307" s="319"/>
      <c r="UWR307" s="323"/>
      <c r="UWS307" s="319"/>
      <c r="UWT307" s="323"/>
      <c r="UWU307" s="319"/>
      <c r="UWV307" s="323"/>
      <c r="UWW307" s="319"/>
      <c r="UWX307" s="323"/>
      <c r="UWY307" s="319"/>
      <c r="UWZ307" s="323"/>
      <c r="UXA307" s="319"/>
      <c r="UXB307" s="323"/>
      <c r="UXC307" s="319"/>
      <c r="UXD307" s="323"/>
      <c r="UXE307" s="319"/>
      <c r="UXF307" s="323"/>
      <c r="UXG307" s="319"/>
      <c r="UXH307" s="323"/>
      <c r="UXI307" s="319"/>
      <c r="UXJ307" s="323"/>
      <c r="UXK307" s="319"/>
      <c r="UXL307" s="323"/>
      <c r="UXM307" s="319"/>
      <c r="UXN307" s="323"/>
      <c r="UXO307" s="319"/>
      <c r="UXP307" s="323"/>
      <c r="UXQ307" s="319"/>
      <c r="UXR307" s="323"/>
      <c r="UXS307" s="319"/>
      <c r="UXT307" s="323"/>
      <c r="UXU307" s="319"/>
      <c r="UXV307" s="323"/>
      <c r="UXW307" s="319"/>
      <c r="UXX307" s="323"/>
      <c r="UXY307" s="319"/>
      <c r="UXZ307" s="323"/>
      <c r="UYA307" s="319"/>
      <c r="UYB307" s="323"/>
      <c r="UYC307" s="319"/>
      <c r="UYD307" s="323"/>
      <c r="UYE307" s="319"/>
      <c r="UYF307" s="323"/>
      <c r="UYG307" s="319"/>
      <c r="UYH307" s="323"/>
      <c r="UYI307" s="319"/>
      <c r="UYJ307" s="323"/>
      <c r="UYK307" s="319"/>
      <c r="UYL307" s="323"/>
      <c r="UYM307" s="319"/>
      <c r="UYN307" s="323"/>
      <c r="UYO307" s="319"/>
      <c r="UYP307" s="323"/>
      <c r="UYQ307" s="319"/>
      <c r="UYR307" s="323"/>
      <c r="UYS307" s="319"/>
      <c r="UYT307" s="323"/>
      <c r="UYU307" s="319"/>
      <c r="UYV307" s="323"/>
      <c r="UYW307" s="319"/>
      <c r="UYX307" s="323"/>
      <c r="UYY307" s="319"/>
      <c r="UYZ307" s="323"/>
      <c r="UZA307" s="319"/>
      <c r="UZB307" s="323"/>
      <c r="UZC307" s="319"/>
      <c r="UZD307" s="323"/>
      <c r="UZE307" s="319"/>
      <c r="UZF307" s="323"/>
      <c r="UZG307" s="319"/>
      <c r="UZH307" s="323"/>
      <c r="UZI307" s="319"/>
      <c r="UZJ307" s="323"/>
      <c r="UZK307" s="319"/>
      <c r="UZL307" s="323"/>
      <c r="UZM307" s="319"/>
      <c r="UZN307" s="323"/>
      <c r="UZO307" s="319"/>
      <c r="UZP307" s="323"/>
      <c r="UZQ307" s="319"/>
      <c r="UZR307" s="323"/>
      <c r="UZS307" s="319"/>
      <c r="UZT307" s="323"/>
      <c r="UZU307" s="319"/>
      <c r="UZV307" s="323"/>
      <c r="UZW307" s="319"/>
      <c r="UZX307" s="323"/>
      <c r="UZY307" s="319"/>
      <c r="UZZ307" s="323"/>
      <c r="VAA307" s="319"/>
      <c r="VAB307" s="323"/>
      <c r="VAC307" s="319"/>
      <c r="VAD307" s="323"/>
      <c r="VAE307" s="319"/>
      <c r="VAF307" s="323"/>
      <c r="VAG307" s="319"/>
      <c r="VAH307" s="323"/>
      <c r="VAI307" s="319"/>
      <c r="VAJ307" s="323"/>
      <c r="VAK307" s="319"/>
      <c r="VAL307" s="323"/>
      <c r="VAM307" s="319"/>
      <c r="VAN307" s="323"/>
      <c r="VAO307" s="319"/>
      <c r="VAP307" s="323"/>
      <c r="VAQ307" s="319"/>
      <c r="VAR307" s="323"/>
      <c r="VAS307" s="319"/>
      <c r="VAT307" s="323"/>
      <c r="VAU307" s="319"/>
      <c r="VAV307" s="323"/>
      <c r="VAW307" s="319"/>
      <c r="VAX307" s="323"/>
      <c r="VAY307" s="319"/>
      <c r="VAZ307" s="323"/>
      <c r="VBA307" s="319"/>
      <c r="VBB307" s="323"/>
      <c r="VBC307" s="319"/>
      <c r="VBD307" s="323"/>
      <c r="VBE307" s="319"/>
      <c r="VBF307" s="323"/>
      <c r="VBG307" s="319"/>
      <c r="VBH307" s="323"/>
      <c r="VBI307" s="319"/>
      <c r="VBJ307" s="323"/>
      <c r="VBK307" s="319"/>
      <c r="VBL307" s="323"/>
      <c r="VBM307" s="319"/>
      <c r="VBN307" s="323"/>
      <c r="VBO307" s="319"/>
      <c r="VBP307" s="323"/>
      <c r="VBQ307" s="319"/>
      <c r="VBR307" s="323"/>
      <c r="VBS307" s="319"/>
      <c r="VBT307" s="323"/>
      <c r="VBU307" s="319"/>
      <c r="VBV307" s="323"/>
      <c r="VBW307" s="319"/>
      <c r="VBX307" s="323"/>
      <c r="VBY307" s="319"/>
      <c r="VBZ307" s="323"/>
      <c r="VCA307" s="319"/>
      <c r="VCB307" s="323"/>
      <c r="VCC307" s="319"/>
      <c r="VCD307" s="323"/>
      <c r="VCE307" s="319"/>
      <c r="VCF307" s="323"/>
      <c r="VCG307" s="319"/>
      <c r="VCH307" s="323"/>
      <c r="VCI307" s="319"/>
      <c r="VCJ307" s="323"/>
      <c r="VCK307" s="319"/>
      <c r="VCL307" s="323"/>
      <c r="VCM307" s="319"/>
      <c r="VCN307" s="323"/>
      <c r="VCO307" s="319"/>
      <c r="VCP307" s="323"/>
      <c r="VCQ307" s="319"/>
      <c r="VCR307" s="323"/>
      <c r="VCS307" s="319"/>
      <c r="VCT307" s="323"/>
      <c r="VCU307" s="319"/>
      <c r="VCV307" s="323"/>
      <c r="VCW307" s="319"/>
      <c r="VCX307" s="323"/>
      <c r="VCY307" s="319"/>
      <c r="VCZ307" s="323"/>
      <c r="VDA307" s="319"/>
      <c r="VDB307" s="323"/>
      <c r="VDC307" s="319"/>
      <c r="VDD307" s="323"/>
      <c r="VDE307" s="319"/>
      <c r="VDF307" s="323"/>
      <c r="VDG307" s="319"/>
      <c r="VDH307" s="323"/>
      <c r="VDI307" s="319"/>
      <c r="VDJ307" s="323"/>
      <c r="VDK307" s="319"/>
      <c r="VDL307" s="323"/>
      <c r="VDM307" s="319"/>
      <c r="VDN307" s="323"/>
      <c r="VDO307" s="319"/>
      <c r="VDP307" s="323"/>
      <c r="VDQ307" s="319"/>
      <c r="VDR307" s="323"/>
      <c r="VDS307" s="319"/>
      <c r="VDT307" s="323"/>
      <c r="VDU307" s="319"/>
      <c r="VDV307" s="323"/>
      <c r="VDW307" s="319"/>
      <c r="VDX307" s="323"/>
      <c r="VDY307" s="319"/>
      <c r="VDZ307" s="323"/>
      <c r="VEA307" s="319"/>
      <c r="VEB307" s="323"/>
      <c r="VEC307" s="319"/>
      <c r="VED307" s="323"/>
      <c r="VEE307" s="319"/>
      <c r="VEF307" s="323"/>
      <c r="VEG307" s="319"/>
      <c r="VEH307" s="323"/>
      <c r="VEI307" s="319"/>
      <c r="VEJ307" s="323"/>
      <c r="VEK307" s="319"/>
      <c r="VEL307" s="323"/>
      <c r="VEM307" s="319"/>
      <c r="VEN307" s="323"/>
      <c r="VEO307" s="319"/>
      <c r="VEP307" s="323"/>
      <c r="VEQ307" s="319"/>
      <c r="VER307" s="323"/>
      <c r="VES307" s="319"/>
      <c r="VET307" s="323"/>
      <c r="VEU307" s="319"/>
      <c r="VEV307" s="323"/>
      <c r="VEW307" s="319"/>
      <c r="VEX307" s="323"/>
      <c r="VEY307" s="319"/>
      <c r="VEZ307" s="323"/>
      <c r="VFA307" s="319"/>
      <c r="VFB307" s="323"/>
      <c r="VFC307" s="319"/>
      <c r="VFD307" s="323"/>
      <c r="VFE307" s="319"/>
      <c r="VFF307" s="323"/>
      <c r="VFG307" s="319"/>
      <c r="VFH307" s="323"/>
      <c r="VFI307" s="319"/>
      <c r="VFJ307" s="323"/>
      <c r="VFK307" s="319"/>
      <c r="VFL307" s="323"/>
      <c r="VFM307" s="319"/>
      <c r="VFN307" s="323"/>
      <c r="VFO307" s="319"/>
      <c r="VFP307" s="323"/>
      <c r="VFQ307" s="319"/>
      <c r="VFR307" s="323"/>
      <c r="VFS307" s="319"/>
      <c r="VFT307" s="323"/>
      <c r="VFU307" s="319"/>
      <c r="VFV307" s="323"/>
      <c r="VFW307" s="319"/>
      <c r="VFX307" s="323"/>
      <c r="VFY307" s="319"/>
      <c r="VFZ307" s="323"/>
      <c r="VGA307" s="319"/>
      <c r="VGB307" s="323"/>
      <c r="VGC307" s="319"/>
      <c r="VGD307" s="323"/>
      <c r="VGE307" s="319"/>
      <c r="VGF307" s="323"/>
      <c r="VGG307" s="319"/>
      <c r="VGH307" s="323"/>
      <c r="VGI307" s="319"/>
      <c r="VGJ307" s="323"/>
      <c r="VGK307" s="319"/>
      <c r="VGL307" s="323"/>
      <c r="VGM307" s="319"/>
      <c r="VGN307" s="323"/>
      <c r="VGO307" s="319"/>
      <c r="VGP307" s="323"/>
      <c r="VGQ307" s="319"/>
      <c r="VGR307" s="323"/>
      <c r="VGS307" s="319"/>
      <c r="VGT307" s="323"/>
      <c r="VGU307" s="319"/>
      <c r="VGV307" s="323"/>
      <c r="VGW307" s="319"/>
      <c r="VGX307" s="323"/>
      <c r="VGY307" s="319"/>
      <c r="VGZ307" s="323"/>
      <c r="VHA307" s="319"/>
      <c r="VHB307" s="323"/>
      <c r="VHC307" s="319"/>
      <c r="VHD307" s="323"/>
      <c r="VHE307" s="319"/>
      <c r="VHF307" s="323"/>
      <c r="VHG307" s="319"/>
      <c r="VHH307" s="323"/>
      <c r="VHI307" s="319"/>
      <c r="VHJ307" s="323"/>
      <c r="VHK307" s="319"/>
      <c r="VHL307" s="323"/>
      <c r="VHM307" s="319"/>
      <c r="VHN307" s="323"/>
      <c r="VHO307" s="319"/>
      <c r="VHP307" s="323"/>
      <c r="VHQ307" s="319"/>
      <c r="VHR307" s="323"/>
      <c r="VHS307" s="319"/>
      <c r="VHT307" s="323"/>
      <c r="VHU307" s="319"/>
      <c r="VHV307" s="323"/>
      <c r="VHW307" s="319"/>
      <c r="VHX307" s="323"/>
      <c r="VHY307" s="319"/>
      <c r="VHZ307" s="323"/>
      <c r="VIA307" s="319"/>
      <c r="VIB307" s="323"/>
      <c r="VIC307" s="319"/>
      <c r="VID307" s="323"/>
      <c r="VIE307" s="319"/>
      <c r="VIF307" s="323"/>
      <c r="VIG307" s="319"/>
      <c r="VIH307" s="323"/>
      <c r="VII307" s="319"/>
      <c r="VIJ307" s="323"/>
      <c r="VIK307" s="319"/>
      <c r="VIL307" s="323"/>
      <c r="VIM307" s="319"/>
      <c r="VIN307" s="323"/>
      <c r="VIO307" s="319"/>
      <c r="VIP307" s="323"/>
      <c r="VIQ307" s="319"/>
      <c r="VIR307" s="323"/>
      <c r="VIS307" s="319"/>
      <c r="VIT307" s="323"/>
      <c r="VIU307" s="319"/>
      <c r="VIV307" s="323"/>
      <c r="VIW307" s="319"/>
      <c r="VIX307" s="323"/>
      <c r="VIY307" s="319"/>
      <c r="VIZ307" s="323"/>
      <c r="VJA307" s="319"/>
      <c r="VJB307" s="323"/>
      <c r="VJC307" s="319"/>
      <c r="VJD307" s="323"/>
      <c r="VJE307" s="319"/>
      <c r="VJF307" s="323"/>
      <c r="VJG307" s="319"/>
      <c r="VJH307" s="323"/>
      <c r="VJI307" s="319"/>
      <c r="VJJ307" s="323"/>
      <c r="VJK307" s="319"/>
      <c r="VJL307" s="323"/>
      <c r="VJM307" s="319"/>
      <c r="VJN307" s="323"/>
      <c r="VJO307" s="319"/>
      <c r="VJP307" s="323"/>
      <c r="VJQ307" s="319"/>
      <c r="VJR307" s="323"/>
      <c r="VJS307" s="319"/>
      <c r="VJT307" s="323"/>
      <c r="VJU307" s="319"/>
      <c r="VJV307" s="323"/>
      <c r="VJW307" s="319"/>
      <c r="VJX307" s="323"/>
      <c r="VJY307" s="319"/>
      <c r="VJZ307" s="323"/>
      <c r="VKA307" s="319"/>
      <c r="VKB307" s="323"/>
      <c r="VKC307" s="319"/>
      <c r="VKD307" s="323"/>
      <c r="VKE307" s="319"/>
      <c r="VKF307" s="323"/>
      <c r="VKG307" s="319"/>
      <c r="VKH307" s="323"/>
      <c r="VKI307" s="319"/>
      <c r="VKJ307" s="323"/>
      <c r="VKK307" s="319"/>
      <c r="VKL307" s="323"/>
      <c r="VKM307" s="319"/>
      <c r="VKN307" s="323"/>
      <c r="VKO307" s="319"/>
      <c r="VKP307" s="323"/>
      <c r="VKQ307" s="319"/>
      <c r="VKR307" s="323"/>
      <c r="VKS307" s="319"/>
      <c r="VKT307" s="323"/>
      <c r="VKU307" s="319"/>
      <c r="VKV307" s="323"/>
      <c r="VKW307" s="319"/>
      <c r="VKX307" s="323"/>
      <c r="VKY307" s="319"/>
      <c r="VKZ307" s="323"/>
      <c r="VLA307" s="319"/>
      <c r="VLB307" s="323"/>
      <c r="VLC307" s="319"/>
      <c r="VLD307" s="323"/>
      <c r="VLE307" s="319"/>
      <c r="VLF307" s="323"/>
      <c r="VLG307" s="319"/>
      <c r="VLH307" s="323"/>
      <c r="VLI307" s="319"/>
      <c r="VLJ307" s="323"/>
      <c r="VLK307" s="319"/>
      <c r="VLL307" s="323"/>
      <c r="VLM307" s="319"/>
      <c r="VLN307" s="323"/>
      <c r="VLO307" s="319"/>
      <c r="VLP307" s="323"/>
      <c r="VLQ307" s="319"/>
      <c r="VLR307" s="323"/>
      <c r="VLS307" s="319"/>
      <c r="VLT307" s="323"/>
      <c r="VLU307" s="319"/>
      <c r="VLV307" s="323"/>
      <c r="VLW307" s="319"/>
      <c r="VLX307" s="323"/>
      <c r="VLY307" s="319"/>
      <c r="VLZ307" s="323"/>
      <c r="VMA307" s="319"/>
      <c r="VMB307" s="323"/>
      <c r="VMC307" s="319"/>
      <c r="VMD307" s="323"/>
      <c r="VME307" s="319"/>
      <c r="VMF307" s="323"/>
      <c r="VMG307" s="319"/>
      <c r="VMH307" s="323"/>
      <c r="VMI307" s="319"/>
      <c r="VMJ307" s="323"/>
      <c r="VMK307" s="319"/>
      <c r="VML307" s="323"/>
      <c r="VMM307" s="319"/>
      <c r="VMN307" s="323"/>
      <c r="VMO307" s="319"/>
      <c r="VMP307" s="323"/>
      <c r="VMQ307" s="319"/>
      <c r="VMR307" s="323"/>
      <c r="VMS307" s="319"/>
      <c r="VMT307" s="323"/>
      <c r="VMU307" s="319"/>
      <c r="VMV307" s="323"/>
      <c r="VMW307" s="319"/>
      <c r="VMX307" s="323"/>
      <c r="VMY307" s="319"/>
      <c r="VMZ307" s="323"/>
      <c r="VNA307" s="319"/>
      <c r="VNB307" s="323"/>
      <c r="VNC307" s="319"/>
      <c r="VND307" s="323"/>
      <c r="VNE307" s="319"/>
      <c r="VNF307" s="323"/>
      <c r="VNG307" s="319"/>
      <c r="VNH307" s="323"/>
      <c r="VNI307" s="319"/>
      <c r="VNJ307" s="323"/>
      <c r="VNK307" s="319"/>
      <c r="VNL307" s="323"/>
      <c r="VNM307" s="319"/>
      <c r="VNN307" s="323"/>
      <c r="VNO307" s="319"/>
      <c r="VNP307" s="323"/>
      <c r="VNQ307" s="319"/>
      <c r="VNR307" s="323"/>
      <c r="VNS307" s="319"/>
      <c r="VNT307" s="323"/>
      <c r="VNU307" s="319"/>
      <c r="VNV307" s="323"/>
      <c r="VNW307" s="319"/>
      <c r="VNX307" s="323"/>
      <c r="VNY307" s="319"/>
      <c r="VNZ307" s="323"/>
      <c r="VOA307" s="319"/>
      <c r="VOB307" s="323"/>
      <c r="VOC307" s="319"/>
      <c r="VOD307" s="323"/>
      <c r="VOE307" s="319"/>
      <c r="VOF307" s="323"/>
      <c r="VOG307" s="319"/>
      <c r="VOH307" s="323"/>
      <c r="VOI307" s="319"/>
      <c r="VOJ307" s="323"/>
      <c r="VOK307" s="319"/>
      <c r="VOL307" s="323"/>
      <c r="VOM307" s="319"/>
      <c r="VON307" s="323"/>
      <c r="VOO307" s="319"/>
      <c r="VOP307" s="323"/>
      <c r="VOQ307" s="319"/>
      <c r="VOR307" s="323"/>
      <c r="VOS307" s="323"/>
      <c r="VOT307" s="319"/>
      <c r="VOU307" s="323"/>
      <c r="VOV307" s="319"/>
      <c r="VOW307" s="323"/>
      <c r="VOX307" s="319"/>
      <c r="VOY307" s="323"/>
      <c r="VOZ307" s="319"/>
      <c r="VPA307" s="323"/>
      <c r="VPB307" s="319"/>
      <c r="VPC307" s="323"/>
      <c r="VPD307" s="319"/>
      <c r="VPE307" s="323"/>
      <c r="VPF307" s="319"/>
      <c r="VPG307" s="323"/>
      <c r="VPH307" s="319"/>
      <c r="VPI307" s="323"/>
      <c r="VPJ307" s="319"/>
      <c r="VPK307" s="323"/>
      <c r="VPL307" s="319"/>
      <c r="VPM307" s="323"/>
      <c r="VPN307" s="319"/>
      <c r="VPO307" s="323"/>
      <c r="VPP307" s="319"/>
      <c r="VPQ307" s="323"/>
      <c r="VPR307" s="319"/>
      <c r="VPS307" s="323"/>
      <c r="VPT307" s="319"/>
      <c r="VPU307" s="323"/>
      <c r="VPV307" s="319"/>
      <c r="VPW307" s="323"/>
      <c r="VPX307" s="319"/>
      <c r="VPY307" s="323"/>
      <c r="VPZ307" s="319"/>
      <c r="VQA307" s="323"/>
      <c r="VQB307" s="319"/>
      <c r="VQC307" s="323"/>
      <c r="VQD307" s="319"/>
      <c r="VQE307" s="323"/>
      <c r="VQF307" s="319"/>
      <c r="VQG307" s="323"/>
      <c r="VQH307" s="319"/>
      <c r="VQI307" s="323"/>
      <c r="VQJ307" s="319"/>
      <c r="VQK307" s="323"/>
      <c r="VQL307" s="319"/>
      <c r="VQM307" s="323"/>
      <c r="VQN307" s="319"/>
      <c r="VQO307" s="323"/>
      <c r="VQP307" s="319"/>
      <c r="VQQ307" s="323"/>
      <c r="VQR307" s="319"/>
      <c r="VQS307" s="323"/>
      <c r="VQT307" s="319"/>
      <c r="VQU307" s="323"/>
      <c r="VQV307" s="319"/>
      <c r="VQW307" s="323"/>
      <c r="VQX307" s="319"/>
      <c r="VQY307" s="323"/>
      <c r="VQZ307" s="319"/>
      <c r="VRA307" s="323"/>
      <c r="VRB307" s="319"/>
      <c r="VRC307" s="323"/>
      <c r="VRD307" s="319"/>
      <c r="VRE307" s="323"/>
      <c r="VRF307" s="319"/>
      <c r="VRG307" s="323"/>
      <c r="VRH307" s="319"/>
      <c r="VRI307" s="323"/>
      <c r="VRJ307" s="319"/>
      <c r="VRK307" s="323"/>
      <c r="VRL307" s="319"/>
      <c r="VRM307" s="323"/>
      <c r="VRN307" s="319"/>
      <c r="VRO307" s="323"/>
      <c r="VRP307" s="319"/>
      <c r="VRQ307" s="323"/>
      <c r="VRR307" s="319"/>
      <c r="VRS307" s="323"/>
      <c r="VRT307" s="319"/>
      <c r="VRU307" s="323"/>
      <c r="VRV307" s="319"/>
      <c r="VRW307" s="323"/>
      <c r="VRX307" s="319"/>
      <c r="VRY307" s="323"/>
      <c r="VRZ307" s="319"/>
      <c r="VSA307" s="323"/>
      <c r="VSB307" s="319"/>
      <c r="VSC307" s="323"/>
      <c r="VSD307" s="319"/>
      <c r="VSE307" s="323"/>
      <c r="VSF307" s="319"/>
      <c r="VSG307" s="323"/>
      <c r="VSH307" s="319"/>
      <c r="VSI307" s="323"/>
      <c r="VSJ307" s="319"/>
      <c r="VSK307" s="323"/>
      <c r="VSL307" s="319"/>
      <c r="VSM307" s="323"/>
      <c r="VSN307" s="319"/>
      <c r="VSO307" s="323"/>
      <c r="VSP307" s="319"/>
      <c r="VSQ307" s="323"/>
      <c r="VSR307" s="319"/>
      <c r="VSS307" s="323"/>
      <c r="VST307" s="319"/>
      <c r="VSU307" s="323"/>
      <c r="VSV307" s="319"/>
      <c r="VSW307" s="323"/>
      <c r="VSX307" s="319"/>
      <c r="VSY307" s="323"/>
      <c r="VSZ307" s="319"/>
      <c r="VTA307" s="323"/>
      <c r="VTB307" s="319"/>
      <c r="VTC307" s="323"/>
      <c r="VTD307" s="319"/>
      <c r="VTE307" s="323"/>
      <c r="VTF307" s="319"/>
      <c r="VTG307" s="323"/>
      <c r="VTH307" s="319"/>
      <c r="VTI307" s="323"/>
      <c r="VTJ307" s="319"/>
      <c r="VTK307" s="323"/>
      <c r="VTL307" s="319"/>
      <c r="VTM307" s="323"/>
      <c r="VTN307" s="319"/>
      <c r="VTO307" s="323"/>
      <c r="VTP307" s="319"/>
      <c r="VTQ307" s="323"/>
      <c r="VTR307" s="319"/>
      <c r="VTS307" s="323"/>
      <c r="VTT307" s="319"/>
      <c r="VTU307" s="323"/>
      <c r="VTV307" s="319"/>
      <c r="VTW307" s="323"/>
      <c r="VTX307" s="319"/>
      <c r="VTY307" s="323"/>
      <c r="VTZ307" s="319"/>
      <c r="VUA307" s="323"/>
      <c r="VUB307" s="319"/>
      <c r="VUC307" s="323"/>
      <c r="VUD307" s="319"/>
      <c r="VUE307" s="323"/>
      <c r="VUF307" s="319"/>
      <c r="VUG307" s="323"/>
      <c r="VUH307" s="319"/>
      <c r="VUI307" s="323"/>
      <c r="VUJ307" s="319"/>
      <c r="VUK307" s="323"/>
      <c r="VUL307" s="319"/>
      <c r="VUM307" s="323"/>
      <c r="VUN307" s="319"/>
      <c r="VUO307" s="323"/>
      <c r="VUP307" s="319"/>
      <c r="VUQ307" s="323"/>
      <c r="VUR307" s="319"/>
      <c r="VUS307" s="323"/>
      <c r="VUT307" s="319"/>
      <c r="VUU307" s="323"/>
      <c r="VUV307" s="319"/>
      <c r="VUW307" s="323"/>
      <c r="VUX307" s="319"/>
      <c r="VUY307" s="323"/>
      <c r="VUZ307" s="319"/>
      <c r="VVA307" s="323"/>
      <c r="VVB307" s="319"/>
      <c r="VVC307" s="323"/>
      <c r="VVD307" s="319"/>
      <c r="VVE307" s="323"/>
      <c r="VVF307" s="319"/>
      <c r="VVG307" s="323"/>
      <c r="VVH307" s="319"/>
      <c r="VVI307" s="323"/>
      <c r="VVJ307" s="319"/>
      <c r="VVK307" s="323"/>
      <c r="VVL307" s="319"/>
      <c r="VVM307" s="323"/>
      <c r="VVN307" s="319"/>
      <c r="VVO307" s="323"/>
      <c r="VVP307" s="319"/>
      <c r="VVQ307" s="323"/>
      <c r="VVR307" s="319"/>
      <c r="VVS307" s="323"/>
      <c r="VVT307" s="319"/>
      <c r="VVU307" s="323"/>
      <c r="VVV307" s="319"/>
      <c r="VVW307" s="323"/>
      <c r="VVX307" s="319"/>
      <c r="VVY307" s="323"/>
      <c r="VVZ307" s="319"/>
      <c r="VWA307" s="323"/>
      <c r="VWB307" s="319"/>
      <c r="VWC307" s="323"/>
      <c r="VWD307" s="319"/>
      <c r="VWE307" s="323"/>
      <c r="VWF307" s="319"/>
      <c r="VWG307" s="323"/>
      <c r="VWH307" s="319"/>
      <c r="VWI307" s="323"/>
      <c r="VWJ307" s="319"/>
      <c r="VWK307" s="323"/>
      <c r="VWL307" s="319"/>
      <c r="VWM307" s="323"/>
      <c r="VWN307" s="319"/>
      <c r="VWO307" s="323"/>
      <c r="VWP307" s="319"/>
      <c r="VWQ307" s="323"/>
      <c r="VWR307" s="319"/>
      <c r="VWS307" s="323"/>
      <c r="VWT307" s="319"/>
      <c r="VWU307" s="323"/>
      <c r="VWV307" s="319"/>
      <c r="VWW307" s="323"/>
      <c r="VWX307" s="319"/>
      <c r="VWY307" s="323"/>
      <c r="VWZ307" s="319"/>
      <c r="VXA307" s="323"/>
      <c r="VXB307" s="319"/>
      <c r="VXC307" s="323"/>
      <c r="VXD307" s="319"/>
      <c r="VXE307" s="323"/>
      <c r="VXF307" s="319"/>
      <c r="VXG307" s="323"/>
      <c r="VXH307" s="319"/>
      <c r="VXI307" s="323"/>
      <c r="VXJ307" s="319"/>
      <c r="VXK307" s="323"/>
      <c r="VXL307" s="319"/>
      <c r="VXM307" s="323"/>
      <c r="VXN307" s="319"/>
      <c r="VXO307" s="323"/>
      <c r="VXP307" s="319"/>
      <c r="VXQ307" s="323"/>
      <c r="VXR307" s="319"/>
      <c r="VXS307" s="323"/>
      <c r="VXT307" s="319"/>
      <c r="VXU307" s="323"/>
      <c r="VXV307" s="319"/>
      <c r="VXW307" s="323"/>
      <c r="VXX307" s="319"/>
      <c r="VXY307" s="323"/>
      <c r="VXZ307" s="319"/>
      <c r="VYA307" s="323"/>
      <c r="VYB307" s="319"/>
      <c r="VYC307" s="323"/>
      <c r="VYD307" s="319"/>
      <c r="VYE307" s="323"/>
      <c r="VYF307" s="319"/>
      <c r="VYG307" s="323"/>
      <c r="VYH307" s="319"/>
      <c r="VYI307" s="323"/>
      <c r="VYJ307" s="319"/>
      <c r="VYK307" s="323"/>
      <c r="VYL307" s="319"/>
      <c r="VYM307" s="323"/>
      <c r="VYN307" s="319"/>
      <c r="VYO307" s="323"/>
      <c r="VYP307" s="319"/>
      <c r="VYQ307" s="323"/>
      <c r="VYR307" s="319"/>
      <c r="VYS307" s="323"/>
      <c r="VYT307" s="319"/>
      <c r="VYU307" s="323"/>
      <c r="VYV307" s="319"/>
      <c r="VYW307" s="323"/>
      <c r="VYX307" s="319"/>
      <c r="VYY307" s="323"/>
      <c r="VYZ307" s="319"/>
      <c r="VZA307" s="323"/>
      <c r="VZB307" s="319"/>
      <c r="VZC307" s="323"/>
      <c r="VZD307" s="319"/>
      <c r="VZE307" s="323"/>
      <c r="VZF307" s="319"/>
      <c r="VZG307" s="323"/>
      <c r="VZH307" s="319"/>
      <c r="VZI307" s="323"/>
      <c r="VZJ307" s="319"/>
      <c r="VZK307" s="323"/>
      <c r="VZL307" s="319"/>
      <c r="VZM307" s="323"/>
      <c r="VZN307" s="319"/>
      <c r="VZO307" s="323"/>
      <c r="VZP307" s="319"/>
      <c r="VZQ307" s="323"/>
      <c r="VZR307" s="319"/>
      <c r="VZS307" s="323"/>
      <c r="VZT307" s="319"/>
      <c r="VZU307" s="323"/>
      <c r="VZV307" s="319"/>
      <c r="VZW307" s="323"/>
      <c r="VZX307" s="319"/>
      <c r="VZY307" s="323"/>
      <c r="VZZ307" s="319"/>
      <c r="WAA307" s="323"/>
      <c r="WAB307" s="319"/>
      <c r="WAC307" s="323"/>
      <c r="WAD307" s="319"/>
      <c r="WAE307" s="323"/>
      <c r="WAF307" s="319"/>
      <c r="WAG307" s="323"/>
      <c r="WAH307" s="319"/>
      <c r="WAI307" s="323"/>
      <c r="WAJ307" s="319"/>
      <c r="WAK307" s="323"/>
      <c r="WAL307" s="319"/>
      <c r="WAM307" s="323"/>
      <c r="WAN307" s="319"/>
      <c r="WAO307" s="323"/>
      <c r="WAP307" s="319"/>
      <c r="WAQ307" s="323"/>
      <c r="WAR307" s="319"/>
      <c r="WAS307" s="323"/>
      <c r="WAT307" s="319"/>
      <c r="WAU307" s="323"/>
      <c r="WAV307" s="319"/>
      <c r="WAW307" s="323"/>
      <c r="WAX307" s="319"/>
      <c r="WAY307" s="323"/>
      <c r="WAZ307" s="319"/>
      <c r="WBA307" s="323"/>
      <c r="WBB307" s="319"/>
      <c r="WBC307" s="323"/>
      <c r="WBD307" s="319"/>
      <c r="WBE307" s="323"/>
      <c r="WBF307" s="319"/>
      <c r="WBG307" s="323"/>
      <c r="WBH307" s="319"/>
      <c r="WBI307" s="323"/>
      <c r="WBJ307" s="319"/>
      <c r="WBK307" s="323"/>
      <c r="WBL307" s="319"/>
      <c r="WBM307" s="323"/>
      <c r="WBN307" s="319"/>
      <c r="WBO307" s="323"/>
      <c r="WBP307" s="319"/>
      <c r="WBQ307" s="323"/>
      <c r="WBR307" s="319"/>
      <c r="WBS307" s="323"/>
      <c r="WBT307" s="319"/>
      <c r="WBU307" s="323"/>
      <c r="WBV307" s="319"/>
      <c r="WBW307" s="323"/>
      <c r="WBX307" s="319"/>
      <c r="WBY307" s="323"/>
      <c r="WBZ307" s="319"/>
      <c r="WCA307" s="323"/>
      <c r="WCB307" s="319"/>
      <c r="WCC307" s="323"/>
      <c r="WCD307" s="319"/>
      <c r="WCE307" s="323"/>
      <c r="WCF307" s="319"/>
      <c r="WCG307" s="323"/>
      <c r="WCH307" s="319"/>
      <c r="WCI307" s="323"/>
      <c r="WCJ307" s="319"/>
      <c r="WCK307" s="323"/>
      <c r="WCL307" s="319"/>
      <c r="WCM307" s="323"/>
      <c r="WCN307" s="319"/>
      <c r="WCO307" s="323"/>
      <c r="WCP307" s="319"/>
      <c r="WCQ307" s="323"/>
      <c r="WCR307" s="319"/>
      <c r="WCS307" s="323"/>
      <c r="WCT307" s="319"/>
      <c r="WCU307" s="323"/>
      <c r="WCV307" s="319"/>
      <c r="WCW307" s="323"/>
      <c r="WCX307" s="319"/>
      <c r="WCY307" s="323"/>
      <c r="WCZ307" s="319"/>
      <c r="WDA307" s="323"/>
      <c r="WDB307" s="319"/>
      <c r="WDC307" s="323"/>
      <c r="WDD307" s="319"/>
      <c r="WDE307" s="323"/>
      <c r="WDF307" s="319"/>
      <c r="WDG307" s="323"/>
      <c r="WDH307" s="319"/>
      <c r="WDI307" s="323"/>
      <c r="WDJ307" s="319"/>
      <c r="WDK307" s="323"/>
      <c r="WDL307" s="319"/>
      <c r="WDM307" s="323"/>
      <c r="WDN307" s="319"/>
      <c r="WDO307" s="323"/>
      <c r="WDP307" s="319"/>
      <c r="WDQ307" s="323"/>
      <c r="WDR307" s="319"/>
      <c r="WDS307" s="323"/>
      <c r="WDT307" s="319"/>
      <c r="WDU307" s="323"/>
      <c r="WDV307" s="319"/>
      <c r="WDW307" s="323"/>
      <c r="WDX307" s="319"/>
      <c r="WDY307" s="323"/>
      <c r="WDZ307" s="319"/>
      <c r="WEA307" s="323"/>
      <c r="WEB307" s="319"/>
      <c r="WEC307" s="323"/>
      <c r="WED307" s="319"/>
      <c r="WEE307" s="323"/>
      <c r="WEF307" s="319"/>
      <c r="WEG307" s="323"/>
      <c r="WEH307" s="319"/>
      <c r="WEI307" s="323"/>
      <c r="WEJ307" s="319"/>
      <c r="WEK307" s="323"/>
      <c r="WEL307" s="319"/>
      <c r="WEM307" s="323"/>
      <c r="WEN307" s="319"/>
      <c r="WEO307" s="323"/>
      <c r="WEP307" s="319"/>
      <c r="WEQ307" s="323"/>
      <c r="WER307" s="319"/>
      <c r="WES307" s="323"/>
      <c r="WET307" s="319"/>
      <c r="WEU307" s="323"/>
      <c r="WEV307" s="319"/>
      <c r="WEW307" s="323"/>
      <c r="WEX307" s="319"/>
      <c r="WEY307" s="323"/>
      <c r="WEZ307" s="319"/>
      <c r="WFA307" s="323"/>
      <c r="WFB307" s="319"/>
      <c r="WFC307" s="323"/>
      <c r="WFD307" s="319"/>
      <c r="WFE307" s="323"/>
      <c r="WFF307" s="319"/>
      <c r="WFG307" s="323"/>
      <c r="WFH307" s="319"/>
      <c r="WFI307" s="323"/>
      <c r="WFJ307" s="319"/>
      <c r="WFK307" s="323"/>
      <c r="WFL307" s="319"/>
      <c r="WFM307" s="323"/>
      <c r="WFN307" s="319"/>
      <c r="WFO307" s="323"/>
      <c r="WFP307" s="319"/>
      <c r="WFQ307" s="323"/>
      <c r="WFR307" s="319"/>
      <c r="WFS307" s="323"/>
      <c r="WFT307" s="319"/>
      <c r="WFU307" s="323"/>
      <c r="WFV307" s="319"/>
      <c r="WFW307" s="323"/>
      <c r="WFX307" s="319"/>
      <c r="WFY307" s="323"/>
      <c r="WFZ307" s="319"/>
      <c r="WGA307" s="323"/>
      <c r="WGB307" s="319"/>
      <c r="WGC307" s="323"/>
      <c r="WGD307" s="319"/>
      <c r="WGE307" s="323"/>
      <c r="WGF307" s="319"/>
      <c r="WGG307" s="323"/>
      <c r="WGH307" s="319"/>
      <c r="WGI307" s="323"/>
      <c r="WGJ307" s="319"/>
      <c r="WGK307" s="323"/>
      <c r="WGL307" s="319"/>
      <c r="WGM307" s="323"/>
      <c r="WGN307" s="319"/>
      <c r="WGO307" s="323"/>
      <c r="WGP307" s="319"/>
      <c r="WGQ307" s="323"/>
      <c r="WGR307" s="319"/>
      <c r="WGS307" s="323"/>
      <c r="WGT307" s="319"/>
      <c r="WGU307" s="323"/>
      <c r="WGV307" s="319"/>
      <c r="WGW307" s="323"/>
      <c r="WGX307" s="319"/>
      <c r="WGY307" s="323"/>
      <c r="WGZ307" s="319"/>
      <c r="WHA307" s="323"/>
      <c r="WHB307" s="319"/>
      <c r="WHC307" s="323"/>
      <c r="WHD307" s="319"/>
      <c r="WHE307" s="323"/>
      <c r="WHF307" s="319"/>
      <c r="WHG307" s="323"/>
      <c r="WHH307" s="319"/>
      <c r="WHI307" s="323"/>
      <c r="WHJ307" s="319"/>
      <c r="WHK307" s="323"/>
      <c r="WHL307" s="319"/>
      <c r="WHM307" s="323"/>
      <c r="WHN307" s="319"/>
      <c r="WHO307" s="323"/>
      <c r="WHP307" s="319"/>
      <c r="WHQ307" s="323"/>
      <c r="WHR307" s="319"/>
      <c r="WHS307" s="323"/>
      <c r="WHT307" s="319"/>
      <c r="WHU307" s="323"/>
      <c r="WHV307" s="319"/>
      <c r="WHW307" s="323"/>
      <c r="WHX307" s="319"/>
      <c r="WHY307" s="323"/>
      <c r="WHZ307" s="319"/>
      <c r="WIA307" s="323"/>
      <c r="WIB307" s="319"/>
      <c r="WIC307" s="323"/>
      <c r="WID307" s="319"/>
      <c r="WIE307" s="323"/>
      <c r="WIF307" s="319"/>
      <c r="WIG307" s="323"/>
      <c r="WIH307" s="319"/>
      <c r="WII307" s="323"/>
      <c r="WIJ307" s="319"/>
      <c r="WIK307" s="323"/>
      <c r="WIL307" s="319"/>
      <c r="WIM307" s="323"/>
      <c r="WIN307" s="319"/>
      <c r="WIO307" s="323"/>
      <c r="WIP307" s="319"/>
      <c r="WIQ307" s="323"/>
      <c r="WIR307" s="319"/>
      <c r="WIS307" s="323"/>
      <c r="WIT307" s="319"/>
      <c r="WIU307" s="323"/>
      <c r="WIV307" s="319"/>
      <c r="WIW307" s="323"/>
      <c r="WIX307" s="319"/>
      <c r="WIY307" s="323"/>
      <c r="WIZ307" s="319"/>
      <c r="WJA307" s="323"/>
      <c r="WJB307" s="319"/>
      <c r="WJC307" s="323"/>
      <c r="WJD307" s="319"/>
      <c r="WJE307" s="323"/>
      <c r="WJF307" s="319"/>
      <c r="WJG307" s="323"/>
      <c r="WJH307" s="319"/>
      <c r="WJI307" s="323"/>
      <c r="WJJ307" s="319"/>
      <c r="WJK307" s="323"/>
      <c r="WJL307" s="319"/>
      <c r="WJM307" s="323"/>
      <c r="WJN307" s="319"/>
      <c r="WJO307" s="323"/>
      <c r="WJP307" s="319"/>
      <c r="WJQ307" s="323"/>
      <c r="WJR307" s="319"/>
      <c r="WJS307" s="323"/>
      <c r="WJT307" s="319"/>
      <c r="WJU307" s="323"/>
      <c r="WJV307" s="319"/>
      <c r="WJW307" s="323"/>
      <c r="WJX307" s="319"/>
      <c r="WJY307" s="323"/>
      <c r="WJZ307" s="319"/>
      <c r="WKA307" s="323"/>
      <c r="WKB307" s="319"/>
      <c r="WKC307" s="323"/>
      <c r="WKD307" s="319"/>
      <c r="WKE307" s="323"/>
      <c r="WKF307" s="319"/>
      <c r="WKG307" s="323"/>
      <c r="WKH307" s="319"/>
      <c r="WKI307" s="323"/>
      <c r="WKJ307" s="319"/>
      <c r="WKK307" s="323"/>
      <c r="WKL307" s="319"/>
      <c r="WKM307" s="323"/>
      <c r="WKN307" s="319"/>
      <c r="WKO307" s="323"/>
      <c r="WKP307" s="319"/>
      <c r="WKQ307" s="323"/>
      <c r="WKR307" s="319"/>
      <c r="WKS307" s="323"/>
      <c r="WKT307" s="319"/>
      <c r="WKU307" s="323"/>
      <c r="WKV307" s="319"/>
      <c r="WKW307" s="323"/>
      <c r="WKX307" s="319"/>
      <c r="WKY307" s="323"/>
      <c r="WKZ307" s="319"/>
      <c r="WLA307" s="323"/>
      <c r="WLB307" s="319"/>
      <c r="WLC307" s="323"/>
      <c r="WLD307" s="319"/>
      <c r="WLE307" s="323"/>
      <c r="WLF307" s="319"/>
      <c r="WLG307" s="323"/>
      <c r="WLH307" s="319"/>
      <c r="WLI307" s="323"/>
      <c r="WLJ307" s="319"/>
      <c r="WLK307" s="323"/>
      <c r="WLL307" s="319"/>
      <c r="WLM307" s="323"/>
      <c r="WLN307" s="319"/>
      <c r="WLO307" s="323"/>
      <c r="WLP307" s="319"/>
      <c r="WLQ307" s="323"/>
      <c r="WLR307" s="319"/>
      <c r="WLS307" s="323"/>
      <c r="WLT307" s="319"/>
      <c r="WLU307" s="323"/>
      <c r="WLV307" s="319"/>
      <c r="WLW307" s="323"/>
      <c r="WLX307" s="319"/>
      <c r="WLY307" s="323"/>
      <c r="WLZ307" s="319"/>
      <c r="WMA307" s="323"/>
      <c r="WMB307" s="319"/>
      <c r="WMC307" s="323"/>
      <c r="WMD307" s="319"/>
      <c r="WME307" s="323"/>
      <c r="WMF307" s="319"/>
      <c r="WMG307" s="323"/>
      <c r="WMH307" s="319"/>
      <c r="WMI307" s="323"/>
      <c r="WMJ307" s="319"/>
      <c r="WMK307" s="323"/>
      <c r="WML307" s="319"/>
      <c r="WMM307" s="323"/>
      <c r="WMN307" s="319"/>
      <c r="WMO307" s="323"/>
      <c r="WMP307" s="319"/>
      <c r="WMQ307" s="323"/>
      <c r="WMR307" s="319"/>
      <c r="WMS307" s="323"/>
      <c r="WMT307" s="319"/>
      <c r="WMU307" s="323"/>
      <c r="WMV307" s="319"/>
      <c r="WMW307" s="323"/>
      <c r="WMX307" s="319"/>
      <c r="WMY307" s="323"/>
      <c r="WMZ307" s="319"/>
      <c r="WNA307" s="323"/>
      <c r="WNB307" s="319"/>
      <c r="WNC307" s="323"/>
      <c r="WND307" s="319"/>
      <c r="WNE307" s="323"/>
      <c r="WNF307" s="319"/>
      <c r="WNG307" s="323"/>
      <c r="WNH307" s="319"/>
      <c r="WNI307" s="323"/>
      <c r="WNJ307" s="319"/>
      <c r="WNK307" s="323"/>
      <c r="WNL307" s="319"/>
      <c r="WNM307" s="323"/>
      <c r="WNN307" s="319"/>
      <c r="WNO307" s="323"/>
      <c r="WNP307" s="319"/>
      <c r="WNQ307" s="323"/>
      <c r="WNR307" s="319"/>
      <c r="WNS307" s="323"/>
      <c r="WNT307" s="319"/>
      <c r="WNU307" s="323"/>
      <c r="WNV307" s="319"/>
      <c r="WNW307" s="323"/>
      <c r="WNX307" s="319"/>
      <c r="WNY307" s="323"/>
      <c r="WNZ307" s="319"/>
      <c r="WOA307" s="323"/>
      <c r="WOB307" s="319"/>
      <c r="WOC307" s="323"/>
      <c r="WOD307" s="319"/>
      <c r="WOE307" s="323"/>
      <c r="WOF307" s="319"/>
      <c r="WOG307" s="323"/>
      <c r="WOH307" s="319"/>
      <c r="WOI307" s="323"/>
      <c r="WOJ307" s="319"/>
      <c r="WOK307" s="323"/>
      <c r="WOL307" s="319"/>
      <c r="WOM307" s="323"/>
      <c r="WON307" s="319"/>
      <c r="WOO307" s="323"/>
      <c r="WOP307" s="319"/>
      <c r="WOQ307" s="323"/>
      <c r="WOR307" s="319"/>
      <c r="WOS307" s="323"/>
      <c r="WOT307" s="319"/>
      <c r="WOU307" s="323"/>
      <c r="WOV307" s="319"/>
      <c r="WOW307" s="323"/>
      <c r="WOX307" s="319"/>
      <c r="WOY307" s="323"/>
      <c r="WOZ307" s="319"/>
      <c r="WPA307" s="323"/>
      <c r="WPB307" s="319"/>
      <c r="WPC307" s="323"/>
      <c r="WPD307" s="319"/>
      <c r="WPE307" s="323"/>
      <c r="WPF307" s="319"/>
      <c r="WPG307" s="323"/>
      <c r="WPH307" s="319"/>
      <c r="WPI307" s="323"/>
      <c r="WPJ307" s="319"/>
      <c r="WPK307" s="323"/>
      <c r="WPL307" s="319"/>
      <c r="WPM307" s="323"/>
      <c r="WPN307" s="319"/>
      <c r="WPO307" s="323"/>
      <c r="WPP307" s="319"/>
      <c r="WPQ307" s="323"/>
      <c r="WPR307" s="319"/>
      <c r="WPS307" s="323"/>
      <c r="WPT307" s="319"/>
      <c r="WPU307" s="323"/>
      <c r="WPV307" s="319"/>
      <c r="WPW307" s="323"/>
      <c r="WPX307" s="319"/>
      <c r="WPY307" s="323"/>
      <c r="WPZ307" s="319"/>
      <c r="WQA307" s="323"/>
      <c r="WQB307" s="319"/>
      <c r="WQC307" s="323"/>
      <c r="WQD307" s="319"/>
      <c r="WQE307" s="323"/>
      <c r="WQF307" s="319"/>
      <c r="WQG307" s="323"/>
      <c r="WQH307" s="319"/>
      <c r="WQI307" s="323"/>
      <c r="WQJ307" s="319"/>
      <c r="WQK307" s="323"/>
      <c r="WQL307" s="319"/>
      <c r="WQM307" s="323"/>
      <c r="WQN307" s="319"/>
      <c r="WQO307" s="323"/>
      <c r="WQP307" s="319"/>
      <c r="WQQ307" s="323"/>
      <c r="WQR307" s="319"/>
      <c r="WQS307" s="323"/>
      <c r="WQT307" s="319"/>
      <c r="WQU307" s="323"/>
      <c r="WQV307" s="319"/>
      <c r="WQW307" s="323"/>
      <c r="WQX307" s="319"/>
      <c r="WQY307" s="323"/>
      <c r="WQZ307" s="319"/>
      <c r="WRA307" s="323"/>
      <c r="WRB307" s="319"/>
      <c r="WRC307" s="323"/>
      <c r="WRD307" s="319"/>
      <c r="WRE307" s="323"/>
      <c r="WRF307" s="319"/>
      <c r="WRG307" s="323"/>
      <c r="WRH307" s="319"/>
      <c r="WRI307" s="323"/>
      <c r="WRJ307" s="319"/>
      <c r="WRK307" s="323"/>
      <c r="WRL307" s="319"/>
      <c r="WRM307" s="323"/>
      <c r="WRN307" s="319"/>
      <c r="WRO307" s="323"/>
      <c r="WRP307" s="319"/>
      <c r="WRQ307" s="323"/>
      <c r="WRR307" s="319"/>
      <c r="WRS307" s="323"/>
      <c r="WRT307" s="319"/>
      <c r="WRU307" s="323"/>
      <c r="WRV307" s="319"/>
      <c r="WRW307" s="323"/>
      <c r="WRX307" s="319"/>
      <c r="WRY307" s="323"/>
      <c r="WRZ307" s="319"/>
      <c r="WSA307" s="323"/>
      <c r="WSB307" s="319"/>
      <c r="WSC307" s="323"/>
      <c r="WSD307" s="319"/>
      <c r="WSE307" s="323"/>
      <c r="WSF307" s="319"/>
      <c r="WSG307" s="323"/>
      <c r="WSH307" s="319"/>
      <c r="WSI307" s="323"/>
      <c r="WSJ307" s="319"/>
      <c r="WSK307" s="323"/>
      <c r="WSL307" s="319"/>
      <c r="WSM307" s="323"/>
      <c r="WSN307" s="319"/>
      <c r="WSO307" s="323"/>
      <c r="WSP307" s="319"/>
      <c r="WSQ307" s="323"/>
      <c r="WSR307" s="319"/>
      <c r="WSS307" s="323"/>
      <c r="WST307" s="319"/>
      <c r="WSU307" s="323"/>
      <c r="WSV307" s="319"/>
      <c r="WSW307" s="323"/>
      <c r="WSX307" s="319"/>
      <c r="WSY307" s="323"/>
      <c r="WSZ307" s="319"/>
      <c r="WTA307" s="323"/>
      <c r="WTB307" s="319"/>
      <c r="WTC307" s="323"/>
      <c r="WTD307" s="319"/>
      <c r="WTE307" s="323"/>
      <c r="WTF307" s="319"/>
      <c r="WTG307" s="323"/>
      <c r="WTH307" s="319"/>
      <c r="WTI307" s="323"/>
      <c r="WTJ307" s="319"/>
      <c r="WTK307" s="323"/>
      <c r="WTL307" s="319"/>
      <c r="WTM307" s="323"/>
      <c r="WTN307" s="319"/>
      <c r="WTO307" s="323"/>
      <c r="WTP307" s="319"/>
      <c r="WTQ307" s="323"/>
      <c r="WTR307" s="319"/>
      <c r="WTS307" s="323"/>
      <c r="WTT307" s="319"/>
      <c r="WTU307" s="323"/>
      <c r="WTV307" s="319"/>
      <c r="WTW307" s="323"/>
      <c r="WTX307" s="319"/>
      <c r="WTY307" s="323"/>
      <c r="WTZ307" s="319"/>
      <c r="WUA307" s="323"/>
      <c r="WUB307" s="319"/>
      <c r="WUC307" s="323"/>
      <c r="WUD307" s="319"/>
      <c r="WUE307" s="323"/>
      <c r="WUF307" s="319"/>
      <c r="WUG307" s="323"/>
      <c r="WUH307" s="319"/>
      <c r="WUI307" s="323"/>
      <c r="WUJ307" s="319"/>
      <c r="WUK307" s="323"/>
      <c r="WUL307" s="319"/>
      <c r="WUM307" s="323"/>
      <c r="WUN307" s="319"/>
      <c r="WUO307" s="323"/>
      <c r="WUP307" s="319"/>
      <c r="WUQ307" s="323"/>
      <c r="WUR307" s="319"/>
      <c r="WUS307" s="323"/>
      <c r="WUT307" s="319"/>
      <c r="WUU307" s="323"/>
      <c r="WUV307" s="319"/>
      <c r="WUW307" s="323"/>
      <c r="WUX307" s="319"/>
      <c r="WUY307" s="323"/>
      <c r="WUZ307" s="319"/>
      <c r="WVA307" s="323"/>
      <c r="WVB307" s="319"/>
      <c r="WVC307" s="323"/>
      <c r="WVD307" s="319"/>
      <c r="WVE307" s="323"/>
      <c r="WVF307" s="319"/>
      <c r="WVG307" s="323"/>
      <c r="WVH307" s="319"/>
      <c r="WVI307" s="323"/>
      <c r="WVJ307" s="319"/>
      <c r="WVK307" s="323"/>
      <c r="WVL307" s="319"/>
      <c r="WVM307" s="323"/>
      <c r="WVN307" s="319"/>
      <c r="WVO307" s="323"/>
      <c r="WVP307" s="319"/>
      <c r="WVQ307" s="323"/>
      <c r="WVR307" s="319"/>
      <c r="WVS307" s="323"/>
      <c r="WVT307" s="319"/>
      <c r="WVU307" s="323"/>
      <c r="WVV307" s="319"/>
      <c r="WVW307" s="323"/>
      <c r="WVX307" s="319"/>
      <c r="WVY307" s="323"/>
      <c r="WVZ307" s="319"/>
      <c r="WWA307" s="323"/>
      <c r="WWB307" s="319"/>
      <c r="WWC307" s="323"/>
      <c r="WWD307" s="319"/>
      <c r="WWE307" s="323"/>
      <c r="WWF307" s="319"/>
      <c r="WWG307" s="323"/>
      <c r="WWH307" s="319"/>
      <c r="WWI307" s="323"/>
      <c r="WWJ307" s="319"/>
      <c r="WWK307" s="323"/>
      <c r="WWL307" s="319"/>
      <c r="WWM307" s="323"/>
      <c r="WWN307" s="319"/>
      <c r="WWO307" s="323"/>
      <c r="WWP307" s="319"/>
      <c r="WWQ307" s="323"/>
      <c r="WWR307" s="319"/>
      <c r="WWS307" s="323"/>
      <c r="WWT307" s="319"/>
      <c r="WWU307" s="323"/>
      <c r="WWV307" s="319"/>
      <c r="WWW307" s="323"/>
      <c r="WWX307" s="319"/>
      <c r="WWY307" s="323"/>
      <c r="WWZ307" s="319"/>
      <c r="WXA307" s="323"/>
      <c r="WXB307" s="319"/>
      <c r="WXC307" s="323"/>
      <c r="WXD307" s="319"/>
      <c r="WXE307" s="323"/>
      <c r="WXF307" s="319"/>
      <c r="WXG307" s="323"/>
      <c r="WXH307" s="319"/>
      <c r="WXI307" s="323"/>
      <c r="WXJ307" s="319"/>
      <c r="WXK307" s="323"/>
      <c r="WXL307" s="319"/>
      <c r="WXM307" s="323"/>
      <c r="WXN307" s="319"/>
      <c r="WXO307" s="323"/>
      <c r="WXP307" s="319"/>
      <c r="WXQ307" s="323"/>
      <c r="WXR307" s="319"/>
      <c r="WXS307" s="323"/>
      <c r="WXT307" s="319"/>
      <c r="WXU307" s="323"/>
      <c r="WXV307" s="319"/>
      <c r="WXW307" s="323"/>
      <c r="WXX307" s="319"/>
      <c r="WXY307" s="323"/>
      <c r="WXZ307" s="319"/>
      <c r="WYA307" s="323"/>
      <c r="WYB307" s="319"/>
      <c r="WYC307" s="323"/>
      <c r="WYD307" s="319"/>
      <c r="WYE307" s="323"/>
      <c r="WYF307" s="319"/>
      <c r="WYG307" s="323"/>
      <c r="WYH307" s="319"/>
      <c r="WYI307" s="323"/>
      <c r="WYJ307" s="319"/>
      <c r="WYK307" s="323"/>
      <c r="WYL307" s="319"/>
      <c r="WYM307" s="323"/>
      <c r="WYN307" s="319"/>
      <c r="WYO307" s="323"/>
      <c r="WYP307" s="319"/>
      <c r="WYQ307" s="323"/>
      <c r="WYR307" s="319"/>
      <c r="WYS307" s="323"/>
      <c r="WYT307" s="319"/>
      <c r="WYU307" s="323"/>
      <c r="WYV307" s="319"/>
      <c r="WYW307" s="323"/>
      <c r="WYX307" s="319"/>
      <c r="WYY307" s="323"/>
      <c r="WYZ307" s="319"/>
      <c r="WZA307" s="323"/>
      <c r="WZB307" s="319"/>
      <c r="WZC307" s="323"/>
      <c r="WZD307" s="319"/>
      <c r="WZE307" s="323"/>
      <c r="WZF307" s="319"/>
      <c r="WZG307" s="323"/>
      <c r="WZH307" s="319"/>
      <c r="WZI307" s="323"/>
      <c r="WZJ307" s="319"/>
      <c r="WZK307" s="323"/>
      <c r="WZL307" s="319"/>
      <c r="WZM307" s="323"/>
      <c r="WZN307" s="319"/>
      <c r="WZO307" s="323"/>
      <c r="WZP307" s="319"/>
      <c r="WZQ307" s="323"/>
      <c r="WZR307" s="319"/>
      <c r="WZS307" s="323"/>
      <c r="WZT307" s="319"/>
      <c r="WZU307" s="323"/>
      <c r="WZV307" s="319"/>
      <c r="WZW307" s="323"/>
      <c r="WZX307" s="319"/>
      <c r="WZY307" s="323"/>
      <c r="WZZ307" s="319"/>
      <c r="XAA307" s="323"/>
      <c r="XAB307" s="319"/>
      <c r="XAC307" s="323"/>
      <c r="XAD307" s="319"/>
      <c r="XAE307" s="323"/>
      <c r="XAF307" s="319"/>
      <c r="XAG307" s="323"/>
      <c r="XAH307" s="319"/>
      <c r="XAI307" s="323"/>
      <c r="XAJ307" s="319"/>
      <c r="XAK307" s="323"/>
      <c r="XAL307" s="319"/>
      <c r="XAM307" s="323"/>
      <c r="XAN307" s="319"/>
      <c r="XAO307" s="323"/>
      <c r="XAP307" s="319"/>
      <c r="XAQ307" s="323"/>
      <c r="XAR307" s="319"/>
      <c r="XAS307" s="323"/>
      <c r="XAT307" s="319"/>
      <c r="XAU307" s="323"/>
      <c r="XAV307" s="319"/>
      <c r="XAW307" s="323"/>
      <c r="XAX307" s="319"/>
      <c r="XAY307" s="323"/>
      <c r="XAZ307" s="319"/>
      <c r="XBA307" s="323"/>
      <c r="XBB307" s="319"/>
      <c r="XBC307" s="323"/>
      <c r="XBD307" s="319"/>
      <c r="XBE307" s="323"/>
      <c r="XBF307" s="319"/>
      <c r="XBG307" s="323"/>
      <c r="XBH307" s="319"/>
      <c r="XBI307" s="323"/>
      <c r="XBJ307" s="319"/>
      <c r="XBK307" s="323"/>
      <c r="XBL307" s="319"/>
      <c r="XBM307" s="323"/>
      <c r="XBN307" s="319"/>
      <c r="XBO307" s="323"/>
      <c r="XBP307" s="319"/>
      <c r="XBQ307" s="323"/>
      <c r="XBR307" s="319"/>
      <c r="XBS307" s="323"/>
      <c r="XBT307" s="319"/>
      <c r="XBU307" s="323"/>
      <c r="XBV307" s="319"/>
      <c r="XBW307" s="323"/>
      <c r="XBX307" s="319"/>
      <c r="XBY307" s="323"/>
      <c r="XBZ307" s="319"/>
      <c r="XCA307" s="323"/>
      <c r="XCB307" s="319"/>
      <c r="XCC307" s="323"/>
      <c r="XCD307" s="319"/>
      <c r="XCE307" s="323"/>
      <c r="XCF307" s="319"/>
      <c r="XCG307" s="323"/>
      <c r="XCH307" s="319"/>
      <c r="XCI307" s="323"/>
      <c r="XCJ307" s="319"/>
      <c r="XCK307" s="323"/>
      <c r="XCL307" s="319"/>
      <c r="XCM307" s="323"/>
      <c r="XCN307" s="319"/>
      <c r="XCO307" s="323"/>
      <c r="XCP307" s="319"/>
      <c r="XCQ307" s="323"/>
      <c r="XCR307" s="319"/>
      <c r="XCS307" s="323"/>
      <c r="XCT307" s="319"/>
      <c r="XCU307" s="323"/>
      <c r="XCV307" s="319"/>
      <c r="XCW307" s="323"/>
      <c r="XCX307" s="319"/>
      <c r="XCY307" s="323"/>
      <c r="XCZ307" s="319"/>
      <c r="XDA307" s="323"/>
      <c r="XDB307" s="319"/>
      <c r="XDC307" s="323"/>
      <c r="XDD307" s="319"/>
      <c r="XDE307" s="323"/>
      <c r="XDF307" s="319"/>
      <c r="XDG307" s="323"/>
      <c r="XDH307" s="319"/>
      <c r="XDI307" s="323"/>
      <c r="XDJ307" s="319"/>
      <c r="XDK307" s="323"/>
      <c r="XDL307" s="319"/>
      <c r="XDM307" s="323"/>
      <c r="XDN307" s="319"/>
      <c r="XDO307" s="323"/>
      <c r="XDP307" s="319"/>
      <c r="XDQ307" s="323"/>
      <c r="XDR307" s="319"/>
      <c r="XDS307" s="323"/>
      <c r="XDT307" s="319"/>
      <c r="XDU307" s="323"/>
      <c r="XDV307" s="319"/>
      <c r="XDW307" s="323"/>
      <c r="XDX307" s="319"/>
      <c r="XDY307" s="323"/>
      <c r="XDZ307" s="319"/>
      <c r="XEA307" s="323"/>
      <c r="XEB307" s="319"/>
      <c r="XEC307" s="323"/>
      <c r="XED307" s="319"/>
      <c r="XEE307" s="323"/>
      <c r="XEF307" s="319"/>
      <c r="XEG307" s="323"/>
      <c r="XEH307" s="319"/>
      <c r="XEI307" s="323"/>
      <c r="XEJ307" s="319"/>
      <c r="XEK307" s="323"/>
      <c r="XEL307" s="319"/>
      <c r="XEM307" s="323"/>
      <c r="XEN307" s="319"/>
      <c r="XEO307" s="323"/>
      <c r="XEP307" s="319"/>
      <c r="XEQ307" s="323"/>
      <c r="XER307" s="319"/>
      <c r="XES307" s="323"/>
      <c r="XET307" s="319"/>
      <c r="XEU307" s="323"/>
      <c r="XEV307" s="319"/>
      <c r="XEW307" s="323"/>
      <c r="XEX307" s="319"/>
      <c r="XEY307" s="323"/>
      <c r="XEZ307" s="319"/>
      <c r="XFA307" s="323"/>
      <c r="XFB307" s="319"/>
      <c r="XFC307" s="323"/>
    </row>
    <row r="308" spans="1:16383" ht="15.75" customHeight="1" x14ac:dyDescent="0.3">
      <c r="A308" s="119">
        <f>A307+1</f>
        <v>205</v>
      </c>
      <c r="B308" s="336" t="s">
        <v>224</v>
      </c>
      <c r="C308" s="354">
        <f t="shared" si="141"/>
        <v>10769940.859999999</v>
      </c>
      <c r="D308" s="398">
        <f t="shared" si="142"/>
        <v>0</v>
      </c>
      <c r="E308" s="321"/>
      <c r="F308" s="210"/>
      <c r="G308" s="321"/>
      <c r="H308" s="210"/>
      <c r="I308" s="321"/>
      <c r="J308" s="321">
        <v>5</v>
      </c>
      <c r="K308" s="321">
        <v>10429909.01</v>
      </c>
      <c r="L308" s="321">
        <v>340031.85</v>
      </c>
      <c r="M308" s="210"/>
      <c r="N308" s="354"/>
      <c r="O308" s="210"/>
      <c r="P308" s="321"/>
      <c r="Q308" s="210"/>
      <c r="R308" s="354"/>
      <c r="S308" s="354"/>
      <c r="T308" s="210"/>
      <c r="U308" s="321"/>
      <c r="V308" s="210"/>
      <c r="W308" s="321"/>
      <c r="X308" s="210"/>
      <c r="Y308" s="390"/>
      <c r="Z308" s="390"/>
      <c r="AA308" s="320"/>
      <c r="AB308" s="323" t="s">
        <v>300</v>
      </c>
      <c r="AC308" s="28"/>
      <c r="AD308" s="319"/>
      <c r="AE308" s="323"/>
      <c r="AF308" s="319"/>
      <c r="AG308" s="323"/>
      <c r="AH308" s="319"/>
      <c r="AI308" s="323"/>
      <c r="AJ308" s="319"/>
      <c r="AK308" s="323"/>
      <c r="AL308" s="319"/>
      <c r="AM308" s="323"/>
      <c r="AN308" s="319"/>
      <c r="AO308" s="323"/>
      <c r="AP308" s="319"/>
      <c r="AQ308" s="323"/>
      <c r="AR308" s="319"/>
      <c r="AS308" s="323"/>
      <c r="AT308" s="319"/>
      <c r="AU308" s="323"/>
      <c r="AV308" s="319"/>
      <c r="AW308" s="323"/>
      <c r="AX308" s="319"/>
      <c r="AY308" s="323"/>
      <c r="AZ308" s="319"/>
      <c r="BA308" s="323"/>
      <c r="BB308" s="319"/>
      <c r="BC308" s="323"/>
      <c r="BD308" s="319"/>
      <c r="BE308" s="323"/>
      <c r="BF308" s="319"/>
      <c r="BG308" s="323"/>
      <c r="BH308" s="319"/>
      <c r="BI308" s="323"/>
      <c r="BJ308" s="319"/>
      <c r="BK308" s="323"/>
      <c r="BL308" s="319"/>
      <c r="BM308" s="323"/>
      <c r="BN308" s="319"/>
      <c r="BO308" s="323"/>
      <c r="BP308" s="319"/>
      <c r="BQ308" s="323"/>
      <c r="BR308" s="319"/>
      <c r="BS308" s="323"/>
      <c r="BT308" s="319"/>
      <c r="BU308" s="323"/>
      <c r="BV308" s="319"/>
      <c r="BW308" s="323"/>
      <c r="BX308" s="319"/>
      <c r="BY308" s="323"/>
      <c r="BZ308" s="319"/>
      <c r="CA308" s="323"/>
      <c r="CB308" s="319"/>
      <c r="CC308" s="323"/>
      <c r="CD308" s="319"/>
      <c r="CE308" s="323"/>
      <c r="CF308" s="319"/>
      <c r="CG308" s="323"/>
      <c r="CH308" s="319"/>
      <c r="CI308" s="323"/>
      <c r="CJ308" s="319"/>
      <c r="CK308" s="323"/>
      <c r="CL308" s="319"/>
      <c r="CM308" s="323"/>
      <c r="CN308" s="319"/>
      <c r="CO308" s="323"/>
      <c r="CP308" s="319"/>
      <c r="CQ308" s="323"/>
      <c r="CR308" s="319"/>
      <c r="CS308" s="323"/>
      <c r="CT308" s="319"/>
      <c r="CU308" s="323"/>
      <c r="CV308" s="319"/>
      <c r="CW308" s="323"/>
      <c r="CX308" s="319"/>
      <c r="CY308" s="323"/>
      <c r="CZ308" s="319"/>
      <c r="DA308" s="323"/>
      <c r="DB308" s="319"/>
      <c r="DC308" s="323"/>
      <c r="DD308" s="319"/>
      <c r="DE308" s="323"/>
      <c r="DF308" s="319"/>
      <c r="DG308" s="323"/>
      <c r="DH308" s="319"/>
      <c r="DI308" s="323"/>
      <c r="DJ308" s="319"/>
      <c r="DK308" s="323"/>
      <c r="DL308" s="319"/>
      <c r="DM308" s="323"/>
      <c r="DN308" s="319"/>
      <c r="DO308" s="323"/>
      <c r="DP308" s="319"/>
      <c r="DQ308" s="323"/>
      <c r="DR308" s="319"/>
      <c r="DS308" s="323"/>
      <c r="DT308" s="319"/>
      <c r="DU308" s="323"/>
      <c r="DV308" s="319"/>
      <c r="DW308" s="323"/>
      <c r="DX308" s="319"/>
      <c r="DY308" s="323"/>
      <c r="DZ308" s="319"/>
      <c r="EA308" s="323"/>
      <c r="EB308" s="319"/>
      <c r="EC308" s="323"/>
      <c r="ED308" s="319"/>
      <c r="EE308" s="323"/>
      <c r="EF308" s="319"/>
      <c r="EG308" s="323"/>
      <c r="EH308" s="319"/>
      <c r="EI308" s="323"/>
      <c r="EJ308" s="319"/>
      <c r="EK308" s="323"/>
      <c r="EL308" s="319"/>
      <c r="EM308" s="323"/>
      <c r="EN308" s="319"/>
      <c r="EO308" s="323"/>
      <c r="EP308" s="319"/>
      <c r="EQ308" s="323"/>
      <c r="ER308" s="319"/>
      <c r="ES308" s="323"/>
      <c r="ET308" s="319"/>
      <c r="EU308" s="323"/>
      <c r="EV308" s="319"/>
      <c r="EW308" s="323"/>
      <c r="EX308" s="319"/>
      <c r="EY308" s="323"/>
      <c r="EZ308" s="319"/>
      <c r="FA308" s="323"/>
      <c r="FB308" s="319"/>
      <c r="FC308" s="323"/>
      <c r="FD308" s="319"/>
      <c r="FE308" s="323"/>
      <c r="FF308" s="319"/>
      <c r="FG308" s="323"/>
      <c r="FH308" s="319"/>
      <c r="FI308" s="323"/>
      <c r="FJ308" s="319"/>
      <c r="FK308" s="323"/>
      <c r="FL308" s="319"/>
      <c r="FM308" s="323"/>
      <c r="FN308" s="319"/>
      <c r="FO308" s="323"/>
      <c r="FP308" s="319"/>
      <c r="FQ308" s="323"/>
      <c r="FR308" s="319"/>
      <c r="FS308" s="323"/>
      <c r="FT308" s="319"/>
      <c r="FU308" s="323"/>
      <c r="FV308" s="319"/>
      <c r="FW308" s="323"/>
      <c r="FX308" s="319"/>
      <c r="FY308" s="323"/>
      <c r="FZ308" s="319"/>
      <c r="GA308" s="323"/>
      <c r="GB308" s="319"/>
      <c r="GC308" s="323"/>
      <c r="GD308" s="319"/>
      <c r="GE308" s="323"/>
      <c r="GF308" s="319"/>
      <c r="GG308" s="323"/>
      <c r="GH308" s="319"/>
      <c r="GI308" s="323"/>
      <c r="GJ308" s="319"/>
      <c r="GK308" s="323"/>
      <c r="GL308" s="319"/>
      <c r="GM308" s="323"/>
      <c r="GN308" s="319"/>
      <c r="GO308" s="323"/>
      <c r="GP308" s="319"/>
      <c r="GQ308" s="323"/>
      <c r="GR308" s="319"/>
      <c r="GS308" s="323"/>
      <c r="GT308" s="319"/>
      <c r="GU308" s="323"/>
      <c r="GV308" s="319"/>
      <c r="GW308" s="323"/>
      <c r="GX308" s="319"/>
      <c r="GY308" s="323"/>
      <c r="GZ308" s="319"/>
      <c r="HA308" s="323"/>
      <c r="HB308" s="319"/>
      <c r="HC308" s="323"/>
      <c r="HD308" s="319"/>
      <c r="HE308" s="323"/>
      <c r="HF308" s="319"/>
      <c r="HG308" s="323"/>
      <c r="HH308" s="319"/>
      <c r="HI308" s="323"/>
      <c r="HJ308" s="319"/>
      <c r="HK308" s="323"/>
      <c r="HL308" s="319"/>
      <c r="HM308" s="323"/>
      <c r="HN308" s="319"/>
      <c r="HO308" s="323"/>
      <c r="HP308" s="319"/>
      <c r="HQ308" s="323"/>
      <c r="HR308" s="319"/>
      <c r="HS308" s="323"/>
      <c r="HT308" s="319"/>
      <c r="HU308" s="323"/>
      <c r="HV308" s="319"/>
      <c r="HW308" s="323"/>
      <c r="HX308" s="319"/>
      <c r="HY308" s="323"/>
      <c r="HZ308" s="319"/>
      <c r="IA308" s="323"/>
      <c r="IB308" s="319"/>
      <c r="IC308" s="323"/>
      <c r="ID308" s="319"/>
      <c r="IE308" s="323"/>
      <c r="IF308" s="319"/>
      <c r="IG308" s="323"/>
      <c r="IH308" s="319"/>
      <c r="II308" s="323"/>
      <c r="IJ308" s="319"/>
      <c r="IK308" s="323"/>
      <c r="IL308" s="319"/>
      <c r="IM308" s="323"/>
      <c r="IN308" s="319"/>
      <c r="IO308" s="323"/>
      <c r="IP308" s="319"/>
      <c r="IQ308" s="323"/>
      <c r="IR308" s="319"/>
      <c r="IS308" s="323"/>
      <c r="IT308" s="319"/>
      <c r="IU308" s="323"/>
      <c r="IV308" s="319"/>
      <c r="IW308" s="323"/>
      <c r="IX308" s="319"/>
      <c r="IY308" s="323"/>
      <c r="IZ308" s="319"/>
      <c r="JA308" s="323"/>
      <c r="JB308" s="319"/>
      <c r="JC308" s="323"/>
      <c r="JD308" s="319"/>
      <c r="JE308" s="323"/>
      <c r="JF308" s="319"/>
      <c r="JG308" s="323"/>
      <c r="JH308" s="319"/>
      <c r="JI308" s="323"/>
      <c r="JJ308" s="319"/>
      <c r="JK308" s="323"/>
      <c r="JL308" s="319"/>
      <c r="JM308" s="323"/>
      <c r="JN308" s="319"/>
      <c r="JO308" s="323"/>
      <c r="JP308" s="319"/>
      <c r="JQ308" s="323"/>
      <c r="JR308" s="319"/>
      <c r="JS308" s="323"/>
      <c r="JT308" s="319"/>
      <c r="JU308" s="323"/>
      <c r="JV308" s="319"/>
      <c r="JW308" s="323"/>
      <c r="JX308" s="319"/>
      <c r="JY308" s="323"/>
      <c r="JZ308" s="319"/>
      <c r="KA308" s="323"/>
      <c r="KB308" s="319"/>
      <c r="KC308" s="323"/>
      <c r="KD308" s="319"/>
      <c r="KE308" s="323"/>
      <c r="KF308" s="319"/>
      <c r="KG308" s="323"/>
      <c r="KH308" s="319"/>
      <c r="KI308" s="323"/>
      <c r="KJ308" s="319"/>
      <c r="KK308" s="323"/>
      <c r="KL308" s="319"/>
      <c r="KM308" s="323"/>
      <c r="KN308" s="319"/>
      <c r="KO308" s="323"/>
      <c r="KP308" s="319"/>
      <c r="KQ308" s="323"/>
      <c r="KR308" s="319"/>
      <c r="KS308" s="323"/>
      <c r="KT308" s="319"/>
      <c r="KU308" s="323"/>
      <c r="KV308" s="319"/>
      <c r="KW308" s="323"/>
      <c r="KX308" s="319"/>
      <c r="KY308" s="323"/>
      <c r="KZ308" s="319"/>
      <c r="LA308" s="323"/>
      <c r="LB308" s="319"/>
      <c r="LC308" s="323"/>
      <c r="LD308" s="319"/>
      <c r="LE308" s="323"/>
      <c r="LF308" s="319"/>
      <c r="LG308" s="323"/>
      <c r="LH308" s="319"/>
      <c r="LI308" s="323"/>
      <c r="LJ308" s="319"/>
      <c r="LK308" s="323"/>
      <c r="LL308" s="319"/>
      <c r="LM308" s="323"/>
      <c r="LN308" s="319"/>
      <c r="LO308" s="323"/>
      <c r="LP308" s="319"/>
      <c r="LQ308" s="323"/>
      <c r="LR308" s="319"/>
      <c r="LS308" s="323"/>
      <c r="LT308" s="319"/>
      <c r="LU308" s="323"/>
      <c r="LV308" s="319"/>
      <c r="LW308" s="323"/>
      <c r="LX308" s="319"/>
      <c r="LY308" s="323"/>
      <c r="LZ308" s="319"/>
      <c r="MA308" s="323"/>
      <c r="MB308" s="319"/>
      <c r="MC308" s="323"/>
      <c r="MD308" s="319"/>
      <c r="ME308" s="323"/>
      <c r="MF308" s="319"/>
      <c r="MG308" s="323"/>
      <c r="MH308" s="319"/>
      <c r="MI308" s="323"/>
      <c r="MJ308" s="319"/>
      <c r="MK308" s="323"/>
      <c r="ML308" s="319"/>
      <c r="MM308" s="323"/>
      <c r="MN308" s="319"/>
      <c r="MO308" s="323"/>
      <c r="MP308" s="319"/>
      <c r="MQ308" s="323"/>
      <c r="MR308" s="319"/>
      <c r="MS308" s="323"/>
      <c r="MT308" s="319"/>
      <c r="MU308" s="323"/>
      <c r="MV308" s="319"/>
      <c r="MW308" s="323"/>
      <c r="MX308" s="319"/>
      <c r="MY308" s="323"/>
      <c r="MZ308" s="319"/>
      <c r="NA308" s="323"/>
      <c r="NB308" s="319"/>
      <c r="NC308" s="323"/>
      <c r="ND308" s="319"/>
      <c r="NE308" s="323"/>
      <c r="NF308" s="319"/>
      <c r="NG308" s="323"/>
      <c r="NH308" s="319"/>
      <c r="NI308" s="323"/>
      <c r="NJ308" s="319"/>
      <c r="NK308" s="323"/>
      <c r="NL308" s="319"/>
      <c r="NM308" s="323"/>
      <c r="NN308" s="319"/>
      <c r="NO308" s="323"/>
      <c r="NP308" s="319"/>
      <c r="NQ308" s="323"/>
      <c r="NR308" s="319"/>
      <c r="NS308" s="323"/>
      <c r="NT308" s="319"/>
      <c r="NU308" s="323"/>
      <c r="NV308" s="319"/>
      <c r="NW308" s="323"/>
      <c r="NX308" s="319"/>
      <c r="NY308" s="323"/>
      <c r="NZ308" s="319"/>
      <c r="OA308" s="323"/>
      <c r="OB308" s="319"/>
      <c r="OC308" s="323"/>
      <c r="OD308" s="319"/>
      <c r="OE308" s="323"/>
      <c r="OF308" s="319"/>
      <c r="OG308" s="323"/>
      <c r="OH308" s="319"/>
      <c r="OI308" s="323"/>
      <c r="OJ308" s="319"/>
      <c r="OK308" s="323"/>
      <c r="OL308" s="319"/>
      <c r="OM308" s="323"/>
      <c r="ON308" s="319"/>
      <c r="OO308" s="323"/>
      <c r="OP308" s="319"/>
      <c r="OQ308" s="323"/>
      <c r="OR308" s="319"/>
      <c r="OS308" s="323"/>
      <c r="OT308" s="319"/>
      <c r="OU308" s="323"/>
      <c r="OV308" s="319"/>
      <c r="OW308" s="323"/>
      <c r="OX308" s="319"/>
      <c r="OY308" s="323"/>
      <c r="OZ308" s="319"/>
      <c r="PA308" s="323"/>
      <c r="PB308" s="319"/>
      <c r="PC308" s="323"/>
      <c r="PD308" s="319"/>
      <c r="PE308" s="323"/>
      <c r="PF308" s="319"/>
      <c r="PG308" s="323"/>
      <c r="PH308" s="319"/>
      <c r="PI308" s="323"/>
      <c r="PJ308" s="319"/>
      <c r="PK308" s="323"/>
      <c r="PL308" s="319"/>
      <c r="PM308" s="323"/>
      <c r="PN308" s="319"/>
      <c r="PO308" s="323"/>
      <c r="PP308" s="319"/>
      <c r="PQ308" s="323"/>
      <c r="PR308" s="319"/>
      <c r="PS308" s="323"/>
      <c r="PT308" s="319"/>
      <c r="PU308" s="323"/>
      <c r="PV308" s="319"/>
      <c r="PW308" s="323"/>
      <c r="PX308" s="319"/>
      <c r="PY308" s="323"/>
      <c r="PZ308" s="319"/>
      <c r="QA308" s="323"/>
      <c r="QB308" s="319"/>
      <c r="QC308" s="323"/>
      <c r="QD308" s="319"/>
      <c r="QE308" s="323"/>
      <c r="QF308" s="319"/>
      <c r="QG308" s="323"/>
      <c r="QH308" s="319"/>
      <c r="QI308" s="323"/>
      <c r="QJ308" s="319"/>
      <c r="QK308" s="323"/>
      <c r="QL308" s="319"/>
      <c r="QM308" s="323"/>
      <c r="QN308" s="319"/>
      <c r="QO308" s="323"/>
      <c r="QP308" s="319"/>
      <c r="QQ308" s="323"/>
      <c r="QR308" s="319"/>
      <c r="QS308" s="323"/>
      <c r="QT308" s="319"/>
      <c r="QU308" s="323"/>
      <c r="QV308" s="319"/>
      <c r="QW308" s="323"/>
      <c r="QX308" s="319"/>
      <c r="QY308" s="323"/>
      <c r="QZ308" s="319"/>
      <c r="RA308" s="323"/>
      <c r="RB308" s="319"/>
      <c r="RC308" s="323"/>
      <c r="RD308" s="319"/>
      <c r="RE308" s="323"/>
      <c r="RF308" s="319"/>
      <c r="RG308" s="323"/>
      <c r="RH308" s="319"/>
      <c r="RI308" s="323"/>
      <c r="RJ308" s="319"/>
      <c r="RK308" s="323"/>
      <c r="RL308" s="319"/>
      <c r="RM308" s="323"/>
      <c r="RN308" s="319"/>
      <c r="RO308" s="323"/>
      <c r="RP308" s="319"/>
      <c r="RQ308" s="323"/>
      <c r="RR308" s="319"/>
      <c r="RS308" s="323"/>
      <c r="RT308" s="319"/>
      <c r="RU308" s="323"/>
      <c r="RV308" s="319"/>
      <c r="RW308" s="323"/>
      <c r="RX308" s="319"/>
      <c r="RY308" s="323"/>
      <c r="RZ308" s="319"/>
      <c r="SA308" s="323"/>
      <c r="SB308" s="319"/>
      <c r="SC308" s="323"/>
      <c r="SD308" s="319"/>
      <c r="SE308" s="323"/>
      <c r="SF308" s="319"/>
      <c r="SG308" s="323"/>
      <c r="SH308" s="319"/>
      <c r="SI308" s="323"/>
      <c r="SJ308" s="319"/>
      <c r="SK308" s="323"/>
      <c r="SL308" s="319"/>
      <c r="SM308" s="323"/>
      <c r="SN308" s="319"/>
      <c r="SO308" s="323"/>
      <c r="SP308" s="319"/>
      <c r="SQ308" s="323"/>
      <c r="SR308" s="319"/>
      <c r="SS308" s="323"/>
      <c r="ST308" s="319"/>
      <c r="SU308" s="323"/>
      <c r="SV308" s="319"/>
      <c r="SW308" s="323"/>
      <c r="SX308" s="319"/>
      <c r="SY308" s="323"/>
      <c r="SZ308" s="319"/>
      <c r="TA308" s="323"/>
      <c r="TB308" s="319"/>
      <c r="TC308" s="323"/>
      <c r="TD308" s="319"/>
      <c r="TE308" s="323"/>
      <c r="TF308" s="319"/>
      <c r="TG308" s="323"/>
      <c r="TH308" s="319"/>
      <c r="TI308" s="323"/>
      <c r="TJ308" s="319"/>
      <c r="TK308" s="323"/>
      <c r="TL308" s="319"/>
      <c r="TM308" s="323"/>
      <c r="TN308" s="319"/>
      <c r="TO308" s="323"/>
      <c r="TP308" s="319"/>
      <c r="TQ308" s="323"/>
      <c r="TR308" s="319"/>
      <c r="TS308" s="323"/>
      <c r="TT308" s="319"/>
      <c r="TU308" s="323"/>
      <c r="TV308" s="319"/>
      <c r="TW308" s="323"/>
      <c r="TX308" s="319"/>
      <c r="TY308" s="323"/>
      <c r="TZ308" s="319"/>
      <c r="UA308" s="323"/>
      <c r="UB308" s="319"/>
      <c r="UC308" s="323"/>
      <c r="UD308" s="319"/>
      <c r="UE308" s="323"/>
      <c r="UF308" s="319"/>
      <c r="UG308" s="323"/>
      <c r="UH308" s="319"/>
      <c r="UI308" s="323"/>
      <c r="UJ308" s="319"/>
      <c r="UK308" s="323"/>
      <c r="UL308" s="319"/>
      <c r="UM308" s="323"/>
      <c r="UN308" s="319"/>
      <c r="UO308" s="323"/>
      <c r="UP308" s="319"/>
      <c r="UQ308" s="323"/>
      <c r="UR308" s="319"/>
      <c r="US308" s="323"/>
      <c r="UT308" s="319"/>
      <c r="UU308" s="323"/>
      <c r="UV308" s="319"/>
      <c r="UW308" s="323"/>
      <c r="UX308" s="319"/>
      <c r="UY308" s="323"/>
      <c r="UZ308" s="319"/>
      <c r="VA308" s="323"/>
      <c r="VB308" s="319"/>
      <c r="VC308" s="323"/>
      <c r="VD308" s="319"/>
      <c r="VE308" s="323"/>
      <c r="VF308" s="319"/>
      <c r="VG308" s="323"/>
      <c r="VH308" s="319"/>
      <c r="VI308" s="323"/>
      <c r="VJ308" s="319"/>
      <c r="VK308" s="323"/>
      <c r="VL308" s="319"/>
      <c r="VM308" s="323"/>
      <c r="VN308" s="319"/>
      <c r="VO308" s="323"/>
      <c r="VP308" s="319"/>
      <c r="VQ308" s="323"/>
      <c r="VR308" s="319"/>
      <c r="VS308" s="323"/>
      <c r="VT308" s="319"/>
      <c r="VU308" s="323"/>
      <c r="VV308" s="319"/>
      <c r="VW308" s="323"/>
      <c r="VX308" s="319"/>
      <c r="VY308" s="323"/>
      <c r="VZ308" s="319"/>
      <c r="WA308" s="323"/>
      <c r="WB308" s="319"/>
      <c r="WC308" s="323"/>
      <c r="WD308" s="319"/>
      <c r="WE308" s="323"/>
      <c r="WF308" s="319"/>
      <c r="WG308" s="323"/>
      <c r="WH308" s="319"/>
      <c r="WI308" s="323"/>
      <c r="WJ308" s="319"/>
      <c r="WK308" s="323"/>
      <c r="WL308" s="319"/>
      <c r="WM308" s="323"/>
      <c r="WN308" s="319"/>
      <c r="WO308" s="323"/>
      <c r="WP308" s="319"/>
      <c r="WQ308" s="323"/>
      <c r="WR308" s="319"/>
      <c r="WS308" s="323"/>
      <c r="WT308" s="319"/>
      <c r="WU308" s="323"/>
      <c r="WV308" s="319"/>
      <c r="WW308" s="323"/>
      <c r="WX308" s="319"/>
      <c r="WY308" s="323"/>
      <c r="WZ308" s="319"/>
      <c r="XA308" s="323"/>
      <c r="XB308" s="319"/>
      <c r="XC308" s="323"/>
      <c r="XD308" s="319"/>
      <c r="XE308" s="323"/>
      <c r="XF308" s="319"/>
      <c r="XG308" s="323"/>
      <c r="XH308" s="319"/>
      <c r="XI308" s="323"/>
      <c r="XJ308" s="319"/>
      <c r="XK308" s="323"/>
      <c r="XL308" s="319"/>
      <c r="XM308" s="323"/>
      <c r="XN308" s="319"/>
      <c r="XO308" s="323"/>
      <c r="XP308" s="319"/>
      <c r="XQ308" s="323"/>
      <c r="XR308" s="319"/>
      <c r="XS308" s="323"/>
      <c r="XT308" s="319"/>
      <c r="XU308" s="323"/>
      <c r="XV308" s="319"/>
      <c r="XW308" s="323"/>
      <c r="XX308" s="319"/>
      <c r="XY308" s="323"/>
      <c r="XZ308" s="319"/>
      <c r="YA308" s="323"/>
      <c r="YB308" s="319"/>
      <c r="YC308" s="323"/>
      <c r="YD308" s="319"/>
      <c r="YE308" s="323"/>
      <c r="YF308" s="319"/>
      <c r="YG308" s="323"/>
      <c r="YH308" s="319"/>
      <c r="YI308" s="323"/>
      <c r="YJ308" s="319"/>
      <c r="YK308" s="323"/>
      <c r="YL308" s="319"/>
      <c r="YM308" s="323"/>
      <c r="YN308" s="319"/>
      <c r="YO308" s="323"/>
      <c r="YP308" s="319"/>
      <c r="YQ308" s="323"/>
      <c r="YR308" s="319"/>
      <c r="YS308" s="323"/>
      <c r="YT308" s="319"/>
      <c r="YU308" s="323"/>
      <c r="YV308" s="319"/>
      <c r="YW308" s="323"/>
      <c r="YX308" s="319"/>
      <c r="YY308" s="323"/>
      <c r="YZ308" s="319"/>
      <c r="ZA308" s="323"/>
      <c r="ZB308" s="319"/>
      <c r="ZC308" s="323"/>
      <c r="ZD308" s="319"/>
      <c r="ZE308" s="323"/>
      <c r="ZF308" s="319"/>
      <c r="ZG308" s="323"/>
      <c r="ZH308" s="319"/>
      <c r="ZI308" s="323"/>
      <c r="ZJ308" s="319"/>
      <c r="ZK308" s="323"/>
      <c r="ZL308" s="319"/>
      <c r="ZM308" s="323"/>
      <c r="ZN308" s="319"/>
      <c r="ZO308" s="323"/>
      <c r="ZP308" s="319"/>
      <c r="ZQ308" s="323"/>
      <c r="ZR308" s="319"/>
      <c r="ZS308" s="323"/>
      <c r="ZT308" s="319"/>
      <c r="ZU308" s="323"/>
      <c r="ZV308" s="319"/>
      <c r="ZW308" s="323"/>
      <c r="ZX308" s="319"/>
      <c r="ZY308" s="323"/>
      <c r="ZZ308" s="319"/>
      <c r="AAA308" s="323"/>
      <c r="AAB308" s="319"/>
      <c r="AAC308" s="323"/>
      <c r="AAD308" s="319"/>
      <c r="AAE308" s="323"/>
      <c r="AAF308" s="319"/>
      <c r="AAG308" s="323"/>
      <c r="AAH308" s="319"/>
      <c r="AAI308" s="323"/>
      <c r="AAJ308" s="319"/>
      <c r="AAK308" s="323"/>
      <c r="AAL308" s="319"/>
      <c r="AAM308" s="323"/>
      <c r="AAN308" s="319"/>
      <c r="AAO308" s="323"/>
      <c r="AAP308" s="319"/>
      <c r="AAQ308" s="323"/>
      <c r="AAR308" s="319"/>
      <c r="AAS308" s="323"/>
      <c r="AAT308" s="319"/>
      <c r="AAU308" s="323"/>
      <c r="AAV308" s="319"/>
      <c r="AAW308" s="323"/>
      <c r="AAX308" s="319"/>
      <c r="AAY308" s="323"/>
      <c r="AAZ308" s="319"/>
      <c r="ABA308" s="323"/>
      <c r="ABB308" s="319"/>
      <c r="ABC308" s="323"/>
      <c r="ABD308" s="319"/>
      <c r="ABE308" s="323"/>
      <c r="ABF308" s="319"/>
      <c r="ABG308" s="323"/>
      <c r="ABH308" s="319"/>
      <c r="ABI308" s="323"/>
      <c r="ABJ308" s="319"/>
      <c r="ABK308" s="323"/>
      <c r="ABL308" s="319"/>
      <c r="ABM308" s="323"/>
      <c r="ABN308" s="319"/>
      <c r="ABO308" s="323"/>
      <c r="ABP308" s="319"/>
      <c r="ABQ308" s="323"/>
      <c r="ABR308" s="319"/>
      <c r="ABS308" s="323"/>
      <c r="ABT308" s="319"/>
      <c r="ABU308" s="323"/>
      <c r="ABV308" s="319"/>
      <c r="ABW308" s="323"/>
      <c r="ABX308" s="319"/>
      <c r="ABY308" s="323"/>
      <c r="ABZ308" s="319"/>
      <c r="ACA308" s="323"/>
      <c r="ACB308" s="319"/>
      <c r="ACC308" s="323"/>
      <c r="ACD308" s="319"/>
      <c r="ACE308" s="323"/>
      <c r="ACF308" s="319"/>
      <c r="ACG308" s="323"/>
      <c r="ACH308" s="319"/>
      <c r="ACI308" s="323"/>
      <c r="ACJ308" s="319"/>
      <c r="ACK308" s="323"/>
      <c r="ACL308" s="319"/>
      <c r="ACM308" s="323"/>
      <c r="ACN308" s="319"/>
      <c r="ACO308" s="323"/>
      <c r="ACP308" s="319"/>
      <c r="ACQ308" s="323"/>
      <c r="ACR308" s="319"/>
      <c r="ACS308" s="323"/>
      <c r="ACT308" s="319"/>
      <c r="ACU308" s="323"/>
      <c r="ACV308" s="319"/>
      <c r="ACW308" s="323"/>
      <c r="ACX308" s="319"/>
      <c r="ACY308" s="323"/>
      <c r="ACZ308" s="319"/>
      <c r="ADA308" s="323"/>
      <c r="ADB308" s="319"/>
      <c r="ADC308" s="323"/>
      <c r="ADD308" s="319"/>
      <c r="ADE308" s="323"/>
      <c r="ADF308" s="319"/>
      <c r="ADG308" s="323"/>
      <c r="ADH308" s="319"/>
      <c r="ADI308" s="323"/>
      <c r="ADJ308" s="319"/>
      <c r="ADK308" s="323"/>
      <c r="ADL308" s="319"/>
      <c r="ADM308" s="323"/>
      <c r="ADN308" s="319"/>
      <c r="ADO308" s="323"/>
      <c r="ADP308" s="319"/>
      <c r="ADQ308" s="323"/>
      <c r="ADR308" s="319"/>
      <c r="ADS308" s="323"/>
      <c r="ADT308" s="319"/>
      <c r="ADU308" s="323"/>
      <c r="ADV308" s="319"/>
      <c r="ADW308" s="323"/>
      <c r="ADX308" s="319"/>
      <c r="ADY308" s="323"/>
      <c r="ADZ308" s="319"/>
      <c r="AEA308" s="323"/>
      <c r="AEB308" s="319"/>
      <c r="AEC308" s="323"/>
      <c r="AED308" s="319"/>
      <c r="AEE308" s="323"/>
      <c r="AEF308" s="319"/>
      <c r="AEG308" s="323"/>
      <c r="AEH308" s="319"/>
      <c r="AEI308" s="323"/>
      <c r="AEJ308" s="319"/>
      <c r="AEK308" s="323"/>
      <c r="AEL308" s="319"/>
      <c r="AEM308" s="323"/>
      <c r="AEN308" s="319"/>
      <c r="AEO308" s="323"/>
      <c r="AEP308" s="319"/>
      <c r="AEQ308" s="323"/>
      <c r="AER308" s="319"/>
      <c r="AES308" s="323"/>
      <c r="AET308" s="319"/>
      <c r="AEU308" s="323"/>
      <c r="AEV308" s="319"/>
      <c r="AEW308" s="323"/>
      <c r="AEX308" s="319"/>
      <c r="AEY308" s="323"/>
      <c r="AEZ308" s="319"/>
      <c r="AFA308" s="323"/>
      <c r="AFB308" s="319"/>
      <c r="AFC308" s="323"/>
      <c r="AFD308" s="319"/>
      <c r="AFE308" s="323"/>
      <c r="AFF308" s="319"/>
      <c r="AFG308" s="323"/>
      <c r="AFH308" s="319"/>
      <c r="AFI308" s="323"/>
      <c r="AFJ308" s="319"/>
      <c r="AFK308" s="323"/>
      <c r="AFL308" s="319"/>
      <c r="AFM308" s="323"/>
      <c r="AFN308" s="319"/>
      <c r="AFO308" s="323"/>
      <c r="AFP308" s="319"/>
      <c r="AFQ308" s="323"/>
      <c r="AFR308" s="319"/>
      <c r="AFS308" s="323"/>
      <c r="AFT308" s="319"/>
      <c r="AFU308" s="323"/>
      <c r="AFV308" s="319"/>
      <c r="AFW308" s="323"/>
      <c r="AFX308" s="319"/>
      <c r="AFY308" s="323"/>
      <c r="AFZ308" s="319"/>
      <c r="AGA308" s="323"/>
      <c r="AGB308" s="319"/>
      <c r="AGC308" s="323"/>
      <c r="AGD308" s="319"/>
      <c r="AGE308" s="323"/>
      <c r="AGF308" s="319"/>
      <c r="AGG308" s="323"/>
      <c r="AGH308" s="319"/>
      <c r="AGI308" s="323"/>
      <c r="AGJ308" s="319"/>
      <c r="AGK308" s="323"/>
      <c r="AGL308" s="319"/>
      <c r="AGM308" s="323"/>
      <c r="AGN308" s="319"/>
      <c r="AGO308" s="323"/>
      <c r="AGP308" s="319"/>
      <c r="AGQ308" s="323"/>
      <c r="AGR308" s="319"/>
      <c r="AGS308" s="323"/>
      <c r="AGT308" s="319"/>
      <c r="AGU308" s="323"/>
      <c r="AGV308" s="319"/>
      <c r="AGW308" s="323"/>
      <c r="AGX308" s="319"/>
      <c r="AGY308" s="323"/>
      <c r="AGZ308" s="319"/>
      <c r="AHA308" s="323"/>
      <c r="AHB308" s="319"/>
      <c r="AHC308" s="323"/>
      <c r="AHD308" s="319"/>
      <c r="AHE308" s="323"/>
      <c r="AHF308" s="319"/>
      <c r="AHG308" s="323"/>
      <c r="AHH308" s="319"/>
      <c r="AHI308" s="323"/>
      <c r="AHJ308" s="319"/>
      <c r="AHK308" s="323"/>
      <c r="AHL308" s="319"/>
      <c r="AHM308" s="323"/>
      <c r="AHN308" s="319"/>
      <c r="AHO308" s="323"/>
      <c r="AHP308" s="319"/>
      <c r="AHQ308" s="323"/>
      <c r="AHR308" s="319"/>
      <c r="AHS308" s="323"/>
      <c r="AHT308" s="319"/>
      <c r="AHU308" s="323"/>
      <c r="AHV308" s="319"/>
      <c r="AHW308" s="323"/>
      <c r="AHX308" s="319"/>
      <c r="AHY308" s="323"/>
      <c r="AHZ308" s="319"/>
      <c r="AIA308" s="323"/>
      <c r="AIB308" s="319"/>
      <c r="AIC308" s="323"/>
      <c r="AID308" s="319"/>
      <c r="AIE308" s="323"/>
      <c r="AIF308" s="319"/>
      <c r="AIG308" s="323"/>
      <c r="AIH308" s="319"/>
      <c r="AII308" s="323"/>
      <c r="AIJ308" s="319"/>
      <c r="AIK308" s="323"/>
      <c r="AIL308" s="319"/>
      <c r="AIM308" s="323"/>
      <c r="AIN308" s="319"/>
      <c r="AIO308" s="323"/>
      <c r="AIP308" s="319"/>
      <c r="AIQ308" s="323"/>
      <c r="AIR308" s="319"/>
      <c r="AIS308" s="323"/>
      <c r="AIT308" s="319"/>
      <c r="AIU308" s="323"/>
      <c r="AIV308" s="319"/>
      <c r="AIW308" s="323"/>
      <c r="AIX308" s="319"/>
      <c r="AIY308" s="323"/>
      <c r="AIZ308" s="319"/>
      <c r="AJA308" s="323"/>
      <c r="AJB308" s="319"/>
      <c r="AJC308" s="323"/>
      <c r="AJD308" s="319"/>
      <c r="AJE308" s="323"/>
      <c r="AJF308" s="319"/>
      <c r="AJG308" s="323"/>
      <c r="AJH308" s="319"/>
      <c r="AJI308" s="323"/>
      <c r="AJJ308" s="319"/>
      <c r="AJK308" s="323"/>
      <c r="AJL308" s="319"/>
      <c r="AJM308" s="323"/>
      <c r="AJN308" s="319"/>
      <c r="AJO308" s="323"/>
      <c r="AJP308" s="319"/>
      <c r="AJQ308" s="323"/>
      <c r="AJR308" s="319"/>
      <c r="AJS308" s="323"/>
      <c r="AJT308" s="319"/>
      <c r="AJU308" s="323"/>
      <c r="AJV308" s="319"/>
      <c r="AJW308" s="323"/>
      <c r="AJX308" s="319"/>
      <c r="AJY308" s="323"/>
      <c r="AJZ308" s="319"/>
      <c r="AKA308" s="323"/>
      <c r="AKB308" s="319"/>
      <c r="AKC308" s="323"/>
      <c r="AKD308" s="319"/>
      <c r="AKE308" s="323"/>
      <c r="AKF308" s="319"/>
      <c r="AKG308" s="323"/>
      <c r="AKH308" s="319"/>
      <c r="AKI308" s="323"/>
      <c r="AKJ308" s="319"/>
      <c r="AKK308" s="323"/>
      <c r="AKL308" s="319"/>
      <c r="AKM308" s="323"/>
      <c r="AKN308" s="319"/>
      <c r="AKO308" s="323"/>
      <c r="AKP308" s="319"/>
      <c r="AKQ308" s="323"/>
      <c r="AKR308" s="319"/>
      <c r="AKS308" s="323"/>
      <c r="AKT308" s="319"/>
      <c r="AKU308" s="323"/>
      <c r="AKV308" s="319"/>
      <c r="AKW308" s="323"/>
      <c r="AKX308" s="319"/>
      <c r="AKY308" s="323"/>
      <c r="AKZ308" s="319"/>
      <c r="ALA308" s="323"/>
      <c r="ALB308" s="319"/>
      <c r="ALC308" s="323"/>
      <c r="ALD308" s="319"/>
      <c r="ALE308" s="323"/>
      <c r="ALF308" s="319"/>
      <c r="ALG308" s="323"/>
      <c r="ALH308" s="319"/>
      <c r="ALI308" s="323"/>
      <c r="ALJ308" s="319"/>
      <c r="ALK308" s="323"/>
      <c r="ALL308" s="319"/>
      <c r="ALM308" s="323"/>
      <c r="ALN308" s="319"/>
      <c r="ALO308" s="323"/>
      <c r="ALP308" s="319"/>
      <c r="ALQ308" s="323"/>
      <c r="ALR308" s="319"/>
      <c r="ALS308" s="323"/>
      <c r="ALT308" s="319"/>
      <c r="ALU308" s="323"/>
      <c r="ALV308" s="319"/>
      <c r="ALW308" s="323"/>
      <c r="ALX308" s="319"/>
      <c r="ALY308" s="323"/>
      <c r="ALZ308" s="319"/>
      <c r="AMA308" s="323"/>
      <c r="AMB308" s="319"/>
      <c r="AMC308" s="323"/>
      <c r="AMD308" s="319"/>
      <c r="AME308" s="323"/>
      <c r="AMF308" s="319"/>
      <c r="AMG308" s="323"/>
      <c r="AMH308" s="319"/>
      <c r="AMI308" s="323"/>
      <c r="AMJ308" s="319"/>
      <c r="AMK308" s="323"/>
      <c r="AML308" s="319"/>
      <c r="AMM308" s="323"/>
      <c r="AMN308" s="319"/>
      <c r="AMO308" s="323"/>
      <c r="AMP308" s="319"/>
      <c r="AMQ308" s="323"/>
      <c r="AMR308" s="319"/>
      <c r="AMS308" s="323"/>
      <c r="AMT308" s="319"/>
      <c r="AMU308" s="323"/>
      <c r="AMV308" s="319"/>
      <c r="AMW308" s="323"/>
      <c r="AMX308" s="319"/>
      <c r="AMY308" s="323"/>
      <c r="AMZ308" s="319"/>
      <c r="ANA308" s="323"/>
      <c r="ANB308" s="319"/>
      <c r="ANC308" s="323"/>
      <c r="AND308" s="319"/>
      <c r="ANE308" s="323"/>
      <c r="ANF308" s="319"/>
      <c r="ANG308" s="323"/>
      <c r="ANH308" s="319"/>
      <c r="ANI308" s="323"/>
      <c r="ANJ308" s="319"/>
      <c r="ANK308" s="323"/>
      <c r="ANL308" s="319"/>
      <c r="ANM308" s="323"/>
      <c r="ANN308" s="319"/>
      <c r="ANO308" s="323"/>
      <c r="ANP308" s="319"/>
      <c r="ANQ308" s="323"/>
      <c r="ANR308" s="319"/>
      <c r="ANS308" s="323"/>
      <c r="ANT308" s="319"/>
      <c r="ANU308" s="323"/>
      <c r="ANV308" s="319"/>
      <c r="ANW308" s="323"/>
      <c r="ANX308" s="319"/>
      <c r="ANY308" s="323"/>
      <c r="ANZ308" s="319"/>
      <c r="AOA308" s="323"/>
      <c r="AOB308" s="319"/>
      <c r="AOC308" s="323"/>
      <c r="AOD308" s="319"/>
      <c r="AOE308" s="323"/>
      <c r="AOF308" s="319"/>
      <c r="AOG308" s="323"/>
      <c r="AOH308" s="319"/>
      <c r="AOI308" s="323"/>
      <c r="AOJ308" s="319"/>
      <c r="AOK308" s="323"/>
      <c r="AOL308" s="319"/>
      <c r="AOM308" s="323"/>
      <c r="AON308" s="319"/>
      <c r="AOO308" s="323"/>
      <c r="AOP308" s="319"/>
      <c r="AOQ308" s="323"/>
      <c r="AOR308" s="319"/>
      <c r="AOS308" s="323"/>
      <c r="AOT308" s="319"/>
      <c r="AOU308" s="323"/>
      <c r="AOV308" s="319"/>
      <c r="AOW308" s="323"/>
      <c r="AOX308" s="319"/>
      <c r="AOY308" s="323"/>
      <c r="AOZ308" s="319"/>
      <c r="APA308" s="323"/>
      <c r="APB308" s="319"/>
      <c r="APC308" s="323"/>
      <c r="APD308" s="319"/>
      <c r="APE308" s="323"/>
      <c r="APF308" s="319"/>
      <c r="APG308" s="323"/>
      <c r="APH308" s="319"/>
      <c r="API308" s="323"/>
      <c r="APJ308" s="319"/>
      <c r="APK308" s="323"/>
      <c r="APL308" s="319"/>
      <c r="APM308" s="323"/>
      <c r="APN308" s="319"/>
      <c r="APO308" s="323"/>
      <c r="APP308" s="319"/>
      <c r="APQ308" s="323"/>
      <c r="APR308" s="319"/>
      <c r="APS308" s="323"/>
      <c r="APT308" s="319"/>
      <c r="APU308" s="323"/>
      <c r="APV308" s="319"/>
      <c r="APW308" s="323"/>
      <c r="APX308" s="319"/>
      <c r="APY308" s="323"/>
      <c r="APZ308" s="319"/>
      <c r="AQA308" s="323"/>
      <c r="AQB308" s="319"/>
      <c r="AQC308" s="323"/>
      <c r="AQD308" s="319"/>
      <c r="AQE308" s="323"/>
      <c r="AQF308" s="319"/>
      <c r="AQG308" s="323"/>
      <c r="AQH308" s="319"/>
      <c r="AQI308" s="323"/>
      <c r="AQJ308" s="319"/>
      <c r="AQK308" s="323"/>
      <c r="AQL308" s="319"/>
      <c r="AQM308" s="323"/>
      <c r="AQN308" s="319"/>
      <c r="AQO308" s="323"/>
      <c r="AQP308" s="319"/>
      <c r="AQQ308" s="323"/>
      <c r="AQR308" s="319"/>
      <c r="AQS308" s="323"/>
      <c r="AQT308" s="319"/>
      <c r="AQU308" s="323"/>
      <c r="AQV308" s="319"/>
      <c r="AQW308" s="323"/>
      <c r="AQX308" s="319"/>
      <c r="AQY308" s="323"/>
      <c r="AQZ308" s="319"/>
      <c r="ARA308" s="323"/>
      <c r="ARB308" s="319"/>
      <c r="ARC308" s="323"/>
      <c r="ARD308" s="319"/>
      <c r="ARE308" s="323"/>
      <c r="ARF308" s="319"/>
      <c r="ARG308" s="323"/>
      <c r="ARH308" s="319"/>
      <c r="ARI308" s="323"/>
      <c r="ARJ308" s="319"/>
      <c r="ARK308" s="323"/>
      <c r="ARL308" s="319"/>
      <c r="ARM308" s="323"/>
      <c r="ARN308" s="319"/>
      <c r="ARO308" s="323"/>
      <c r="ARP308" s="319"/>
      <c r="ARQ308" s="323"/>
      <c r="ARR308" s="319"/>
      <c r="ARS308" s="323"/>
      <c r="ART308" s="319"/>
      <c r="ARU308" s="323"/>
      <c r="ARV308" s="319"/>
      <c r="ARW308" s="323"/>
      <c r="ARX308" s="319"/>
      <c r="ARY308" s="323"/>
      <c r="ARZ308" s="319"/>
      <c r="ASA308" s="323"/>
      <c r="ASB308" s="319"/>
      <c r="ASC308" s="323"/>
      <c r="ASD308" s="319"/>
      <c r="ASE308" s="323"/>
      <c r="ASF308" s="319"/>
      <c r="ASG308" s="323"/>
      <c r="ASH308" s="319"/>
      <c r="ASI308" s="323"/>
      <c r="ASJ308" s="319"/>
      <c r="ASK308" s="323"/>
      <c r="ASL308" s="319"/>
      <c r="ASM308" s="323"/>
      <c r="ASN308" s="319"/>
      <c r="ASO308" s="323"/>
      <c r="ASP308" s="319"/>
      <c r="ASQ308" s="323"/>
      <c r="ASR308" s="319"/>
      <c r="ASS308" s="323"/>
      <c r="AST308" s="319"/>
      <c r="ASU308" s="323"/>
      <c r="ASV308" s="319"/>
      <c r="ASW308" s="323"/>
      <c r="ASX308" s="319"/>
      <c r="ASY308" s="323"/>
      <c r="ASZ308" s="319"/>
      <c r="ATA308" s="323"/>
      <c r="ATB308" s="319"/>
      <c r="ATC308" s="323"/>
      <c r="ATD308" s="319"/>
      <c r="ATE308" s="323"/>
      <c r="ATF308" s="319"/>
      <c r="ATG308" s="323"/>
      <c r="ATH308" s="319"/>
      <c r="ATI308" s="323"/>
      <c r="ATJ308" s="319"/>
      <c r="ATK308" s="323"/>
      <c r="ATL308" s="319"/>
      <c r="ATM308" s="323"/>
      <c r="ATN308" s="319"/>
      <c r="ATO308" s="323"/>
      <c r="ATP308" s="319"/>
      <c r="ATQ308" s="323"/>
      <c r="ATR308" s="319"/>
      <c r="ATS308" s="323"/>
      <c r="ATT308" s="319"/>
      <c r="ATU308" s="323"/>
      <c r="ATV308" s="319"/>
      <c r="ATW308" s="323"/>
      <c r="ATX308" s="319"/>
      <c r="ATY308" s="323"/>
      <c r="ATZ308" s="319"/>
      <c r="AUA308" s="323"/>
      <c r="AUB308" s="319"/>
      <c r="AUC308" s="323"/>
      <c r="AUD308" s="319"/>
      <c r="AUE308" s="323"/>
      <c r="AUF308" s="319"/>
      <c r="AUG308" s="323"/>
      <c r="AUH308" s="319"/>
      <c r="AUI308" s="323"/>
      <c r="AUJ308" s="319"/>
      <c r="AUK308" s="323"/>
      <c r="AUL308" s="319"/>
      <c r="AUM308" s="323"/>
      <c r="AUN308" s="319"/>
      <c r="AUO308" s="323"/>
      <c r="AUP308" s="319"/>
      <c r="AUQ308" s="323"/>
      <c r="AUR308" s="319"/>
      <c r="AUS308" s="323"/>
      <c r="AUT308" s="319"/>
      <c r="AUU308" s="323"/>
      <c r="AUV308" s="319"/>
      <c r="AUW308" s="323"/>
      <c r="AUX308" s="319"/>
      <c r="AUY308" s="323"/>
      <c r="AUZ308" s="319"/>
      <c r="AVA308" s="323"/>
      <c r="AVB308" s="319"/>
      <c r="AVC308" s="323"/>
      <c r="AVD308" s="319"/>
      <c r="AVE308" s="323"/>
      <c r="AVF308" s="319"/>
      <c r="AVG308" s="323"/>
      <c r="AVH308" s="319"/>
      <c r="AVI308" s="323"/>
      <c r="AVJ308" s="319"/>
      <c r="AVK308" s="323"/>
      <c r="AVL308" s="319"/>
      <c r="AVM308" s="323"/>
      <c r="AVN308" s="319"/>
      <c r="AVO308" s="323"/>
      <c r="AVP308" s="319"/>
      <c r="AVQ308" s="323"/>
      <c r="AVR308" s="319"/>
      <c r="AVS308" s="323"/>
      <c r="AVT308" s="319"/>
      <c r="AVU308" s="323"/>
      <c r="AVV308" s="319"/>
      <c r="AVW308" s="323"/>
      <c r="AVX308" s="319"/>
      <c r="AVY308" s="323"/>
      <c r="AVZ308" s="319"/>
      <c r="AWA308" s="323"/>
      <c r="AWB308" s="319"/>
      <c r="AWC308" s="323"/>
      <c r="AWD308" s="319"/>
      <c r="AWE308" s="323"/>
      <c r="AWF308" s="319"/>
      <c r="AWG308" s="323"/>
      <c r="AWH308" s="319"/>
      <c r="AWI308" s="323"/>
      <c r="AWJ308" s="319"/>
      <c r="AWK308" s="323"/>
      <c r="AWL308" s="319"/>
      <c r="AWM308" s="323"/>
      <c r="AWN308" s="319"/>
      <c r="AWO308" s="323"/>
      <c r="AWP308" s="319"/>
      <c r="AWQ308" s="323"/>
      <c r="AWR308" s="319"/>
      <c r="AWS308" s="323"/>
      <c r="AWT308" s="319"/>
      <c r="AWU308" s="323"/>
      <c r="AWV308" s="319"/>
      <c r="AWW308" s="323"/>
      <c r="AWX308" s="319"/>
      <c r="AWY308" s="323"/>
      <c r="AWZ308" s="319"/>
      <c r="AXA308" s="323"/>
      <c r="AXB308" s="319"/>
      <c r="AXC308" s="323"/>
      <c r="AXD308" s="319"/>
      <c r="AXE308" s="323"/>
      <c r="AXF308" s="319"/>
      <c r="AXG308" s="323"/>
      <c r="AXH308" s="319"/>
      <c r="AXI308" s="323"/>
      <c r="AXJ308" s="319"/>
      <c r="AXK308" s="323"/>
      <c r="AXL308" s="319"/>
      <c r="AXM308" s="323"/>
      <c r="AXN308" s="319"/>
      <c r="AXO308" s="323"/>
      <c r="AXP308" s="319"/>
      <c r="AXQ308" s="323"/>
      <c r="AXR308" s="319"/>
      <c r="AXS308" s="323"/>
      <c r="AXT308" s="319"/>
      <c r="AXU308" s="323"/>
      <c r="AXV308" s="319"/>
      <c r="AXW308" s="323"/>
      <c r="AXX308" s="319"/>
      <c r="AXY308" s="323"/>
      <c r="AXZ308" s="319"/>
      <c r="AYA308" s="323"/>
      <c r="AYB308" s="319"/>
      <c r="AYC308" s="323"/>
      <c r="AYD308" s="319"/>
      <c r="AYE308" s="323"/>
      <c r="AYF308" s="319"/>
      <c r="AYG308" s="323"/>
      <c r="AYH308" s="319"/>
      <c r="AYI308" s="323"/>
      <c r="AYJ308" s="319"/>
      <c r="AYK308" s="323"/>
      <c r="AYL308" s="319"/>
      <c r="AYM308" s="323"/>
      <c r="AYN308" s="319"/>
      <c r="AYO308" s="323"/>
      <c r="AYP308" s="319"/>
      <c r="AYQ308" s="323"/>
      <c r="AYR308" s="319"/>
      <c r="AYS308" s="323"/>
      <c r="AYT308" s="319"/>
      <c r="AYU308" s="323"/>
      <c r="AYV308" s="319"/>
      <c r="AYW308" s="323"/>
      <c r="AYX308" s="319"/>
      <c r="AYY308" s="323"/>
      <c r="AYZ308" s="319"/>
      <c r="AZA308" s="323"/>
      <c r="AZB308" s="319"/>
      <c r="AZC308" s="323"/>
      <c r="AZD308" s="319"/>
      <c r="AZE308" s="323"/>
      <c r="AZF308" s="319"/>
      <c r="AZG308" s="323"/>
      <c r="AZH308" s="319"/>
      <c r="AZI308" s="323"/>
      <c r="AZJ308" s="319"/>
      <c r="AZK308" s="323"/>
      <c r="AZL308" s="319"/>
      <c r="AZM308" s="323"/>
      <c r="AZN308" s="319"/>
      <c r="AZO308" s="323"/>
      <c r="AZP308" s="319"/>
      <c r="AZQ308" s="323"/>
      <c r="AZR308" s="319"/>
      <c r="AZS308" s="323"/>
      <c r="AZT308" s="319"/>
      <c r="AZU308" s="323"/>
      <c r="AZV308" s="319"/>
      <c r="AZW308" s="323"/>
      <c r="AZX308" s="319"/>
      <c r="AZY308" s="323"/>
      <c r="AZZ308" s="319"/>
      <c r="BAA308" s="323"/>
      <c r="BAB308" s="319"/>
      <c r="BAC308" s="323"/>
      <c r="BAD308" s="319"/>
      <c r="BAE308" s="323"/>
      <c r="BAF308" s="319"/>
      <c r="BAG308" s="323"/>
      <c r="BAH308" s="319"/>
      <c r="BAI308" s="323"/>
      <c r="BAJ308" s="319"/>
      <c r="BAK308" s="323"/>
      <c r="BAL308" s="319"/>
      <c r="BAM308" s="323"/>
      <c r="BAN308" s="319"/>
      <c r="BAO308" s="323"/>
      <c r="BAP308" s="319"/>
      <c r="BAQ308" s="323"/>
      <c r="BAR308" s="319"/>
      <c r="BAS308" s="323"/>
      <c r="BAT308" s="319"/>
      <c r="BAU308" s="323"/>
      <c r="BAV308" s="319"/>
      <c r="BAW308" s="323"/>
      <c r="BAX308" s="319"/>
      <c r="BAY308" s="323"/>
      <c r="BAZ308" s="319"/>
      <c r="BBA308" s="323"/>
      <c r="BBB308" s="319"/>
      <c r="BBC308" s="323"/>
      <c r="BBD308" s="319"/>
      <c r="BBE308" s="323"/>
      <c r="BBF308" s="319"/>
      <c r="BBG308" s="323"/>
      <c r="BBH308" s="319"/>
      <c r="BBI308" s="323"/>
      <c r="BBJ308" s="319"/>
      <c r="BBK308" s="323"/>
      <c r="BBL308" s="319"/>
      <c r="BBM308" s="323"/>
      <c r="BBN308" s="319"/>
      <c r="BBO308" s="323"/>
      <c r="BBP308" s="319"/>
      <c r="BBQ308" s="323"/>
      <c r="BBR308" s="319"/>
      <c r="BBS308" s="323"/>
      <c r="BBT308" s="319"/>
      <c r="BBU308" s="323"/>
      <c r="BBV308" s="319"/>
      <c r="BBW308" s="323"/>
      <c r="BBX308" s="319"/>
      <c r="BBY308" s="323"/>
      <c r="BBZ308" s="319"/>
      <c r="BCA308" s="323"/>
      <c r="BCB308" s="319"/>
      <c r="BCC308" s="323"/>
      <c r="BCD308" s="319"/>
      <c r="BCE308" s="323"/>
      <c r="BCF308" s="319"/>
      <c r="BCG308" s="323"/>
      <c r="BCH308" s="319"/>
      <c r="BCI308" s="323"/>
      <c r="BCJ308" s="319"/>
      <c r="BCK308" s="323"/>
      <c r="BCL308" s="319"/>
      <c r="BCM308" s="323"/>
      <c r="BCN308" s="319"/>
      <c r="BCO308" s="323"/>
      <c r="BCP308" s="319"/>
      <c r="BCQ308" s="323"/>
      <c r="BCR308" s="319"/>
      <c r="BCS308" s="323"/>
      <c r="BCT308" s="319"/>
      <c r="BCU308" s="323"/>
      <c r="BCV308" s="319"/>
      <c r="BCW308" s="323"/>
      <c r="BCX308" s="319"/>
      <c r="BCY308" s="323"/>
      <c r="BCZ308" s="319"/>
      <c r="BDA308" s="323"/>
      <c r="BDB308" s="319"/>
      <c r="BDC308" s="323"/>
      <c r="BDD308" s="319"/>
      <c r="BDE308" s="323"/>
      <c r="BDF308" s="319"/>
      <c r="BDG308" s="323"/>
      <c r="BDH308" s="319"/>
      <c r="BDI308" s="323"/>
      <c r="BDJ308" s="319"/>
      <c r="BDK308" s="323"/>
      <c r="BDL308" s="319"/>
      <c r="BDM308" s="323"/>
      <c r="BDN308" s="319"/>
      <c r="BDO308" s="323"/>
      <c r="BDP308" s="319"/>
      <c r="BDQ308" s="323"/>
      <c r="BDR308" s="319"/>
      <c r="BDS308" s="323"/>
      <c r="BDT308" s="319"/>
      <c r="BDU308" s="323"/>
      <c r="BDV308" s="319"/>
      <c r="BDW308" s="323"/>
      <c r="BDX308" s="319"/>
      <c r="BDY308" s="323"/>
      <c r="BDZ308" s="319"/>
      <c r="BEA308" s="323"/>
      <c r="BEB308" s="319"/>
      <c r="BEC308" s="323"/>
      <c r="BED308" s="319"/>
      <c r="BEE308" s="323"/>
      <c r="BEF308" s="319"/>
      <c r="BEG308" s="323"/>
      <c r="BEH308" s="319"/>
      <c r="BEI308" s="323"/>
      <c r="BEJ308" s="319"/>
      <c r="BEK308" s="323"/>
      <c r="BEL308" s="319"/>
      <c r="BEM308" s="323"/>
      <c r="BEN308" s="319"/>
      <c r="BEO308" s="323"/>
      <c r="BEP308" s="319"/>
      <c r="BEQ308" s="323"/>
      <c r="BER308" s="319"/>
      <c r="BES308" s="323"/>
      <c r="BET308" s="319"/>
      <c r="BEU308" s="323"/>
      <c r="BEV308" s="319"/>
      <c r="BEW308" s="323"/>
      <c r="BEX308" s="319"/>
      <c r="BEY308" s="323"/>
      <c r="BEZ308" s="319"/>
      <c r="BFA308" s="323"/>
      <c r="BFB308" s="319"/>
      <c r="BFC308" s="323"/>
      <c r="BFD308" s="319"/>
      <c r="BFE308" s="323"/>
      <c r="BFF308" s="319"/>
      <c r="BFG308" s="323"/>
      <c r="BFH308" s="319"/>
      <c r="BFI308" s="323"/>
      <c r="BFJ308" s="319"/>
      <c r="BFK308" s="323"/>
      <c r="BFL308" s="319"/>
      <c r="BFM308" s="323"/>
      <c r="BFN308" s="319"/>
      <c r="BFO308" s="323"/>
      <c r="BFP308" s="319"/>
      <c r="BFQ308" s="323"/>
      <c r="BFR308" s="319"/>
      <c r="BFS308" s="323"/>
      <c r="BFT308" s="319"/>
      <c r="BFU308" s="323"/>
      <c r="BFV308" s="319"/>
      <c r="BFW308" s="323"/>
      <c r="BFX308" s="319"/>
      <c r="BFY308" s="323"/>
      <c r="BFZ308" s="319"/>
      <c r="BGA308" s="323"/>
      <c r="BGB308" s="319"/>
      <c r="BGC308" s="323"/>
      <c r="BGD308" s="319"/>
      <c r="BGE308" s="323"/>
      <c r="BGF308" s="319"/>
      <c r="BGG308" s="323"/>
      <c r="BGH308" s="319"/>
      <c r="BGI308" s="323"/>
      <c r="BGJ308" s="319"/>
      <c r="BGK308" s="323"/>
      <c r="BGL308" s="319"/>
      <c r="BGM308" s="323"/>
      <c r="BGN308" s="319"/>
      <c r="BGO308" s="323"/>
      <c r="BGP308" s="319"/>
      <c r="BGQ308" s="323"/>
      <c r="BGR308" s="319"/>
      <c r="BGS308" s="323"/>
      <c r="BGT308" s="319"/>
      <c r="BGU308" s="323"/>
      <c r="BGV308" s="319"/>
      <c r="BGW308" s="323"/>
      <c r="BGX308" s="319"/>
      <c r="BGY308" s="323"/>
      <c r="BGZ308" s="319"/>
      <c r="BHA308" s="323"/>
      <c r="BHB308" s="319"/>
      <c r="BHC308" s="323"/>
      <c r="BHD308" s="319"/>
      <c r="BHE308" s="323"/>
      <c r="BHF308" s="319"/>
      <c r="BHG308" s="323"/>
      <c r="BHH308" s="319"/>
      <c r="BHI308" s="323"/>
      <c r="BHJ308" s="319"/>
      <c r="BHK308" s="323"/>
      <c r="BHL308" s="319"/>
      <c r="BHM308" s="323"/>
      <c r="BHN308" s="319"/>
      <c r="BHO308" s="323"/>
      <c r="BHP308" s="319"/>
      <c r="BHQ308" s="323"/>
      <c r="BHR308" s="319"/>
      <c r="BHS308" s="323"/>
      <c r="BHT308" s="319"/>
      <c r="BHU308" s="323"/>
      <c r="BHV308" s="319"/>
      <c r="BHW308" s="323"/>
      <c r="BHX308" s="319"/>
      <c r="BHY308" s="323"/>
      <c r="BHZ308" s="319"/>
      <c r="BIA308" s="323"/>
      <c r="BIB308" s="319"/>
      <c r="BIC308" s="323"/>
      <c r="BID308" s="319"/>
      <c r="BIE308" s="323"/>
      <c r="BIF308" s="319"/>
      <c r="BIG308" s="323"/>
      <c r="BIH308" s="319"/>
      <c r="BII308" s="323"/>
      <c r="BIJ308" s="319"/>
      <c r="BIK308" s="323"/>
      <c r="BIL308" s="319"/>
      <c r="BIM308" s="323"/>
      <c r="BIN308" s="319"/>
      <c r="BIO308" s="323"/>
      <c r="BIP308" s="319"/>
      <c r="BIQ308" s="323"/>
      <c r="BIR308" s="319"/>
      <c r="BIS308" s="323"/>
      <c r="BIT308" s="319"/>
      <c r="BIU308" s="323"/>
      <c r="BIV308" s="319"/>
      <c r="BIW308" s="323"/>
      <c r="BIX308" s="319"/>
      <c r="BIY308" s="323"/>
      <c r="BIZ308" s="319"/>
      <c r="BJA308" s="323"/>
      <c r="BJB308" s="319"/>
      <c r="BJC308" s="323"/>
      <c r="BJD308" s="319"/>
      <c r="BJE308" s="323"/>
      <c r="BJF308" s="319"/>
      <c r="BJG308" s="323"/>
      <c r="BJH308" s="319"/>
      <c r="BJI308" s="323"/>
      <c r="BJJ308" s="319"/>
      <c r="BJK308" s="323"/>
      <c r="BJL308" s="319"/>
      <c r="BJM308" s="323"/>
      <c r="BJN308" s="319"/>
      <c r="BJO308" s="323"/>
      <c r="BJP308" s="319"/>
      <c r="BJQ308" s="323"/>
      <c r="BJR308" s="319"/>
      <c r="BJS308" s="323"/>
      <c r="BJT308" s="319"/>
      <c r="BJU308" s="323"/>
      <c r="BJV308" s="319"/>
      <c r="BJW308" s="323"/>
      <c r="BJX308" s="319"/>
      <c r="BJY308" s="323"/>
      <c r="BJZ308" s="319"/>
      <c r="BKA308" s="323"/>
      <c r="BKB308" s="319"/>
      <c r="BKC308" s="323"/>
      <c r="BKD308" s="319"/>
      <c r="BKE308" s="323"/>
      <c r="BKF308" s="319"/>
      <c r="BKG308" s="323"/>
      <c r="BKH308" s="319"/>
      <c r="BKI308" s="323"/>
      <c r="BKJ308" s="319"/>
      <c r="BKK308" s="323"/>
      <c r="BKL308" s="319"/>
      <c r="BKM308" s="323"/>
      <c r="BKN308" s="319"/>
      <c r="BKO308" s="323"/>
      <c r="BKP308" s="319"/>
      <c r="BKQ308" s="323"/>
      <c r="BKR308" s="319"/>
      <c r="BKS308" s="323"/>
      <c r="BKT308" s="319"/>
      <c r="BKU308" s="323"/>
      <c r="BKV308" s="319"/>
      <c r="BKW308" s="323"/>
      <c r="BKX308" s="319"/>
      <c r="BKY308" s="323"/>
      <c r="BKZ308" s="319"/>
      <c r="BLA308" s="323"/>
      <c r="BLB308" s="319"/>
      <c r="BLC308" s="323"/>
      <c r="BLD308" s="319"/>
      <c r="BLE308" s="323"/>
      <c r="BLF308" s="319"/>
      <c r="BLG308" s="323"/>
      <c r="BLH308" s="319"/>
      <c r="BLI308" s="323"/>
      <c r="BLJ308" s="319"/>
      <c r="BLK308" s="323"/>
      <c r="BLL308" s="319"/>
      <c r="BLM308" s="323"/>
      <c r="BLN308" s="319"/>
      <c r="BLO308" s="323"/>
      <c r="BLP308" s="319"/>
      <c r="BLQ308" s="323"/>
      <c r="BLR308" s="319"/>
      <c r="BLS308" s="323"/>
      <c r="BLT308" s="319"/>
      <c r="BLU308" s="323"/>
      <c r="BLV308" s="319"/>
      <c r="BLW308" s="323"/>
      <c r="BLX308" s="319"/>
      <c r="BLY308" s="323"/>
      <c r="BLZ308" s="319"/>
      <c r="BMA308" s="323"/>
      <c r="BMB308" s="319"/>
      <c r="BMC308" s="323"/>
      <c r="BMD308" s="319"/>
      <c r="BME308" s="323"/>
      <c r="BMF308" s="319"/>
      <c r="BMG308" s="323"/>
      <c r="BMH308" s="319"/>
      <c r="BMI308" s="323"/>
      <c r="BMJ308" s="319"/>
      <c r="BMK308" s="323"/>
      <c r="BML308" s="319"/>
      <c r="BMM308" s="323"/>
      <c r="BMN308" s="319"/>
      <c r="BMO308" s="323"/>
      <c r="BMP308" s="319"/>
      <c r="BMQ308" s="323"/>
      <c r="BMR308" s="319"/>
      <c r="BMS308" s="323"/>
      <c r="BMT308" s="319"/>
      <c r="BMU308" s="323"/>
      <c r="BMV308" s="319"/>
      <c r="BMW308" s="323" t="s">
        <v>219</v>
      </c>
      <c r="BMX308" s="319">
        <f>BMX307+1</f>
        <v>4</v>
      </c>
      <c r="BMY308" s="323" t="s">
        <v>219</v>
      </c>
      <c r="BMZ308" s="319">
        <f>BMZ307+1</f>
        <v>4</v>
      </c>
      <c r="BNA308" s="323" t="s">
        <v>219</v>
      </c>
      <c r="BNB308" s="319">
        <f>BNB307+1</f>
        <v>4</v>
      </c>
      <c r="BNC308" s="323" t="s">
        <v>219</v>
      </c>
      <c r="BND308" s="319">
        <f>BND307+1</f>
        <v>4</v>
      </c>
      <c r="BNE308" s="323" t="s">
        <v>219</v>
      </c>
      <c r="BNF308" s="319">
        <f>BNF307+1</f>
        <v>4</v>
      </c>
      <c r="BNG308" s="323" t="s">
        <v>219</v>
      </c>
      <c r="BNH308" s="319">
        <f>BNH307+1</f>
        <v>4</v>
      </c>
      <c r="BNI308" s="323" t="s">
        <v>219</v>
      </c>
      <c r="BNJ308" s="319">
        <f>BNJ307+1</f>
        <v>4</v>
      </c>
      <c r="BNK308" s="323" t="s">
        <v>219</v>
      </c>
      <c r="BNL308" s="319">
        <f>BNL307+1</f>
        <v>4</v>
      </c>
      <c r="BNM308" s="323" t="s">
        <v>219</v>
      </c>
      <c r="BNN308" s="319">
        <f>BNN307+1</f>
        <v>4</v>
      </c>
      <c r="BNO308" s="323" t="s">
        <v>219</v>
      </c>
      <c r="BNP308" s="319">
        <f>BNP307+1</f>
        <v>4</v>
      </c>
      <c r="BNQ308" s="323" t="s">
        <v>219</v>
      </c>
      <c r="BNR308" s="319">
        <f>BNR307+1</f>
        <v>4</v>
      </c>
      <c r="BNS308" s="323" t="s">
        <v>219</v>
      </c>
      <c r="BNT308" s="319">
        <f>BNT307+1</f>
        <v>4</v>
      </c>
      <c r="BNU308" s="323" t="s">
        <v>219</v>
      </c>
      <c r="BNV308" s="319">
        <f>BNV307+1</f>
        <v>4</v>
      </c>
      <c r="BNW308" s="323" t="s">
        <v>219</v>
      </c>
      <c r="BNX308" s="319">
        <f>BNX307+1</f>
        <v>4</v>
      </c>
      <c r="BNY308" s="323" t="s">
        <v>219</v>
      </c>
      <c r="BNZ308" s="319">
        <f>BNZ307+1</f>
        <v>4</v>
      </c>
      <c r="BOA308" s="323" t="s">
        <v>219</v>
      </c>
      <c r="BOB308" s="319">
        <f>BOB307+1</f>
        <v>4</v>
      </c>
      <c r="BOC308" s="323" t="s">
        <v>219</v>
      </c>
      <c r="BOD308" s="319">
        <f>BOD307+1</f>
        <v>4</v>
      </c>
      <c r="BOE308" s="323" t="s">
        <v>219</v>
      </c>
      <c r="BOF308" s="319">
        <f>BOF307+1</f>
        <v>4</v>
      </c>
      <c r="BOG308" s="323" t="s">
        <v>219</v>
      </c>
      <c r="BOH308" s="319">
        <f>BOH307+1</f>
        <v>4</v>
      </c>
      <c r="BOI308" s="323" t="s">
        <v>219</v>
      </c>
      <c r="BOJ308" s="319">
        <f>BOJ307+1</f>
        <v>4</v>
      </c>
      <c r="BOK308" s="323" t="s">
        <v>219</v>
      </c>
      <c r="BOL308" s="319">
        <f>BOL307+1</f>
        <v>4</v>
      </c>
      <c r="BOM308" s="323" t="s">
        <v>219</v>
      </c>
      <c r="BON308" s="319">
        <f>BON307+1</f>
        <v>4</v>
      </c>
      <c r="BOO308" s="323" t="s">
        <v>219</v>
      </c>
      <c r="BOP308" s="319">
        <f>BOP307+1</f>
        <v>4</v>
      </c>
      <c r="BOQ308" s="323" t="s">
        <v>219</v>
      </c>
      <c r="BOR308" s="319">
        <f>BOR307+1</f>
        <v>4</v>
      </c>
      <c r="BOS308" s="323" t="s">
        <v>219</v>
      </c>
      <c r="BOT308" s="319">
        <f>BOT307+1</f>
        <v>4</v>
      </c>
      <c r="BOU308" s="323" t="s">
        <v>219</v>
      </c>
      <c r="BOV308" s="319">
        <f>BOV307+1</f>
        <v>4</v>
      </c>
      <c r="BOW308" s="323" t="s">
        <v>219</v>
      </c>
      <c r="BOX308" s="319">
        <f>BOX307+1</f>
        <v>4</v>
      </c>
      <c r="BOY308" s="323" t="s">
        <v>219</v>
      </c>
      <c r="BOZ308" s="319">
        <f>BOZ307+1</f>
        <v>4</v>
      </c>
      <c r="BPA308" s="323" t="s">
        <v>219</v>
      </c>
      <c r="BPB308" s="319">
        <f>BPB307+1</f>
        <v>4</v>
      </c>
      <c r="BPC308" s="323" t="s">
        <v>219</v>
      </c>
      <c r="BPD308" s="319">
        <f>BPD307+1</f>
        <v>4</v>
      </c>
      <c r="BPE308" s="323" t="s">
        <v>219</v>
      </c>
      <c r="BPF308" s="319">
        <f>BPF307+1</f>
        <v>4</v>
      </c>
      <c r="BPG308" s="323" t="s">
        <v>219</v>
      </c>
      <c r="BPH308" s="319">
        <f>BPH307+1</f>
        <v>4</v>
      </c>
      <c r="BPI308" s="323" t="s">
        <v>219</v>
      </c>
      <c r="BPJ308" s="319">
        <f>BPJ307+1</f>
        <v>4</v>
      </c>
      <c r="BPK308" s="323" t="s">
        <v>219</v>
      </c>
      <c r="BPL308" s="319">
        <f>BPL307+1</f>
        <v>4</v>
      </c>
      <c r="BPM308" s="323" t="s">
        <v>219</v>
      </c>
      <c r="BPN308" s="319">
        <f>BPN307+1</f>
        <v>4</v>
      </c>
      <c r="BPO308" s="323" t="s">
        <v>219</v>
      </c>
      <c r="BPP308" s="319">
        <f>BPP307+1</f>
        <v>4</v>
      </c>
      <c r="BPQ308" s="323" t="s">
        <v>219</v>
      </c>
      <c r="BPR308" s="319">
        <f>BPR307+1</f>
        <v>4</v>
      </c>
      <c r="BPS308" s="323" t="s">
        <v>219</v>
      </c>
      <c r="BPT308" s="319">
        <f>BPT307+1</f>
        <v>4</v>
      </c>
      <c r="BPU308" s="323" t="s">
        <v>219</v>
      </c>
      <c r="BPV308" s="319">
        <f>BPV307+1</f>
        <v>4</v>
      </c>
      <c r="BPW308" s="323" t="s">
        <v>219</v>
      </c>
      <c r="BPX308" s="319">
        <f>BPX307+1</f>
        <v>4</v>
      </c>
      <c r="BPY308" s="323" t="s">
        <v>219</v>
      </c>
      <c r="BPZ308" s="319">
        <f>BPZ307+1</f>
        <v>4</v>
      </c>
      <c r="BQA308" s="323" t="s">
        <v>219</v>
      </c>
      <c r="BQB308" s="319">
        <f>BQB307+1</f>
        <v>4</v>
      </c>
      <c r="BQC308" s="323" t="s">
        <v>219</v>
      </c>
      <c r="BQD308" s="319">
        <f>BQD307+1</f>
        <v>4</v>
      </c>
      <c r="BQE308" s="323" t="s">
        <v>219</v>
      </c>
      <c r="BQF308" s="319">
        <f>BQF307+1</f>
        <v>4</v>
      </c>
      <c r="BQG308" s="323" t="s">
        <v>219</v>
      </c>
      <c r="BQH308" s="319">
        <f>BQH307+1</f>
        <v>4</v>
      </c>
      <c r="BQI308" s="323" t="s">
        <v>219</v>
      </c>
      <c r="BQJ308" s="319">
        <f>BQJ307+1</f>
        <v>4</v>
      </c>
      <c r="BQK308" s="323" t="s">
        <v>219</v>
      </c>
      <c r="BQL308" s="319">
        <f>BQL307+1</f>
        <v>4</v>
      </c>
      <c r="BQM308" s="323" t="s">
        <v>219</v>
      </c>
      <c r="BQN308" s="319">
        <f>BQN307+1</f>
        <v>4</v>
      </c>
      <c r="BQO308" s="323" t="s">
        <v>219</v>
      </c>
      <c r="BQP308" s="319">
        <f>BQP307+1</f>
        <v>4</v>
      </c>
      <c r="BQQ308" s="323" t="s">
        <v>219</v>
      </c>
      <c r="BQR308" s="319">
        <f>BQR307+1</f>
        <v>4</v>
      </c>
      <c r="BQS308" s="323" t="s">
        <v>219</v>
      </c>
      <c r="BQT308" s="319">
        <f>BQT307+1</f>
        <v>4</v>
      </c>
      <c r="BQU308" s="323" t="s">
        <v>219</v>
      </c>
      <c r="BQV308" s="319">
        <f>BQV307+1</f>
        <v>4</v>
      </c>
      <c r="BQW308" s="323" t="s">
        <v>219</v>
      </c>
      <c r="BQX308" s="319">
        <f>BQX307+1</f>
        <v>4</v>
      </c>
      <c r="BQY308" s="323" t="s">
        <v>219</v>
      </c>
      <c r="BQZ308" s="319">
        <f>BQZ307+1</f>
        <v>4</v>
      </c>
      <c r="BRA308" s="323" t="s">
        <v>219</v>
      </c>
      <c r="BRB308" s="319">
        <f>BRB307+1</f>
        <v>4</v>
      </c>
      <c r="BRC308" s="323" t="s">
        <v>219</v>
      </c>
      <c r="BRD308" s="319">
        <f>BRD307+1</f>
        <v>4</v>
      </c>
      <c r="BRE308" s="323" t="s">
        <v>219</v>
      </c>
      <c r="BRF308" s="319">
        <f>BRF307+1</f>
        <v>4</v>
      </c>
      <c r="BRG308" s="323" t="s">
        <v>219</v>
      </c>
      <c r="BRH308" s="319">
        <f>BRH307+1</f>
        <v>4</v>
      </c>
      <c r="BRI308" s="323" t="s">
        <v>219</v>
      </c>
      <c r="BRJ308" s="319">
        <f>BRJ307+1</f>
        <v>4</v>
      </c>
      <c r="BRK308" s="323" t="s">
        <v>219</v>
      </c>
      <c r="BRL308" s="319">
        <f>BRL307+1</f>
        <v>4</v>
      </c>
      <c r="BRM308" s="323" t="s">
        <v>219</v>
      </c>
      <c r="BRN308" s="319">
        <f>BRN307+1</f>
        <v>4</v>
      </c>
      <c r="BRO308" s="323" t="s">
        <v>219</v>
      </c>
      <c r="BRP308" s="319">
        <f>BRP307+1</f>
        <v>4</v>
      </c>
      <c r="BRQ308" s="323" t="s">
        <v>219</v>
      </c>
      <c r="BRR308" s="319">
        <f>BRR307+1</f>
        <v>4</v>
      </c>
      <c r="BRS308" s="323" t="s">
        <v>219</v>
      </c>
      <c r="BRT308" s="319">
        <f>BRT307+1</f>
        <v>4</v>
      </c>
      <c r="BRU308" s="323" t="s">
        <v>219</v>
      </c>
      <c r="BRV308" s="319">
        <f>BRV307+1</f>
        <v>4</v>
      </c>
      <c r="BRW308" s="323" t="s">
        <v>219</v>
      </c>
      <c r="BRX308" s="319">
        <f>BRX307+1</f>
        <v>4</v>
      </c>
      <c r="BRY308" s="323" t="s">
        <v>219</v>
      </c>
      <c r="BRZ308" s="319">
        <f>BRZ307+1</f>
        <v>4</v>
      </c>
      <c r="BSA308" s="323" t="s">
        <v>219</v>
      </c>
      <c r="BSB308" s="319">
        <f>BSB307+1</f>
        <v>4</v>
      </c>
      <c r="BSC308" s="323" t="s">
        <v>219</v>
      </c>
      <c r="BSD308" s="319">
        <f>BSD307+1</f>
        <v>4</v>
      </c>
      <c r="BSE308" s="323" t="s">
        <v>219</v>
      </c>
      <c r="BSF308" s="319">
        <f>BSF307+1</f>
        <v>4</v>
      </c>
      <c r="BSG308" s="323" t="s">
        <v>219</v>
      </c>
      <c r="BSH308" s="319">
        <f>BSH307+1</f>
        <v>4</v>
      </c>
      <c r="BSI308" s="323" t="s">
        <v>219</v>
      </c>
      <c r="BSJ308" s="319">
        <f>BSJ307+1</f>
        <v>4</v>
      </c>
      <c r="BSK308" s="323" t="s">
        <v>219</v>
      </c>
      <c r="BSL308" s="319">
        <f>BSL307+1</f>
        <v>4</v>
      </c>
      <c r="BSM308" s="323" t="s">
        <v>219</v>
      </c>
      <c r="BSN308" s="319">
        <f>BSN307+1</f>
        <v>4</v>
      </c>
      <c r="BSO308" s="323" t="s">
        <v>219</v>
      </c>
      <c r="BSP308" s="319">
        <f>BSP307+1</f>
        <v>4</v>
      </c>
      <c r="BSQ308" s="323" t="s">
        <v>219</v>
      </c>
      <c r="BSR308" s="319">
        <f>BSR307+1</f>
        <v>4</v>
      </c>
      <c r="BSS308" s="323" t="s">
        <v>219</v>
      </c>
      <c r="BST308" s="319">
        <f>BST307+1</f>
        <v>4</v>
      </c>
      <c r="BSU308" s="323" t="s">
        <v>219</v>
      </c>
      <c r="BSV308" s="319">
        <f>BSV307+1</f>
        <v>4</v>
      </c>
      <c r="BSW308" s="323" t="s">
        <v>219</v>
      </c>
      <c r="BSX308" s="319">
        <f>BSX307+1</f>
        <v>4</v>
      </c>
      <c r="BSY308" s="323" t="s">
        <v>219</v>
      </c>
      <c r="BSZ308" s="319">
        <f>BSZ307+1</f>
        <v>4</v>
      </c>
      <c r="BTA308" s="323" t="s">
        <v>219</v>
      </c>
      <c r="BTB308" s="319">
        <f>BTB307+1</f>
        <v>4</v>
      </c>
      <c r="BTC308" s="323" t="s">
        <v>219</v>
      </c>
      <c r="BTD308" s="319">
        <f>BTD307+1</f>
        <v>4</v>
      </c>
      <c r="BTE308" s="323" t="s">
        <v>219</v>
      </c>
      <c r="BTF308" s="319">
        <f>BTF307+1</f>
        <v>4</v>
      </c>
      <c r="BTG308" s="323" t="s">
        <v>219</v>
      </c>
      <c r="BTH308" s="319">
        <f>BTH307+1</f>
        <v>4</v>
      </c>
      <c r="BTI308" s="323" t="s">
        <v>219</v>
      </c>
      <c r="BTJ308" s="319">
        <f>BTJ307+1</f>
        <v>4</v>
      </c>
      <c r="BTK308" s="323" t="s">
        <v>219</v>
      </c>
      <c r="BTL308" s="319">
        <f>BTL307+1</f>
        <v>4</v>
      </c>
      <c r="BTM308" s="323" t="s">
        <v>219</v>
      </c>
      <c r="BTN308" s="319">
        <f>BTN307+1</f>
        <v>4</v>
      </c>
      <c r="BTO308" s="323" t="s">
        <v>219</v>
      </c>
      <c r="BTP308" s="319">
        <f>BTP307+1</f>
        <v>4</v>
      </c>
      <c r="BTQ308" s="323" t="s">
        <v>219</v>
      </c>
      <c r="BTR308" s="319">
        <f>BTR307+1</f>
        <v>4</v>
      </c>
      <c r="BTS308" s="323" t="s">
        <v>219</v>
      </c>
      <c r="BTT308" s="319">
        <f>BTT307+1</f>
        <v>4</v>
      </c>
      <c r="BTU308" s="323" t="s">
        <v>219</v>
      </c>
      <c r="BTV308" s="319">
        <f>BTV307+1</f>
        <v>4</v>
      </c>
      <c r="BTW308" s="323" t="s">
        <v>219</v>
      </c>
      <c r="BTX308" s="319">
        <f>BTX307+1</f>
        <v>4</v>
      </c>
      <c r="BTY308" s="323" t="s">
        <v>219</v>
      </c>
      <c r="BTZ308" s="319">
        <f>BTZ307+1</f>
        <v>4</v>
      </c>
      <c r="BUA308" s="323" t="s">
        <v>219</v>
      </c>
      <c r="BUB308" s="319">
        <f>BUB307+1</f>
        <v>4</v>
      </c>
      <c r="BUC308" s="323" t="s">
        <v>219</v>
      </c>
      <c r="BUD308" s="319">
        <f>BUD307+1</f>
        <v>4</v>
      </c>
      <c r="BUE308" s="323" t="s">
        <v>219</v>
      </c>
      <c r="BUF308" s="319">
        <f>BUF307+1</f>
        <v>4</v>
      </c>
      <c r="BUG308" s="323" t="s">
        <v>219</v>
      </c>
      <c r="BUH308" s="319">
        <f>BUH307+1</f>
        <v>4</v>
      </c>
      <c r="BUI308" s="323" t="s">
        <v>219</v>
      </c>
      <c r="BUJ308" s="319">
        <f>BUJ307+1</f>
        <v>4</v>
      </c>
      <c r="BUK308" s="323" t="s">
        <v>219</v>
      </c>
      <c r="BUL308" s="319">
        <f>BUL307+1</f>
        <v>4</v>
      </c>
      <c r="BUM308" s="323" t="s">
        <v>219</v>
      </c>
      <c r="BUN308" s="319">
        <f>BUN307+1</f>
        <v>4</v>
      </c>
      <c r="BUO308" s="323" t="s">
        <v>219</v>
      </c>
      <c r="BUP308" s="319">
        <f>BUP307+1</f>
        <v>4</v>
      </c>
      <c r="BUQ308" s="323" t="s">
        <v>219</v>
      </c>
      <c r="BUR308" s="319">
        <f>BUR307+1</f>
        <v>4</v>
      </c>
      <c r="BUS308" s="323" t="s">
        <v>219</v>
      </c>
      <c r="BUT308" s="319">
        <f>BUT307+1</f>
        <v>4</v>
      </c>
      <c r="BUU308" s="323" t="s">
        <v>219</v>
      </c>
      <c r="BUV308" s="319">
        <f>BUV307+1</f>
        <v>4</v>
      </c>
      <c r="BUW308" s="323" t="s">
        <v>219</v>
      </c>
      <c r="BUX308" s="319">
        <f>BUX307+1</f>
        <v>4</v>
      </c>
      <c r="BUY308" s="323" t="s">
        <v>219</v>
      </c>
      <c r="BUZ308" s="319">
        <f>BUZ307+1</f>
        <v>4</v>
      </c>
      <c r="BVA308" s="323" t="s">
        <v>219</v>
      </c>
      <c r="BVB308" s="319">
        <f>BVB307+1</f>
        <v>4</v>
      </c>
      <c r="BVC308" s="323" t="s">
        <v>219</v>
      </c>
      <c r="BVD308" s="319">
        <f>BVD307+1</f>
        <v>4</v>
      </c>
      <c r="BVE308" s="323" t="s">
        <v>219</v>
      </c>
      <c r="BVF308" s="319">
        <f>BVF307+1</f>
        <v>4</v>
      </c>
      <c r="BVG308" s="323" t="s">
        <v>219</v>
      </c>
      <c r="BVH308" s="319">
        <f>BVH307+1</f>
        <v>4</v>
      </c>
      <c r="BVI308" s="323" t="s">
        <v>219</v>
      </c>
      <c r="BVJ308" s="319">
        <f>BVJ307+1</f>
        <v>4</v>
      </c>
      <c r="BVK308" s="323" t="s">
        <v>219</v>
      </c>
      <c r="BVL308" s="319">
        <f>BVL307+1</f>
        <v>4</v>
      </c>
      <c r="BVM308" s="323" t="s">
        <v>219</v>
      </c>
      <c r="BVN308" s="319">
        <f>BVN307+1</f>
        <v>4</v>
      </c>
      <c r="BVO308" s="323" t="s">
        <v>219</v>
      </c>
      <c r="BVP308" s="319">
        <f>BVP307+1</f>
        <v>4</v>
      </c>
      <c r="BVQ308" s="323" t="s">
        <v>219</v>
      </c>
      <c r="BVR308" s="319">
        <f>BVR307+1</f>
        <v>4</v>
      </c>
      <c r="BVS308" s="323" t="s">
        <v>219</v>
      </c>
      <c r="BVT308" s="319">
        <f>BVT307+1</f>
        <v>4</v>
      </c>
      <c r="BVU308" s="323" t="s">
        <v>219</v>
      </c>
      <c r="BVV308" s="319">
        <f>BVV307+1</f>
        <v>4</v>
      </c>
      <c r="BVW308" s="323" t="s">
        <v>219</v>
      </c>
      <c r="BVX308" s="319">
        <f>BVX307+1</f>
        <v>4</v>
      </c>
      <c r="BVY308" s="323" t="s">
        <v>219</v>
      </c>
      <c r="BVZ308" s="319">
        <f>BVZ307+1</f>
        <v>4</v>
      </c>
      <c r="BWA308" s="323" t="s">
        <v>219</v>
      </c>
      <c r="BWB308" s="319">
        <f>BWB307+1</f>
        <v>4</v>
      </c>
      <c r="BWC308" s="323" t="s">
        <v>219</v>
      </c>
      <c r="BWD308" s="319">
        <f>BWD307+1</f>
        <v>4</v>
      </c>
      <c r="BWE308" s="323" t="s">
        <v>219</v>
      </c>
      <c r="BWF308" s="319">
        <f>BWF307+1</f>
        <v>4</v>
      </c>
      <c r="BWG308" s="323" t="s">
        <v>219</v>
      </c>
      <c r="BWH308" s="319">
        <f>BWH307+1</f>
        <v>4</v>
      </c>
      <c r="BWI308" s="323" t="s">
        <v>219</v>
      </c>
      <c r="BWJ308" s="319">
        <f>BWJ307+1</f>
        <v>4</v>
      </c>
      <c r="BWK308" s="323" t="s">
        <v>219</v>
      </c>
      <c r="BWL308" s="319">
        <f>BWL307+1</f>
        <v>4</v>
      </c>
      <c r="BWM308" s="323" t="s">
        <v>219</v>
      </c>
      <c r="BWN308" s="319">
        <f>BWN307+1</f>
        <v>4</v>
      </c>
      <c r="BWO308" s="323" t="s">
        <v>219</v>
      </c>
      <c r="BWP308" s="319">
        <f>BWP307+1</f>
        <v>4</v>
      </c>
      <c r="BWQ308" s="323" t="s">
        <v>219</v>
      </c>
      <c r="BWR308" s="319">
        <f>BWR307+1</f>
        <v>4</v>
      </c>
      <c r="BWS308" s="323" t="s">
        <v>219</v>
      </c>
      <c r="BWT308" s="319">
        <f>BWT307+1</f>
        <v>4</v>
      </c>
      <c r="BWU308" s="323" t="s">
        <v>219</v>
      </c>
      <c r="BWV308" s="319">
        <f>BWV307+1</f>
        <v>4</v>
      </c>
      <c r="BWW308" s="323" t="s">
        <v>219</v>
      </c>
      <c r="BWX308" s="319">
        <f>BWX307+1</f>
        <v>4</v>
      </c>
      <c r="BWY308" s="323" t="s">
        <v>219</v>
      </c>
      <c r="BWZ308" s="319">
        <f>BWZ307+1</f>
        <v>4</v>
      </c>
      <c r="BXA308" s="323" t="s">
        <v>219</v>
      </c>
      <c r="BXB308" s="319">
        <f>BXB307+1</f>
        <v>4</v>
      </c>
      <c r="BXC308" s="323" t="s">
        <v>219</v>
      </c>
      <c r="BXD308" s="319">
        <f>BXD307+1</f>
        <v>4</v>
      </c>
      <c r="BXE308" s="323" t="s">
        <v>219</v>
      </c>
      <c r="BXF308" s="319">
        <f>BXF307+1</f>
        <v>4</v>
      </c>
      <c r="BXG308" s="323" t="s">
        <v>219</v>
      </c>
      <c r="BXH308" s="319">
        <f>BXH307+1</f>
        <v>4</v>
      </c>
      <c r="BXI308" s="323" t="s">
        <v>219</v>
      </c>
      <c r="BXJ308" s="319">
        <f>BXJ307+1</f>
        <v>4</v>
      </c>
      <c r="BXK308" s="323" t="s">
        <v>219</v>
      </c>
      <c r="BXL308" s="319">
        <f>BXL307+1</f>
        <v>4</v>
      </c>
      <c r="BXM308" s="323" t="s">
        <v>219</v>
      </c>
      <c r="BXN308" s="319">
        <f>BXN307+1</f>
        <v>4</v>
      </c>
      <c r="BXO308" s="323" t="s">
        <v>219</v>
      </c>
      <c r="BXP308" s="319">
        <f>BXP307+1</f>
        <v>4</v>
      </c>
      <c r="BXQ308" s="323" t="s">
        <v>219</v>
      </c>
      <c r="BXR308" s="319">
        <f>BXR307+1</f>
        <v>4</v>
      </c>
      <c r="BXS308" s="323" t="s">
        <v>219</v>
      </c>
      <c r="BXT308" s="319">
        <f>BXT307+1</f>
        <v>4</v>
      </c>
      <c r="BXU308" s="323" t="s">
        <v>219</v>
      </c>
      <c r="BXV308" s="319">
        <f>BXV307+1</f>
        <v>4</v>
      </c>
      <c r="BXW308" s="323" t="s">
        <v>219</v>
      </c>
      <c r="BXX308" s="319">
        <f>BXX307+1</f>
        <v>4</v>
      </c>
      <c r="BXY308" s="323" t="s">
        <v>219</v>
      </c>
      <c r="BXZ308" s="319">
        <f>BXZ307+1</f>
        <v>4</v>
      </c>
      <c r="BYA308" s="323" t="s">
        <v>219</v>
      </c>
      <c r="BYB308" s="319">
        <f>BYB307+1</f>
        <v>4</v>
      </c>
      <c r="BYC308" s="323" t="s">
        <v>219</v>
      </c>
      <c r="BYD308" s="319">
        <f>BYD307+1</f>
        <v>4</v>
      </c>
      <c r="BYE308" s="323" t="s">
        <v>219</v>
      </c>
      <c r="BYF308" s="319">
        <f>BYF307+1</f>
        <v>4</v>
      </c>
      <c r="BYG308" s="323" t="s">
        <v>219</v>
      </c>
      <c r="BYH308" s="319">
        <f>BYH307+1</f>
        <v>4</v>
      </c>
      <c r="BYI308" s="323" t="s">
        <v>219</v>
      </c>
      <c r="BYJ308" s="319">
        <f>BYJ307+1</f>
        <v>4</v>
      </c>
      <c r="BYK308" s="323" t="s">
        <v>219</v>
      </c>
      <c r="BYL308" s="319">
        <f>BYL307+1</f>
        <v>4</v>
      </c>
      <c r="BYM308" s="323" t="s">
        <v>219</v>
      </c>
      <c r="BYN308" s="319">
        <f>BYN307+1</f>
        <v>4</v>
      </c>
      <c r="BYO308" s="323" t="s">
        <v>219</v>
      </c>
      <c r="BYP308" s="319">
        <f>BYP307+1</f>
        <v>4</v>
      </c>
      <c r="BYQ308" s="323" t="s">
        <v>219</v>
      </c>
      <c r="BYR308" s="319">
        <f>BYR307+1</f>
        <v>4</v>
      </c>
      <c r="BYS308" s="323" t="s">
        <v>219</v>
      </c>
      <c r="BYT308" s="319">
        <f>BYT307+1</f>
        <v>4</v>
      </c>
      <c r="BYU308" s="323" t="s">
        <v>219</v>
      </c>
      <c r="BYV308" s="319">
        <f>BYV307+1</f>
        <v>4</v>
      </c>
      <c r="BYW308" s="323" t="s">
        <v>219</v>
      </c>
      <c r="BYX308" s="319">
        <f>BYX307+1</f>
        <v>4</v>
      </c>
      <c r="BYY308" s="323" t="s">
        <v>219</v>
      </c>
      <c r="BYZ308" s="319">
        <f>BYZ307+1</f>
        <v>4</v>
      </c>
      <c r="BZA308" s="323" t="s">
        <v>219</v>
      </c>
      <c r="BZB308" s="319">
        <f>BZB307+1</f>
        <v>4</v>
      </c>
      <c r="BZC308" s="323" t="s">
        <v>219</v>
      </c>
      <c r="BZD308" s="319">
        <f>BZD307+1</f>
        <v>4</v>
      </c>
      <c r="BZE308" s="323" t="s">
        <v>219</v>
      </c>
      <c r="BZF308" s="319">
        <f>BZF307+1</f>
        <v>4</v>
      </c>
      <c r="BZG308" s="323" t="s">
        <v>219</v>
      </c>
      <c r="BZH308" s="319">
        <f>BZH307+1</f>
        <v>4</v>
      </c>
      <c r="BZI308" s="323" t="s">
        <v>219</v>
      </c>
      <c r="BZJ308" s="319">
        <f>BZJ307+1</f>
        <v>4</v>
      </c>
      <c r="BZK308" s="323" t="s">
        <v>219</v>
      </c>
      <c r="BZL308" s="319">
        <f>BZL307+1</f>
        <v>4</v>
      </c>
      <c r="BZM308" s="323" t="s">
        <v>219</v>
      </c>
      <c r="BZN308" s="319">
        <f>BZN307+1</f>
        <v>4</v>
      </c>
      <c r="BZO308" s="323" t="s">
        <v>219</v>
      </c>
      <c r="BZP308" s="319">
        <f>BZP307+1</f>
        <v>4</v>
      </c>
      <c r="BZQ308" s="323" t="s">
        <v>219</v>
      </c>
      <c r="BZR308" s="319">
        <f>BZR307+1</f>
        <v>4</v>
      </c>
      <c r="BZS308" s="323" t="s">
        <v>219</v>
      </c>
      <c r="BZT308" s="319">
        <f>BZT307+1</f>
        <v>4</v>
      </c>
      <c r="BZU308" s="323" t="s">
        <v>219</v>
      </c>
      <c r="BZV308" s="319">
        <f>BZV307+1</f>
        <v>4</v>
      </c>
      <c r="BZW308" s="323" t="s">
        <v>219</v>
      </c>
      <c r="BZX308" s="319">
        <f>BZX307+1</f>
        <v>4</v>
      </c>
      <c r="BZY308" s="323" t="s">
        <v>219</v>
      </c>
      <c r="BZZ308" s="319">
        <f>BZZ307+1</f>
        <v>4</v>
      </c>
      <c r="CAA308" s="323" t="s">
        <v>219</v>
      </c>
      <c r="CAB308" s="319">
        <f>CAB307+1</f>
        <v>4</v>
      </c>
      <c r="CAC308" s="323" t="s">
        <v>219</v>
      </c>
      <c r="CAD308" s="319">
        <f>CAD307+1</f>
        <v>4</v>
      </c>
      <c r="CAE308" s="323" t="s">
        <v>219</v>
      </c>
      <c r="CAF308" s="319">
        <f>CAF307+1</f>
        <v>4</v>
      </c>
      <c r="CAG308" s="323" t="s">
        <v>219</v>
      </c>
      <c r="CAH308" s="319">
        <f>CAH307+1</f>
        <v>4</v>
      </c>
      <c r="CAI308" s="323" t="s">
        <v>219</v>
      </c>
      <c r="CAJ308" s="319">
        <f>CAJ307+1</f>
        <v>4</v>
      </c>
      <c r="CAK308" s="323" t="s">
        <v>219</v>
      </c>
      <c r="CAL308" s="319">
        <f>CAL307+1</f>
        <v>4</v>
      </c>
      <c r="CAM308" s="323" t="s">
        <v>219</v>
      </c>
      <c r="CAN308" s="319">
        <f>CAN307+1</f>
        <v>4</v>
      </c>
      <c r="CAO308" s="323" t="s">
        <v>219</v>
      </c>
      <c r="CAP308" s="319">
        <f>CAP307+1</f>
        <v>4</v>
      </c>
      <c r="CAQ308" s="323" t="s">
        <v>219</v>
      </c>
      <c r="CAR308" s="319">
        <f>CAR307+1</f>
        <v>4</v>
      </c>
      <c r="CAS308" s="323" t="s">
        <v>219</v>
      </c>
      <c r="CAT308" s="319">
        <f>CAT307+1</f>
        <v>4</v>
      </c>
      <c r="CAU308" s="323" t="s">
        <v>219</v>
      </c>
      <c r="CAV308" s="319">
        <f>CAV307+1</f>
        <v>4</v>
      </c>
      <c r="CAW308" s="323" t="s">
        <v>219</v>
      </c>
      <c r="CAX308" s="319">
        <f>CAX307+1</f>
        <v>4</v>
      </c>
      <c r="CAY308" s="323" t="s">
        <v>219</v>
      </c>
      <c r="CAZ308" s="319">
        <f>CAZ307+1</f>
        <v>4</v>
      </c>
      <c r="CBA308" s="323" t="s">
        <v>219</v>
      </c>
      <c r="CBB308" s="319">
        <f>CBB307+1</f>
        <v>4</v>
      </c>
      <c r="CBC308" s="323" t="s">
        <v>219</v>
      </c>
      <c r="CBD308" s="319">
        <f>CBD307+1</f>
        <v>4</v>
      </c>
      <c r="CBE308" s="323" t="s">
        <v>219</v>
      </c>
      <c r="CBF308" s="319">
        <f>CBF307+1</f>
        <v>4</v>
      </c>
      <c r="CBG308" s="323" t="s">
        <v>219</v>
      </c>
      <c r="CBH308" s="319">
        <f>CBH307+1</f>
        <v>4</v>
      </c>
      <c r="CBI308" s="323" t="s">
        <v>219</v>
      </c>
      <c r="CBJ308" s="319">
        <f>CBJ307+1</f>
        <v>4</v>
      </c>
      <c r="CBK308" s="323" t="s">
        <v>219</v>
      </c>
      <c r="CBL308" s="319">
        <f>CBL307+1</f>
        <v>4</v>
      </c>
      <c r="CBM308" s="323" t="s">
        <v>219</v>
      </c>
      <c r="CBN308" s="319">
        <f>CBN307+1</f>
        <v>4</v>
      </c>
      <c r="CBO308" s="323" t="s">
        <v>219</v>
      </c>
      <c r="CBP308" s="319">
        <f>CBP307+1</f>
        <v>4</v>
      </c>
      <c r="CBQ308" s="323" t="s">
        <v>219</v>
      </c>
      <c r="CBR308" s="319">
        <f>CBR307+1</f>
        <v>4</v>
      </c>
      <c r="CBS308" s="323" t="s">
        <v>219</v>
      </c>
      <c r="CBT308" s="319">
        <f>CBT307+1</f>
        <v>4</v>
      </c>
      <c r="CBU308" s="323" t="s">
        <v>219</v>
      </c>
      <c r="CBV308" s="319">
        <f>CBV307+1</f>
        <v>4</v>
      </c>
      <c r="CBW308" s="323" t="s">
        <v>219</v>
      </c>
      <c r="CBX308" s="319">
        <f>CBX307+1</f>
        <v>4</v>
      </c>
      <c r="CBY308" s="323" t="s">
        <v>219</v>
      </c>
      <c r="CBZ308" s="319">
        <f>CBZ307+1</f>
        <v>4</v>
      </c>
      <c r="CCA308" s="323" t="s">
        <v>219</v>
      </c>
      <c r="CCB308" s="319">
        <f>CCB307+1</f>
        <v>4</v>
      </c>
      <c r="CCC308" s="323" t="s">
        <v>219</v>
      </c>
      <c r="CCD308" s="319">
        <f>CCD307+1</f>
        <v>4</v>
      </c>
      <c r="CCE308" s="323" t="s">
        <v>219</v>
      </c>
      <c r="CCF308" s="319">
        <f>CCF307+1</f>
        <v>4</v>
      </c>
      <c r="CCG308" s="323" t="s">
        <v>219</v>
      </c>
      <c r="CCH308" s="319">
        <f>CCH307+1</f>
        <v>4</v>
      </c>
      <c r="CCI308" s="323" t="s">
        <v>219</v>
      </c>
      <c r="CCJ308" s="319">
        <f>CCJ307+1</f>
        <v>4</v>
      </c>
      <c r="CCK308" s="323" t="s">
        <v>219</v>
      </c>
      <c r="CCL308" s="319">
        <f>CCL307+1</f>
        <v>4</v>
      </c>
      <c r="CCM308" s="323" t="s">
        <v>219</v>
      </c>
      <c r="CCN308" s="319">
        <f>CCN307+1</f>
        <v>4</v>
      </c>
      <c r="CCO308" s="323" t="s">
        <v>219</v>
      </c>
      <c r="CCP308" s="319">
        <f>CCP307+1</f>
        <v>4</v>
      </c>
      <c r="CCQ308" s="323" t="s">
        <v>219</v>
      </c>
      <c r="CCR308" s="319">
        <f>CCR307+1</f>
        <v>4</v>
      </c>
      <c r="CCS308" s="323" t="s">
        <v>219</v>
      </c>
      <c r="CCT308" s="319">
        <f>CCT307+1</f>
        <v>4</v>
      </c>
      <c r="CCU308" s="323" t="s">
        <v>219</v>
      </c>
      <c r="CCV308" s="319">
        <f>CCV307+1</f>
        <v>4</v>
      </c>
      <c r="CCW308" s="323" t="s">
        <v>219</v>
      </c>
      <c r="CCX308" s="319">
        <f>CCX307+1</f>
        <v>4</v>
      </c>
      <c r="CCY308" s="323" t="s">
        <v>219</v>
      </c>
      <c r="CCZ308" s="319">
        <f>CCZ307+1</f>
        <v>4</v>
      </c>
      <c r="CDA308" s="323" t="s">
        <v>219</v>
      </c>
      <c r="CDB308" s="319">
        <f>CDB307+1</f>
        <v>4</v>
      </c>
      <c r="CDC308" s="323" t="s">
        <v>219</v>
      </c>
      <c r="CDD308" s="319">
        <f>CDD307+1</f>
        <v>4</v>
      </c>
      <c r="CDE308" s="323" t="s">
        <v>219</v>
      </c>
      <c r="CDF308" s="319">
        <f>CDF307+1</f>
        <v>4</v>
      </c>
      <c r="CDG308" s="323" t="s">
        <v>219</v>
      </c>
      <c r="CDH308" s="319">
        <f>CDH307+1</f>
        <v>4</v>
      </c>
      <c r="CDI308" s="323" t="s">
        <v>219</v>
      </c>
      <c r="CDJ308" s="319">
        <f>CDJ307+1</f>
        <v>4</v>
      </c>
      <c r="CDK308" s="323" t="s">
        <v>219</v>
      </c>
      <c r="CDL308" s="319">
        <f>CDL307+1</f>
        <v>4</v>
      </c>
      <c r="CDM308" s="323" t="s">
        <v>219</v>
      </c>
      <c r="CDN308" s="319">
        <f>CDN307+1</f>
        <v>4</v>
      </c>
      <c r="CDO308" s="323" t="s">
        <v>219</v>
      </c>
      <c r="CDP308" s="319">
        <f>CDP307+1</f>
        <v>4</v>
      </c>
      <c r="CDQ308" s="323" t="s">
        <v>219</v>
      </c>
      <c r="CDR308" s="319">
        <f>CDR307+1</f>
        <v>4</v>
      </c>
      <c r="CDS308" s="323" t="s">
        <v>219</v>
      </c>
      <c r="CDT308" s="319">
        <f>CDT307+1</f>
        <v>4</v>
      </c>
      <c r="CDU308" s="323" t="s">
        <v>219</v>
      </c>
      <c r="CDV308" s="319">
        <f>CDV307+1</f>
        <v>4</v>
      </c>
      <c r="CDW308" s="323" t="s">
        <v>219</v>
      </c>
      <c r="CDX308" s="319">
        <f>CDX307+1</f>
        <v>4</v>
      </c>
      <c r="CDY308" s="323" t="s">
        <v>219</v>
      </c>
      <c r="CDZ308" s="319">
        <f>CDZ307+1</f>
        <v>4</v>
      </c>
      <c r="CEA308" s="323" t="s">
        <v>219</v>
      </c>
      <c r="CEB308" s="319">
        <f>CEB307+1</f>
        <v>4</v>
      </c>
      <c r="CEC308" s="323" t="s">
        <v>219</v>
      </c>
      <c r="CED308" s="319">
        <f>CED307+1</f>
        <v>4</v>
      </c>
      <c r="CEE308" s="323" t="s">
        <v>219</v>
      </c>
      <c r="CEF308" s="319">
        <f>CEF307+1</f>
        <v>4</v>
      </c>
      <c r="CEG308" s="323" t="s">
        <v>219</v>
      </c>
      <c r="CEH308" s="319">
        <f>CEH307+1</f>
        <v>4</v>
      </c>
      <c r="CEI308" s="323" t="s">
        <v>219</v>
      </c>
      <c r="CEJ308" s="319">
        <f>CEJ307+1</f>
        <v>4</v>
      </c>
      <c r="CEK308" s="323" t="s">
        <v>219</v>
      </c>
      <c r="CEL308" s="319">
        <f>CEL307+1</f>
        <v>4</v>
      </c>
      <c r="CEM308" s="323" t="s">
        <v>219</v>
      </c>
      <c r="CEN308" s="319">
        <f>CEN307+1</f>
        <v>4</v>
      </c>
      <c r="CEO308" s="323" t="s">
        <v>219</v>
      </c>
      <c r="CEP308" s="319">
        <f>CEP307+1</f>
        <v>4</v>
      </c>
      <c r="CEQ308" s="323" t="s">
        <v>219</v>
      </c>
      <c r="CER308" s="319">
        <f>CER307+1</f>
        <v>4</v>
      </c>
      <c r="CES308" s="323" t="s">
        <v>219</v>
      </c>
      <c r="CET308" s="319">
        <f>CET307+1</f>
        <v>4</v>
      </c>
      <c r="CEU308" s="323" t="s">
        <v>219</v>
      </c>
      <c r="CEV308" s="319">
        <f>CEV307+1</f>
        <v>4</v>
      </c>
      <c r="CEW308" s="323" t="s">
        <v>219</v>
      </c>
      <c r="CEX308" s="319">
        <f>CEX307+1</f>
        <v>4</v>
      </c>
      <c r="CEY308" s="323" t="s">
        <v>219</v>
      </c>
      <c r="CEZ308" s="319">
        <f>CEZ307+1</f>
        <v>4</v>
      </c>
      <c r="CFA308" s="323" t="s">
        <v>219</v>
      </c>
      <c r="CFB308" s="319">
        <f>CFB307+1</f>
        <v>4</v>
      </c>
      <c r="CFC308" s="323" t="s">
        <v>219</v>
      </c>
      <c r="CFD308" s="319">
        <f>CFD307+1</f>
        <v>4</v>
      </c>
      <c r="CFE308" s="323" t="s">
        <v>219</v>
      </c>
      <c r="CFF308" s="319">
        <f>CFF307+1</f>
        <v>4</v>
      </c>
      <c r="CFG308" s="323" t="s">
        <v>219</v>
      </c>
      <c r="CFH308" s="319">
        <f>CFH307+1</f>
        <v>4</v>
      </c>
      <c r="CFI308" s="323" t="s">
        <v>219</v>
      </c>
      <c r="CFJ308" s="319">
        <f>CFJ307+1</f>
        <v>4</v>
      </c>
      <c r="CFK308" s="323" t="s">
        <v>219</v>
      </c>
      <c r="CFL308" s="319">
        <f>CFL307+1</f>
        <v>4</v>
      </c>
      <c r="CFM308" s="323" t="s">
        <v>219</v>
      </c>
      <c r="CFN308" s="319">
        <f>CFN307+1</f>
        <v>4</v>
      </c>
      <c r="CFO308" s="323" t="s">
        <v>219</v>
      </c>
      <c r="CFP308" s="319">
        <f>CFP307+1</f>
        <v>4</v>
      </c>
      <c r="CFQ308" s="323" t="s">
        <v>219</v>
      </c>
      <c r="CFR308" s="319">
        <f>CFR307+1</f>
        <v>4</v>
      </c>
      <c r="CFS308" s="323" t="s">
        <v>219</v>
      </c>
      <c r="CFT308" s="319">
        <f>CFT307+1</f>
        <v>4</v>
      </c>
      <c r="CFU308" s="323" t="s">
        <v>219</v>
      </c>
      <c r="CFV308" s="319">
        <f>CFV307+1</f>
        <v>4</v>
      </c>
      <c r="CFW308" s="323" t="s">
        <v>219</v>
      </c>
      <c r="CFX308" s="319">
        <f>CFX307+1</f>
        <v>4</v>
      </c>
      <c r="CFY308" s="323" t="s">
        <v>219</v>
      </c>
      <c r="CFZ308" s="319">
        <f>CFZ307+1</f>
        <v>4</v>
      </c>
      <c r="CGA308" s="323" t="s">
        <v>219</v>
      </c>
      <c r="CGB308" s="319">
        <f>CGB307+1</f>
        <v>4</v>
      </c>
      <c r="CGC308" s="323" t="s">
        <v>219</v>
      </c>
      <c r="CGD308" s="319">
        <f>CGD307+1</f>
        <v>4</v>
      </c>
      <c r="CGE308" s="323" t="s">
        <v>219</v>
      </c>
      <c r="CGF308" s="319">
        <f>CGF307+1</f>
        <v>4</v>
      </c>
      <c r="CGG308" s="323" t="s">
        <v>219</v>
      </c>
      <c r="CGH308" s="319">
        <f>CGH307+1</f>
        <v>4</v>
      </c>
      <c r="CGI308" s="323" t="s">
        <v>219</v>
      </c>
      <c r="CGJ308" s="319">
        <f>CGJ307+1</f>
        <v>4</v>
      </c>
      <c r="CGK308" s="323" t="s">
        <v>219</v>
      </c>
      <c r="CGL308" s="319">
        <f>CGL307+1</f>
        <v>4</v>
      </c>
      <c r="CGM308" s="323" t="s">
        <v>219</v>
      </c>
      <c r="CGN308" s="319">
        <f>CGN307+1</f>
        <v>4</v>
      </c>
      <c r="CGO308" s="323" t="s">
        <v>219</v>
      </c>
      <c r="CGP308" s="319">
        <f>CGP307+1</f>
        <v>4</v>
      </c>
      <c r="CGQ308" s="323" t="s">
        <v>219</v>
      </c>
      <c r="CGR308" s="319">
        <f>CGR307+1</f>
        <v>4</v>
      </c>
      <c r="CGS308" s="323" t="s">
        <v>219</v>
      </c>
      <c r="CGT308" s="319">
        <f>CGT307+1</f>
        <v>4</v>
      </c>
      <c r="CGU308" s="323" t="s">
        <v>219</v>
      </c>
      <c r="CGV308" s="319">
        <f>CGV307+1</f>
        <v>4</v>
      </c>
      <c r="CGW308" s="323" t="s">
        <v>219</v>
      </c>
      <c r="CGX308" s="319">
        <f>CGX307+1</f>
        <v>4</v>
      </c>
      <c r="CGY308" s="323" t="s">
        <v>219</v>
      </c>
      <c r="CGZ308" s="319">
        <f>CGZ307+1</f>
        <v>4</v>
      </c>
      <c r="CHA308" s="323" t="s">
        <v>219</v>
      </c>
      <c r="CHB308" s="319">
        <f>CHB307+1</f>
        <v>4</v>
      </c>
      <c r="CHC308" s="323" t="s">
        <v>219</v>
      </c>
      <c r="CHD308" s="319">
        <f>CHD307+1</f>
        <v>4</v>
      </c>
      <c r="CHE308" s="323" t="s">
        <v>219</v>
      </c>
      <c r="CHF308" s="319">
        <f>CHF307+1</f>
        <v>4</v>
      </c>
      <c r="CHG308" s="323" t="s">
        <v>219</v>
      </c>
      <c r="CHH308" s="319">
        <f>CHH307+1</f>
        <v>4</v>
      </c>
      <c r="CHI308" s="323" t="s">
        <v>219</v>
      </c>
      <c r="CHJ308" s="319">
        <f>CHJ307+1</f>
        <v>4</v>
      </c>
      <c r="CHK308" s="323" t="s">
        <v>219</v>
      </c>
      <c r="CHL308" s="319">
        <f>CHL307+1</f>
        <v>4</v>
      </c>
      <c r="CHM308" s="323" t="s">
        <v>219</v>
      </c>
      <c r="CHN308" s="319">
        <f>CHN307+1</f>
        <v>4</v>
      </c>
      <c r="CHO308" s="323" t="s">
        <v>219</v>
      </c>
      <c r="CHP308" s="319">
        <f>CHP307+1</f>
        <v>4</v>
      </c>
      <c r="CHQ308" s="323" t="s">
        <v>219</v>
      </c>
      <c r="CHR308" s="319">
        <f>CHR307+1</f>
        <v>4</v>
      </c>
      <c r="CHS308" s="323" t="s">
        <v>219</v>
      </c>
      <c r="CHT308" s="319">
        <f>CHT307+1</f>
        <v>4</v>
      </c>
      <c r="CHU308" s="323" t="s">
        <v>219</v>
      </c>
      <c r="CHV308" s="319">
        <f>CHV307+1</f>
        <v>4</v>
      </c>
      <c r="CHW308" s="323" t="s">
        <v>219</v>
      </c>
      <c r="CHX308" s="319">
        <f>CHX307+1</f>
        <v>4</v>
      </c>
      <c r="CHY308" s="323" t="s">
        <v>219</v>
      </c>
      <c r="CHZ308" s="319">
        <f>CHZ307+1</f>
        <v>4</v>
      </c>
      <c r="CIA308" s="323" t="s">
        <v>219</v>
      </c>
      <c r="CIB308" s="319">
        <f>CIB307+1</f>
        <v>4</v>
      </c>
      <c r="CIC308" s="323" t="s">
        <v>219</v>
      </c>
      <c r="CID308" s="319">
        <f>CID307+1</f>
        <v>4</v>
      </c>
      <c r="CIE308" s="323" t="s">
        <v>219</v>
      </c>
      <c r="CIF308" s="319">
        <f>CIF307+1</f>
        <v>4</v>
      </c>
      <c r="CIG308" s="323" t="s">
        <v>219</v>
      </c>
      <c r="CIH308" s="319">
        <f>CIH307+1</f>
        <v>4</v>
      </c>
      <c r="CII308" s="323" t="s">
        <v>219</v>
      </c>
      <c r="CIJ308" s="319">
        <f>CIJ307+1</f>
        <v>4</v>
      </c>
      <c r="CIK308" s="323" t="s">
        <v>219</v>
      </c>
      <c r="CIL308" s="319">
        <f>CIL307+1</f>
        <v>4</v>
      </c>
      <c r="CIM308" s="323" t="s">
        <v>219</v>
      </c>
      <c r="CIN308" s="319">
        <f>CIN307+1</f>
        <v>4</v>
      </c>
      <c r="CIO308" s="323" t="s">
        <v>219</v>
      </c>
      <c r="CIP308" s="319">
        <f>CIP307+1</f>
        <v>4</v>
      </c>
      <c r="CIQ308" s="323" t="s">
        <v>219</v>
      </c>
      <c r="CIR308" s="319">
        <f>CIR307+1</f>
        <v>4</v>
      </c>
      <c r="CIS308" s="323" t="s">
        <v>219</v>
      </c>
      <c r="CIT308" s="319">
        <f>CIT307+1</f>
        <v>4</v>
      </c>
      <c r="CIU308" s="323" t="s">
        <v>219</v>
      </c>
      <c r="CIV308" s="319">
        <f>CIV307+1</f>
        <v>4</v>
      </c>
      <c r="CIW308" s="323" t="s">
        <v>219</v>
      </c>
      <c r="CIX308" s="319">
        <f>CIX307+1</f>
        <v>4</v>
      </c>
      <c r="CIY308" s="323" t="s">
        <v>219</v>
      </c>
      <c r="CIZ308" s="319">
        <f>CIZ307+1</f>
        <v>4</v>
      </c>
      <c r="CJA308" s="323" t="s">
        <v>219</v>
      </c>
      <c r="CJB308" s="319">
        <f>CJB307+1</f>
        <v>4</v>
      </c>
      <c r="CJC308" s="323" t="s">
        <v>219</v>
      </c>
      <c r="CJD308" s="319">
        <f>CJD307+1</f>
        <v>4</v>
      </c>
      <c r="CJE308" s="323" t="s">
        <v>219</v>
      </c>
      <c r="CJF308" s="319">
        <f>CJF307+1</f>
        <v>4</v>
      </c>
      <c r="CJG308" s="323" t="s">
        <v>219</v>
      </c>
      <c r="CJH308" s="319">
        <f>CJH307+1</f>
        <v>4</v>
      </c>
      <c r="CJI308" s="323" t="s">
        <v>219</v>
      </c>
      <c r="CJJ308" s="319">
        <f>CJJ307+1</f>
        <v>4</v>
      </c>
      <c r="CJK308" s="323" t="s">
        <v>219</v>
      </c>
      <c r="CJL308" s="319">
        <f>CJL307+1</f>
        <v>4</v>
      </c>
      <c r="CJM308" s="323" t="s">
        <v>219</v>
      </c>
      <c r="CJN308" s="319">
        <f>CJN307+1</f>
        <v>4</v>
      </c>
      <c r="CJO308" s="323" t="s">
        <v>219</v>
      </c>
      <c r="CJP308" s="319">
        <f>CJP307+1</f>
        <v>4</v>
      </c>
      <c r="CJQ308" s="323" t="s">
        <v>219</v>
      </c>
      <c r="CJR308" s="319">
        <f>CJR307+1</f>
        <v>4</v>
      </c>
      <c r="CJS308" s="323" t="s">
        <v>219</v>
      </c>
      <c r="CJT308" s="319">
        <f>CJT307+1</f>
        <v>4</v>
      </c>
      <c r="CJU308" s="323" t="s">
        <v>219</v>
      </c>
      <c r="CJV308" s="319">
        <f>CJV307+1</f>
        <v>4</v>
      </c>
      <c r="CJW308" s="323" t="s">
        <v>219</v>
      </c>
      <c r="CJX308" s="319">
        <f>CJX307+1</f>
        <v>4</v>
      </c>
      <c r="CJY308" s="323" t="s">
        <v>219</v>
      </c>
      <c r="CJZ308" s="319">
        <f>CJZ307+1</f>
        <v>4</v>
      </c>
      <c r="CKA308" s="323" t="s">
        <v>219</v>
      </c>
      <c r="CKB308" s="319">
        <f>CKB307+1</f>
        <v>4</v>
      </c>
      <c r="CKC308" s="323" t="s">
        <v>219</v>
      </c>
      <c r="CKD308" s="319">
        <f>CKD307+1</f>
        <v>4</v>
      </c>
      <c r="CKE308" s="323" t="s">
        <v>219</v>
      </c>
      <c r="CKF308" s="319">
        <f>CKF307+1</f>
        <v>4</v>
      </c>
      <c r="CKG308" s="323" t="s">
        <v>219</v>
      </c>
      <c r="CKH308" s="319">
        <f>CKH307+1</f>
        <v>4</v>
      </c>
      <c r="CKI308" s="323" t="s">
        <v>219</v>
      </c>
      <c r="CKJ308" s="319">
        <f>CKJ307+1</f>
        <v>4</v>
      </c>
      <c r="CKK308" s="323" t="s">
        <v>219</v>
      </c>
      <c r="CKL308" s="319">
        <f>CKL307+1</f>
        <v>4</v>
      </c>
      <c r="CKM308" s="323" t="s">
        <v>219</v>
      </c>
      <c r="CKN308" s="319">
        <f>CKN307+1</f>
        <v>4</v>
      </c>
      <c r="CKO308" s="323" t="s">
        <v>219</v>
      </c>
      <c r="CKP308" s="319">
        <f>CKP307+1</f>
        <v>4</v>
      </c>
      <c r="CKQ308" s="323" t="s">
        <v>219</v>
      </c>
      <c r="CKR308" s="319">
        <f>CKR307+1</f>
        <v>4</v>
      </c>
      <c r="CKS308" s="323" t="s">
        <v>219</v>
      </c>
      <c r="CKT308" s="319">
        <f>CKT307+1</f>
        <v>4</v>
      </c>
      <c r="CKU308" s="323" t="s">
        <v>219</v>
      </c>
      <c r="CKV308" s="319">
        <f>CKV307+1</f>
        <v>4</v>
      </c>
      <c r="CKW308" s="323" t="s">
        <v>219</v>
      </c>
      <c r="CKX308" s="319">
        <f>CKX307+1</f>
        <v>4</v>
      </c>
      <c r="CKY308" s="323" t="s">
        <v>219</v>
      </c>
      <c r="CKZ308" s="319">
        <f>CKZ307+1</f>
        <v>4</v>
      </c>
      <c r="CLA308" s="323" t="s">
        <v>219</v>
      </c>
      <c r="CLB308" s="319">
        <f>CLB307+1</f>
        <v>4</v>
      </c>
      <c r="CLC308" s="323" t="s">
        <v>219</v>
      </c>
      <c r="CLD308" s="319">
        <f>CLD307+1</f>
        <v>4</v>
      </c>
      <c r="CLE308" s="323" t="s">
        <v>219</v>
      </c>
      <c r="CLF308" s="319">
        <f>CLF307+1</f>
        <v>4</v>
      </c>
      <c r="CLG308" s="323" t="s">
        <v>219</v>
      </c>
      <c r="CLH308" s="319">
        <f>CLH307+1</f>
        <v>4</v>
      </c>
      <c r="CLI308" s="323" t="s">
        <v>219</v>
      </c>
      <c r="CLJ308" s="319">
        <f>CLJ307+1</f>
        <v>4</v>
      </c>
      <c r="CLK308" s="323" t="s">
        <v>219</v>
      </c>
      <c r="CLL308" s="319">
        <f>CLL307+1</f>
        <v>4</v>
      </c>
      <c r="CLM308" s="323" t="s">
        <v>219</v>
      </c>
      <c r="CLN308" s="319">
        <f>CLN307+1</f>
        <v>4</v>
      </c>
      <c r="CLO308" s="323" t="s">
        <v>219</v>
      </c>
      <c r="CLP308" s="319">
        <f>CLP307+1</f>
        <v>4</v>
      </c>
      <c r="CLQ308" s="323" t="s">
        <v>219</v>
      </c>
      <c r="CLR308" s="319">
        <f>CLR307+1</f>
        <v>4</v>
      </c>
      <c r="CLS308" s="323" t="s">
        <v>219</v>
      </c>
      <c r="CLT308" s="319">
        <f>CLT307+1</f>
        <v>4</v>
      </c>
      <c r="CLU308" s="323" t="s">
        <v>219</v>
      </c>
      <c r="CLV308" s="319">
        <f>CLV307+1</f>
        <v>4</v>
      </c>
      <c r="CLW308" s="323" t="s">
        <v>219</v>
      </c>
      <c r="CLX308" s="319">
        <f>CLX307+1</f>
        <v>4</v>
      </c>
      <c r="CLY308" s="323" t="s">
        <v>219</v>
      </c>
      <c r="CLZ308" s="319">
        <f>CLZ307+1</f>
        <v>4</v>
      </c>
      <c r="CMA308" s="323" t="s">
        <v>219</v>
      </c>
      <c r="CMB308" s="319">
        <f>CMB307+1</f>
        <v>4</v>
      </c>
      <c r="CMC308" s="323" t="s">
        <v>219</v>
      </c>
      <c r="CMD308" s="319">
        <f>CMD307+1</f>
        <v>4</v>
      </c>
      <c r="CME308" s="323" t="s">
        <v>219</v>
      </c>
      <c r="CMF308" s="319">
        <f>CMF307+1</f>
        <v>4</v>
      </c>
      <c r="CMG308" s="323" t="s">
        <v>219</v>
      </c>
      <c r="CMH308" s="319">
        <f>CMH307+1</f>
        <v>4</v>
      </c>
      <c r="CMI308" s="323" t="s">
        <v>219</v>
      </c>
      <c r="CMJ308" s="319">
        <f>CMJ307+1</f>
        <v>4</v>
      </c>
      <c r="CMK308" s="323" t="s">
        <v>219</v>
      </c>
      <c r="CML308" s="319">
        <f>CML307+1</f>
        <v>4</v>
      </c>
      <c r="CMM308" s="323" t="s">
        <v>219</v>
      </c>
      <c r="CMN308" s="319">
        <f>CMN307+1</f>
        <v>4</v>
      </c>
      <c r="CMO308" s="323" t="s">
        <v>219</v>
      </c>
      <c r="CMP308" s="319">
        <f>CMP307+1</f>
        <v>4</v>
      </c>
      <c r="CMQ308" s="323" t="s">
        <v>219</v>
      </c>
      <c r="CMR308" s="319">
        <f>CMR307+1</f>
        <v>4</v>
      </c>
      <c r="CMS308" s="323" t="s">
        <v>219</v>
      </c>
      <c r="CMT308" s="319">
        <f>CMT307+1</f>
        <v>4</v>
      </c>
      <c r="CMU308" s="323" t="s">
        <v>219</v>
      </c>
      <c r="CMV308" s="319">
        <f>CMV307+1</f>
        <v>4</v>
      </c>
      <c r="CMW308" s="323" t="s">
        <v>219</v>
      </c>
      <c r="CMX308" s="319">
        <f>CMX307+1</f>
        <v>4</v>
      </c>
      <c r="CMY308" s="323" t="s">
        <v>219</v>
      </c>
      <c r="CMZ308" s="319">
        <f>CMZ307+1</f>
        <v>4</v>
      </c>
      <c r="CNA308" s="323" t="s">
        <v>219</v>
      </c>
      <c r="CNB308" s="319">
        <f>CNB307+1</f>
        <v>4</v>
      </c>
      <c r="CNC308" s="323" t="s">
        <v>219</v>
      </c>
      <c r="CND308" s="319">
        <f>CND307+1</f>
        <v>4</v>
      </c>
      <c r="CNE308" s="323" t="s">
        <v>219</v>
      </c>
      <c r="CNF308" s="319">
        <f>CNF307+1</f>
        <v>4</v>
      </c>
      <c r="CNG308" s="323" t="s">
        <v>219</v>
      </c>
      <c r="CNH308" s="319">
        <f>CNH307+1</f>
        <v>4</v>
      </c>
      <c r="CNI308" s="323" t="s">
        <v>219</v>
      </c>
      <c r="CNJ308" s="319">
        <f>CNJ307+1</f>
        <v>4</v>
      </c>
      <c r="CNK308" s="323" t="s">
        <v>219</v>
      </c>
      <c r="CNL308" s="319">
        <f>CNL307+1</f>
        <v>4</v>
      </c>
      <c r="CNM308" s="323" t="s">
        <v>219</v>
      </c>
      <c r="CNN308" s="319">
        <f>CNN307+1</f>
        <v>4</v>
      </c>
      <c r="CNO308" s="323" t="s">
        <v>219</v>
      </c>
      <c r="CNP308" s="319">
        <f>CNP307+1</f>
        <v>4</v>
      </c>
      <c r="CNQ308" s="323" t="s">
        <v>219</v>
      </c>
      <c r="CNR308" s="319">
        <f>CNR307+1</f>
        <v>4</v>
      </c>
      <c r="CNS308" s="323" t="s">
        <v>219</v>
      </c>
      <c r="CNT308" s="319">
        <f>CNT307+1</f>
        <v>4</v>
      </c>
      <c r="CNU308" s="323" t="s">
        <v>219</v>
      </c>
      <c r="CNV308" s="319">
        <f>CNV307+1</f>
        <v>4</v>
      </c>
      <c r="CNW308" s="323" t="s">
        <v>219</v>
      </c>
      <c r="CNX308" s="319">
        <f>CNX307+1</f>
        <v>4</v>
      </c>
      <c r="CNY308" s="323" t="s">
        <v>219</v>
      </c>
      <c r="CNZ308" s="319">
        <f>CNZ307+1</f>
        <v>4</v>
      </c>
      <c r="COA308" s="323" t="s">
        <v>219</v>
      </c>
      <c r="COB308" s="319">
        <f>COB307+1</f>
        <v>4</v>
      </c>
      <c r="COC308" s="323" t="s">
        <v>219</v>
      </c>
      <c r="COD308" s="319">
        <f>COD307+1</f>
        <v>4</v>
      </c>
      <c r="COE308" s="323" t="s">
        <v>219</v>
      </c>
      <c r="COF308" s="319">
        <f>COF307+1</f>
        <v>4</v>
      </c>
      <c r="COG308" s="323" t="s">
        <v>219</v>
      </c>
      <c r="COH308" s="319">
        <f>COH307+1</f>
        <v>4</v>
      </c>
      <c r="COI308" s="323" t="s">
        <v>219</v>
      </c>
      <c r="COJ308" s="319">
        <f>COJ307+1</f>
        <v>4</v>
      </c>
      <c r="COK308" s="323" t="s">
        <v>219</v>
      </c>
      <c r="COL308" s="319">
        <f>COL307+1</f>
        <v>4</v>
      </c>
      <c r="COM308" s="323" t="s">
        <v>219</v>
      </c>
      <c r="CON308" s="319">
        <f>CON307+1</f>
        <v>4</v>
      </c>
      <c r="COO308" s="323" t="s">
        <v>219</v>
      </c>
      <c r="COP308" s="319">
        <f>COP307+1</f>
        <v>4</v>
      </c>
      <c r="COQ308" s="323" t="s">
        <v>219</v>
      </c>
      <c r="COR308" s="319">
        <f>COR307+1</f>
        <v>4</v>
      </c>
      <c r="COS308" s="323" t="s">
        <v>219</v>
      </c>
      <c r="COT308" s="319">
        <f>COT307+1</f>
        <v>4</v>
      </c>
      <c r="COU308" s="323" t="s">
        <v>219</v>
      </c>
      <c r="COV308" s="319">
        <f>COV307+1</f>
        <v>4</v>
      </c>
      <c r="COW308" s="323" t="s">
        <v>219</v>
      </c>
      <c r="COX308" s="319">
        <f>COX307+1</f>
        <v>4</v>
      </c>
      <c r="COY308" s="323" t="s">
        <v>219</v>
      </c>
      <c r="COZ308" s="319">
        <f>COZ307+1</f>
        <v>4</v>
      </c>
      <c r="CPA308" s="323" t="s">
        <v>219</v>
      </c>
      <c r="CPB308" s="319">
        <f>CPB307+1</f>
        <v>4</v>
      </c>
      <c r="CPC308" s="323" t="s">
        <v>219</v>
      </c>
      <c r="CPD308" s="319">
        <f>CPD307+1</f>
        <v>4</v>
      </c>
      <c r="CPE308" s="323" t="s">
        <v>219</v>
      </c>
      <c r="CPF308" s="319">
        <f>CPF307+1</f>
        <v>4</v>
      </c>
      <c r="CPG308" s="323" t="s">
        <v>219</v>
      </c>
      <c r="CPH308" s="319">
        <f>CPH307+1</f>
        <v>4</v>
      </c>
      <c r="CPI308" s="323" t="s">
        <v>219</v>
      </c>
      <c r="CPJ308" s="319">
        <f>CPJ307+1</f>
        <v>4</v>
      </c>
      <c r="CPK308" s="323" t="s">
        <v>219</v>
      </c>
      <c r="CPL308" s="319">
        <f>CPL307+1</f>
        <v>4</v>
      </c>
      <c r="CPM308" s="323" t="s">
        <v>219</v>
      </c>
      <c r="CPN308" s="319">
        <f>CPN307+1</f>
        <v>4</v>
      </c>
      <c r="CPO308" s="323" t="s">
        <v>219</v>
      </c>
      <c r="CPP308" s="319">
        <f>CPP307+1</f>
        <v>4</v>
      </c>
      <c r="CPQ308" s="323" t="s">
        <v>219</v>
      </c>
      <c r="CPR308" s="319">
        <f>CPR307+1</f>
        <v>4</v>
      </c>
      <c r="CPS308" s="323" t="s">
        <v>219</v>
      </c>
      <c r="CPT308" s="319">
        <f>CPT307+1</f>
        <v>4</v>
      </c>
      <c r="CPU308" s="323" t="s">
        <v>219</v>
      </c>
      <c r="CPV308" s="319">
        <f>CPV307+1</f>
        <v>4</v>
      </c>
      <c r="CPW308" s="323" t="s">
        <v>219</v>
      </c>
      <c r="CPX308" s="319">
        <f>CPX307+1</f>
        <v>4</v>
      </c>
      <c r="CPY308" s="323" t="s">
        <v>219</v>
      </c>
      <c r="CPZ308" s="319">
        <f>CPZ307+1</f>
        <v>4</v>
      </c>
      <c r="CQA308" s="323" t="s">
        <v>219</v>
      </c>
      <c r="CQB308" s="319">
        <f>CQB307+1</f>
        <v>4</v>
      </c>
      <c r="CQC308" s="323" t="s">
        <v>219</v>
      </c>
      <c r="CQD308" s="319">
        <f>CQD307+1</f>
        <v>4</v>
      </c>
      <c r="CQE308" s="323" t="s">
        <v>219</v>
      </c>
      <c r="CQF308" s="319">
        <f>CQF307+1</f>
        <v>4</v>
      </c>
      <c r="CQG308" s="323" t="s">
        <v>219</v>
      </c>
      <c r="CQH308" s="319">
        <f>CQH307+1</f>
        <v>4</v>
      </c>
      <c r="CQI308" s="323" t="s">
        <v>219</v>
      </c>
      <c r="CQJ308" s="319">
        <f>CQJ307+1</f>
        <v>4</v>
      </c>
      <c r="CQK308" s="323" t="s">
        <v>219</v>
      </c>
      <c r="CQL308" s="319">
        <f>CQL307+1</f>
        <v>4</v>
      </c>
      <c r="CQM308" s="323" t="s">
        <v>219</v>
      </c>
      <c r="CQN308" s="319">
        <f>CQN307+1</f>
        <v>4</v>
      </c>
      <c r="CQO308" s="323" t="s">
        <v>219</v>
      </c>
      <c r="CQP308" s="319">
        <f>CQP307+1</f>
        <v>4</v>
      </c>
      <c r="CQQ308" s="323" t="s">
        <v>219</v>
      </c>
      <c r="CQR308" s="319">
        <f>CQR307+1</f>
        <v>4</v>
      </c>
      <c r="CQS308" s="323" t="s">
        <v>219</v>
      </c>
      <c r="CQT308" s="319">
        <f>CQT307+1</f>
        <v>4</v>
      </c>
      <c r="CQU308" s="323" t="s">
        <v>219</v>
      </c>
      <c r="CQV308" s="319">
        <f>CQV307+1</f>
        <v>4</v>
      </c>
      <c r="CQW308" s="323" t="s">
        <v>219</v>
      </c>
      <c r="CQX308" s="319">
        <f>CQX307+1</f>
        <v>4</v>
      </c>
      <c r="CQY308" s="323" t="s">
        <v>219</v>
      </c>
      <c r="CQZ308" s="319">
        <f>CQZ307+1</f>
        <v>4</v>
      </c>
      <c r="CRA308" s="323" t="s">
        <v>219</v>
      </c>
      <c r="CRB308" s="319">
        <f>CRB307+1</f>
        <v>4</v>
      </c>
      <c r="CRC308" s="323" t="s">
        <v>219</v>
      </c>
      <c r="CRD308" s="319">
        <f>CRD307+1</f>
        <v>4</v>
      </c>
      <c r="CRE308" s="323" t="s">
        <v>219</v>
      </c>
      <c r="CRF308" s="319">
        <f>CRF307+1</f>
        <v>4</v>
      </c>
      <c r="CRG308" s="323" t="s">
        <v>219</v>
      </c>
      <c r="CRH308" s="319">
        <f>CRH307+1</f>
        <v>4</v>
      </c>
      <c r="CRI308" s="323" t="s">
        <v>219</v>
      </c>
      <c r="CRJ308" s="319">
        <f>CRJ307+1</f>
        <v>4</v>
      </c>
      <c r="CRK308" s="323" t="s">
        <v>219</v>
      </c>
      <c r="CRL308" s="319">
        <f>CRL307+1</f>
        <v>4</v>
      </c>
      <c r="CRM308" s="323" t="s">
        <v>219</v>
      </c>
      <c r="CRN308" s="319">
        <f>CRN307+1</f>
        <v>4</v>
      </c>
      <c r="CRO308" s="323" t="s">
        <v>219</v>
      </c>
      <c r="CRP308" s="319">
        <f>CRP307+1</f>
        <v>4</v>
      </c>
      <c r="CRQ308" s="323" t="s">
        <v>219</v>
      </c>
      <c r="CRR308" s="319">
        <f>CRR307+1</f>
        <v>4</v>
      </c>
      <c r="CRS308" s="323" t="s">
        <v>219</v>
      </c>
      <c r="CRT308" s="319">
        <f>CRT307+1</f>
        <v>4</v>
      </c>
      <c r="CRU308" s="323" t="s">
        <v>219</v>
      </c>
      <c r="CRV308" s="319">
        <f>CRV307+1</f>
        <v>4</v>
      </c>
      <c r="CRW308" s="323" t="s">
        <v>219</v>
      </c>
      <c r="CRX308" s="319">
        <f>CRX307+1</f>
        <v>4</v>
      </c>
      <c r="CRY308" s="323" t="s">
        <v>219</v>
      </c>
      <c r="CRZ308" s="319">
        <f>CRZ307+1</f>
        <v>4</v>
      </c>
      <c r="CSA308" s="323" t="s">
        <v>219</v>
      </c>
      <c r="CSB308" s="319">
        <f>CSB307+1</f>
        <v>4</v>
      </c>
      <c r="CSC308" s="323" t="s">
        <v>219</v>
      </c>
      <c r="CSD308" s="319">
        <f>CSD307+1</f>
        <v>4</v>
      </c>
      <c r="CSE308" s="323" t="s">
        <v>219</v>
      </c>
      <c r="CSF308" s="319">
        <f>CSF307+1</f>
        <v>4</v>
      </c>
      <c r="CSG308" s="323" t="s">
        <v>219</v>
      </c>
      <c r="CSH308" s="319">
        <f>CSH307+1</f>
        <v>4</v>
      </c>
      <c r="CSI308" s="323" t="s">
        <v>219</v>
      </c>
      <c r="CSJ308" s="319">
        <f>CSJ307+1</f>
        <v>4</v>
      </c>
      <c r="CSK308" s="323" t="s">
        <v>219</v>
      </c>
      <c r="CSL308" s="319">
        <f>CSL307+1</f>
        <v>4</v>
      </c>
      <c r="CSM308" s="323" t="s">
        <v>219</v>
      </c>
      <c r="CSN308" s="319">
        <f>CSN307+1</f>
        <v>4</v>
      </c>
      <c r="CSO308" s="323" t="s">
        <v>219</v>
      </c>
      <c r="CSP308" s="319">
        <f>CSP307+1</f>
        <v>4</v>
      </c>
      <c r="CSQ308" s="323" t="s">
        <v>219</v>
      </c>
      <c r="CSR308" s="319">
        <f>CSR307+1</f>
        <v>4</v>
      </c>
      <c r="CSS308" s="323" t="s">
        <v>219</v>
      </c>
      <c r="CST308" s="319">
        <f>CST307+1</f>
        <v>4</v>
      </c>
      <c r="CSU308" s="323" t="s">
        <v>219</v>
      </c>
      <c r="CSV308" s="319">
        <f>CSV307+1</f>
        <v>4</v>
      </c>
      <c r="CSW308" s="323" t="s">
        <v>219</v>
      </c>
      <c r="CSX308" s="319">
        <f>CSX307+1</f>
        <v>4</v>
      </c>
      <c r="CSY308" s="323" t="s">
        <v>219</v>
      </c>
      <c r="CSZ308" s="319">
        <f>CSZ307+1</f>
        <v>4</v>
      </c>
      <c r="CTA308" s="323" t="s">
        <v>219</v>
      </c>
      <c r="CTB308" s="319">
        <f>CTB307+1</f>
        <v>4</v>
      </c>
      <c r="CTC308" s="323" t="s">
        <v>219</v>
      </c>
      <c r="CTD308" s="319">
        <f>CTD307+1</f>
        <v>4</v>
      </c>
      <c r="CTE308" s="323" t="s">
        <v>219</v>
      </c>
      <c r="CTF308" s="319">
        <f>CTF307+1</f>
        <v>4</v>
      </c>
      <c r="CTG308" s="323" t="s">
        <v>219</v>
      </c>
      <c r="CTH308" s="319">
        <f>CTH307+1</f>
        <v>4</v>
      </c>
      <c r="CTI308" s="323" t="s">
        <v>219</v>
      </c>
      <c r="CTJ308" s="319">
        <f>CTJ307+1</f>
        <v>4</v>
      </c>
      <c r="CTK308" s="323" t="s">
        <v>219</v>
      </c>
      <c r="CTL308" s="319">
        <f>CTL307+1</f>
        <v>4</v>
      </c>
      <c r="CTM308" s="323" t="s">
        <v>219</v>
      </c>
      <c r="CTN308" s="319">
        <f>CTN307+1</f>
        <v>4</v>
      </c>
      <c r="CTO308" s="323" t="s">
        <v>219</v>
      </c>
      <c r="CTP308" s="319">
        <f>CTP307+1</f>
        <v>4</v>
      </c>
      <c r="CTQ308" s="323" t="s">
        <v>219</v>
      </c>
      <c r="CTR308" s="319">
        <f>CTR307+1</f>
        <v>4</v>
      </c>
      <c r="CTS308" s="323" t="s">
        <v>219</v>
      </c>
      <c r="CTT308" s="319">
        <f>CTT307+1</f>
        <v>4</v>
      </c>
      <c r="CTU308" s="323" t="s">
        <v>219</v>
      </c>
      <c r="CTV308" s="319">
        <f>CTV307+1</f>
        <v>4</v>
      </c>
      <c r="CTW308" s="323" t="s">
        <v>219</v>
      </c>
      <c r="CTX308" s="319">
        <f>CTX307+1</f>
        <v>4</v>
      </c>
      <c r="CTY308" s="323" t="s">
        <v>219</v>
      </c>
      <c r="CTZ308" s="319">
        <f>CTZ307+1</f>
        <v>4</v>
      </c>
      <c r="CUA308" s="323" t="s">
        <v>219</v>
      </c>
      <c r="CUB308" s="319">
        <f>CUB307+1</f>
        <v>4</v>
      </c>
      <c r="CUC308" s="323" t="s">
        <v>219</v>
      </c>
      <c r="CUD308" s="319">
        <f>CUD307+1</f>
        <v>4</v>
      </c>
      <c r="CUE308" s="323" t="s">
        <v>219</v>
      </c>
      <c r="CUF308" s="319">
        <f>CUF307+1</f>
        <v>4</v>
      </c>
      <c r="CUG308" s="323" t="s">
        <v>219</v>
      </c>
      <c r="CUH308" s="319">
        <f>CUH307+1</f>
        <v>4</v>
      </c>
      <c r="CUI308" s="323" t="s">
        <v>219</v>
      </c>
      <c r="CUJ308" s="319">
        <f>CUJ307+1</f>
        <v>4</v>
      </c>
      <c r="CUK308" s="323" t="s">
        <v>219</v>
      </c>
      <c r="CUL308" s="319">
        <f>CUL307+1</f>
        <v>4</v>
      </c>
      <c r="CUM308" s="323" t="s">
        <v>219</v>
      </c>
      <c r="CUN308" s="319">
        <f>CUN307+1</f>
        <v>4</v>
      </c>
      <c r="CUO308" s="323" t="s">
        <v>219</v>
      </c>
      <c r="CUP308" s="319">
        <f>CUP307+1</f>
        <v>4</v>
      </c>
      <c r="CUQ308" s="323" t="s">
        <v>219</v>
      </c>
      <c r="CUR308" s="319">
        <f>CUR307+1</f>
        <v>4</v>
      </c>
      <c r="CUS308" s="323" t="s">
        <v>219</v>
      </c>
      <c r="CUT308" s="319">
        <f>CUT307+1</f>
        <v>4</v>
      </c>
      <c r="CUU308" s="323" t="s">
        <v>219</v>
      </c>
      <c r="CUV308" s="319">
        <f>CUV307+1</f>
        <v>4</v>
      </c>
      <c r="CUW308" s="323" t="s">
        <v>219</v>
      </c>
      <c r="CUX308" s="319">
        <f>CUX307+1</f>
        <v>4</v>
      </c>
      <c r="CUY308" s="323" t="s">
        <v>219</v>
      </c>
      <c r="CUZ308" s="319">
        <f>CUZ307+1</f>
        <v>4</v>
      </c>
      <c r="CVA308" s="323" t="s">
        <v>219</v>
      </c>
      <c r="CVB308" s="319">
        <f>CVB307+1</f>
        <v>4</v>
      </c>
      <c r="CVC308" s="323" t="s">
        <v>219</v>
      </c>
      <c r="CVD308" s="319">
        <f>CVD307+1</f>
        <v>4</v>
      </c>
      <c r="CVE308" s="323" t="s">
        <v>219</v>
      </c>
      <c r="CVF308" s="319">
        <f>CVF307+1</f>
        <v>4</v>
      </c>
      <c r="CVG308" s="323" t="s">
        <v>219</v>
      </c>
      <c r="CVH308" s="319">
        <f>CVH307+1</f>
        <v>4</v>
      </c>
      <c r="CVI308" s="323" t="s">
        <v>219</v>
      </c>
      <c r="CVJ308" s="319">
        <f>CVJ307+1</f>
        <v>4</v>
      </c>
      <c r="CVK308" s="323" t="s">
        <v>219</v>
      </c>
      <c r="CVL308" s="319">
        <f>CVL307+1</f>
        <v>4</v>
      </c>
      <c r="CVM308" s="323" t="s">
        <v>219</v>
      </c>
      <c r="CVN308" s="319">
        <f>CVN307+1</f>
        <v>4</v>
      </c>
      <c r="CVO308" s="323" t="s">
        <v>219</v>
      </c>
      <c r="CVP308" s="319">
        <f>CVP307+1</f>
        <v>4</v>
      </c>
      <c r="CVQ308" s="323" t="s">
        <v>219</v>
      </c>
      <c r="CVR308" s="319">
        <f>CVR307+1</f>
        <v>4</v>
      </c>
      <c r="CVS308" s="323" t="s">
        <v>219</v>
      </c>
      <c r="CVT308" s="319">
        <f>CVT307+1</f>
        <v>4</v>
      </c>
      <c r="CVU308" s="323" t="s">
        <v>219</v>
      </c>
      <c r="CVV308" s="319">
        <f>CVV307+1</f>
        <v>4</v>
      </c>
      <c r="CVW308" s="323" t="s">
        <v>219</v>
      </c>
      <c r="CVX308" s="319">
        <f>CVX307+1</f>
        <v>4</v>
      </c>
      <c r="CVY308" s="323" t="s">
        <v>219</v>
      </c>
      <c r="CVZ308" s="319">
        <f>CVZ307+1</f>
        <v>4</v>
      </c>
      <c r="CWA308" s="323" t="s">
        <v>219</v>
      </c>
      <c r="CWB308" s="319">
        <f>CWB307+1</f>
        <v>4</v>
      </c>
      <c r="CWC308" s="323" t="s">
        <v>219</v>
      </c>
      <c r="CWD308" s="319">
        <f>CWD307+1</f>
        <v>4</v>
      </c>
      <c r="CWE308" s="323" t="s">
        <v>219</v>
      </c>
      <c r="CWF308" s="319">
        <f>CWF307+1</f>
        <v>4</v>
      </c>
      <c r="CWG308" s="323" t="s">
        <v>219</v>
      </c>
      <c r="CWH308" s="319">
        <f>CWH307+1</f>
        <v>4</v>
      </c>
      <c r="CWI308" s="323" t="s">
        <v>219</v>
      </c>
      <c r="CWJ308" s="319">
        <f>CWJ307+1</f>
        <v>4</v>
      </c>
      <c r="CWK308" s="323" t="s">
        <v>219</v>
      </c>
      <c r="CWL308" s="319">
        <f>CWL307+1</f>
        <v>4</v>
      </c>
      <c r="CWM308" s="323" t="s">
        <v>219</v>
      </c>
      <c r="CWN308" s="319">
        <f>CWN307+1</f>
        <v>4</v>
      </c>
      <c r="CWO308" s="323" t="s">
        <v>219</v>
      </c>
      <c r="CWP308" s="319">
        <f>CWP307+1</f>
        <v>4</v>
      </c>
      <c r="CWQ308" s="323" t="s">
        <v>219</v>
      </c>
      <c r="CWR308" s="319">
        <f>CWR307+1</f>
        <v>4</v>
      </c>
      <c r="CWS308" s="323" t="s">
        <v>219</v>
      </c>
      <c r="CWT308" s="319">
        <f>CWT307+1</f>
        <v>4</v>
      </c>
      <c r="CWU308" s="323" t="s">
        <v>219</v>
      </c>
      <c r="CWV308" s="319">
        <f>CWV307+1</f>
        <v>4</v>
      </c>
      <c r="CWW308" s="323" t="s">
        <v>219</v>
      </c>
      <c r="CWX308" s="319">
        <f>CWX307+1</f>
        <v>4</v>
      </c>
      <c r="CWY308" s="323" t="s">
        <v>219</v>
      </c>
      <c r="CWZ308" s="319">
        <f>CWZ307+1</f>
        <v>4</v>
      </c>
      <c r="CXA308" s="323" t="s">
        <v>219</v>
      </c>
      <c r="CXB308" s="319">
        <f>CXB307+1</f>
        <v>4</v>
      </c>
      <c r="CXC308" s="323" t="s">
        <v>219</v>
      </c>
      <c r="CXD308" s="319">
        <f>CXD307+1</f>
        <v>4</v>
      </c>
      <c r="CXE308" s="323" t="s">
        <v>219</v>
      </c>
      <c r="CXF308" s="319">
        <f>CXF307+1</f>
        <v>4</v>
      </c>
      <c r="CXG308" s="323" t="s">
        <v>219</v>
      </c>
      <c r="CXH308" s="319">
        <f>CXH307+1</f>
        <v>4</v>
      </c>
      <c r="CXI308" s="323" t="s">
        <v>219</v>
      </c>
      <c r="CXJ308" s="319">
        <f>CXJ307+1</f>
        <v>4</v>
      </c>
      <c r="CXK308" s="323" t="s">
        <v>219</v>
      </c>
      <c r="CXL308" s="319">
        <f>CXL307+1</f>
        <v>4</v>
      </c>
      <c r="CXM308" s="323" t="s">
        <v>219</v>
      </c>
      <c r="CXN308" s="319">
        <f>CXN307+1</f>
        <v>4</v>
      </c>
      <c r="CXO308" s="323" t="s">
        <v>219</v>
      </c>
      <c r="CXP308" s="319">
        <f>CXP307+1</f>
        <v>4</v>
      </c>
      <c r="CXQ308" s="323" t="s">
        <v>219</v>
      </c>
      <c r="CXR308" s="319">
        <f>CXR307+1</f>
        <v>4</v>
      </c>
      <c r="CXS308" s="323" t="s">
        <v>219</v>
      </c>
      <c r="CXT308" s="319">
        <f>CXT307+1</f>
        <v>4</v>
      </c>
      <c r="CXU308" s="323" t="s">
        <v>219</v>
      </c>
      <c r="CXV308" s="319">
        <f>CXV307+1</f>
        <v>4</v>
      </c>
      <c r="CXW308" s="323" t="s">
        <v>219</v>
      </c>
      <c r="CXX308" s="319">
        <f>CXX307+1</f>
        <v>4</v>
      </c>
      <c r="CXY308" s="323" t="s">
        <v>219</v>
      </c>
      <c r="CXZ308" s="319">
        <f>CXZ307+1</f>
        <v>4</v>
      </c>
      <c r="CYA308" s="323" t="s">
        <v>219</v>
      </c>
      <c r="CYB308" s="319">
        <f>CYB307+1</f>
        <v>4</v>
      </c>
      <c r="CYC308" s="323" t="s">
        <v>219</v>
      </c>
      <c r="CYD308" s="319">
        <f>CYD307+1</f>
        <v>4</v>
      </c>
      <c r="CYE308" s="323" t="s">
        <v>219</v>
      </c>
      <c r="CYF308" s="319">
        <f>CYF307+1</f>
        <v>4</v>
      </c>
      <c r="CYG308" s="323" t="s">
        <v>219</v>
      </c>
      <c r="CYH308" s="319">
        <f>CYH307+1</f>
        <v>4</v>
      </c>
      <c r="CYI308" s="323" t="s">
        <v>219</v>
      </c>
      <c r="CYJ308" s="319">
        <f>CYJ307+1</f>
        <v>4</v>
      </c>
      <c r="CYK308" s="323" t="s">
        <v>219</v>
      </c>
      <c r="CYL308" s="319">
        <f>CYL307+1</f>
        <v>4</v>
      </c>
      <c r="CYM308" s="323" t="s">
        <v>219</v>
      </c>
      <c r="CYN308" s="319">
        <f>CYN307+1</f>
        <v>4</v>
      </c>
      <c r="CYO308" s="323" t="s">
        <v>219</v>
      </c>
      <c r="CYP308" s="319">
        <f>CYP307+1</f>
        <v>4</v>
      </c>
      <c r="CYQ308" s="323" t="s">
        <v>219</v>
      </c>
      <c r="CYR308" s="319">
        <f>CYR307+1</f>
        <v>4</v>
      </c>
      <c r="CYS308" s="323" t="s">
        <v>219</v>
      </c>
      <c r="CYT308" s="319">
        <f>CYT307+1</f>
        <v>4</v>
      </c>
      <c r="CYU308" s="323" t="s">
        <v>219</v>
      </c>
      <c r="CYV308" s="319">
        <f>CYV307+1</f>
        <v>4</v>
      </c>
      <c r="CYW308" s="323" t="s">
        <v>219</v>
      </c>
      <c r="CYX308" s="319">
        <f>CYX307+1</f>
        <v>4</v>
      </c>
      <c r="CYY308" s="323" t="s">
        <v>219</v>
      </c>
      <c r="CYZ308" s="319">
        <f>CYZ307+1</f>
        <v>4</v>
      </c>
      <c r="CZA308" s="323" t="s">
        <v>219</v>
      </c>
      <c r="CZB308" s="319">
        <f>CZB307+1</f>
        <v>4</v>
      </c>
      <c r="CZC308" s="323" t="s">
        <v>219</v>
      </c>
      <c r="CZD308" s="319">
        <f>CZD307+1</f>
        <v>4</v>
      </c>
      <c r="CZE308" s="323" t="s">
        <v>219</v>
      </c>
      <c r="CZF308" s="319">
        <f>CZF307+1</f>
        <v>4</v>
      </c>
      <c r="CZG308" s="323" t="s">
        <v>219</v>
      </c>
      <c r="CZH308" s="319">
        <f>CZH307+1</f>
        <v>4</v>
      </c>
      <c r="CZI308" s="323" t="s">
        <v>219</v>
      </c>
      <c r="CZJ308" s="319">
        <f>CZJ307+1</f>
        <v>4</v>
      </c>
      <c r="CZK308" s="323" t="s">
        <v>219</v>
      </c>
      <c r="CZL308" s="319">
        <f>CZL307+1</f>
        <v>4</v>
      </c>
      <c r="CZM308" s="323" t="s">
        <v>219</v>
      </c>
      <c r="CZN308" s="319">
        <f>CZN307+1</f>
        <v>4</v>
      </c>
      <c r="CZO308" s="323" t="s">
        <v>219</v>
      </c>
      <c r="CZP308" s="319">
        <f>CZP307+1</f>
        <v>4</v>
      </c>
      <c r="CZQ308" s="323" t="s">
        <v>219</v>
      </c>
      <c r="CZR308" s="319">
        <f>CZR307+1</f>
        <v>4</v>
      </c>
      <c r="CZS308" s="323" t="s">
        <v>219</v>
      </c>
      <c r="CZT308" s="319">
        <f>CZT307+1</f>
        <v>4</v>
      </c>
      <c r="CZU308" s="323" t="s">
        <v>219</v>
      </c>
      <c r="CZV308" s="319">
        <f>CZV307+1</f>
        <v>4</v>
      </c>
      <c r="CZW308" s="323" t="s">
        <v>219</v>
      </c>
      <c r="CZX308" s="319">
        <f>CZX307+1</f>
        <v>4</v>
      </c>
      <c r="CZY308" s="323" t="s">
        <v>219</v>
      </c>
      <c r="CZZ308" s="319">
        <f>CZZ307+1</f>
        <v>4</v>
      </c>
      <c r="DAA308" s="323" t="s">
        <v>219</v>
      </c>
      <c r="DAB308" s="319">
        <f>DAB307+1</f>
        <v>4</v>
      </c>
      <c r="DAC308" s="323" t="s">
        <v>219</v>
      </c>
      <c r="DAD308" s="319">
        <f>DAD307+1</f>
        <v>4</v>
      </c>
      <c r="DAE308" s="323" t="s">
        <v>219</v>
      </c>
      <c r="DAF308" s="319">
        <f>DAF307+1</f>
        <v>4</v>
      </c>
      <c r="DAG308" s="323" t="s">
        <v>219</v>
      </c>
      <c r="DAH308" s="319">
        <f>DAH307+1</f>
        <v>4</v>
      </c>
      <c r="DAI308" s="323" t="s">
        <v>219</v>
      </c>
      <c r="DAJ308" s="319">
        <f>DAJ307+1</f>
        <v>4</v>
      </c>
      <c r="DAK308" s="323" t="s">
        <v>219</v>
      </c>
      <c r="DAL308" s="319">
        <f>DAL307+1</f>
        <v>4</v>
      </c>
      <c r="DAM308" s="323" t="s">
        <v>219</v>
      </c>
      <c r="DAN308" s="319">
        <f>DAN307+1</f>
        <v>4</v>
      </c>
      <c r="DAO308" s="323" t="s">
        <v>219</v>
      </c>
      <c r="DAP308" s="319">
        <f>DAP307+1</f>
        <v>4</v>
      </c>
      <c r="DAQ308" s="323" t="s">
        <v>219</v>
      </c>
      <c r="DAR308" s="319">
        <f>DAR307+1</f>
        <v>4</v>
      </c>
      <c r="DAS308" s="323" t="s">
        <v>219</v>
      </c>
      <c r="DAT308" s="319">
        <f>DAT307+1</f>
        <v>4</v>
      </c>
      <c r="DAU308" s="323" t="s">
        <v>219</v>
      </c>
      <c r="DAV308" s="319">
        <f>DAV307+1</f>
        <v>4</v>
      </c>
      <c r="DAW308" s="323" t="s">
        <v>219</v>
      </c>
      <c r="DAX308" s="319">
        <f>DAX307+1</f>
        <v>4</v>
      </c>
      <c r="DAY308" s="323" t="s">
        <v>219</v>
      </c>
      <c r="DAZ308" s="319">
        <f>DAZ307+1</f>
        <v>4</v>
      </c>
      <c r="DBA308" s="323" t="s">
        <v>219</v>
      </c>
      <c r="DBB308" s="319">
        <f>DBB307+1</f>
        <v>4</v>
      </c>
      <c r="DBC308" s="323" t="s">
        <v>219</v>
      </c>
      <c r="DBD308" s="319">
        <f>DBD307+1</f>
        <v>4</v>
      </c>
      <c r="DBE308" s="323" t="s">
        <v>219</v>
      </c>
      <c r="DBF308" s="319">
        <f>DBF307+1</f>
        <v>4</v>
      </c>
      <c r="DBG308" s="323" t="s">
        <v>219</v>
      </c>
      <c r="DBH308" s="319">
        <f>DBH307+1</f>
        <v>4</v>
      </c>
      <c r="DBI308" s="323" t="s">
        <v>219</v>
      </c>
      <c r="DBJ308" s="319">
        <f>DBJ307+1</f>
        <v>4</v>
      </c>
      <c r="DBK308" s="323" t="s">
        <v>219</v>
      </c>
      <c r="DBL308" s="319">
        <f>DBL307+1</f>
        <v>4</v>
      </c>
      <c r="DBM308" s="323" t="s">
        <v>219</v>
      </c>
      <c r="DBN308" s="319">
        <f>DBN307+1</f>
        <v>4</v>
      </c>
      <c r="DBO308" s="323" t="s">
        <v>219</v>
      </c>
      <c r="DBP308" s="319">
        <f>DBP307+1</f>
        <v>4</v>
      </c>
      <c r="DBQ308" s="323" t="s">
        <v>219</v>
      </c>
      <c r="DBR308" s="319">
        <f>DBR307+1</f>
        <v>4</v>
      </c>
      <c r="DBS308" s="323" t="s">
        <v>219</v>
      </c>
      <c r="DBT308" s="319">
        <f>DBT307+1</f>
        <v>4</v>
      </c>
      <c r="DBU308" s="323" t="s">
        <v>219</v>
      </c>
      <c r="DBV308" s="319">
        <f>DBV307+1</f>
        <v>4</v>
      </c>
      <c r="DBW308" s="323" t="s">
        <v>219</v>
      </c>
      <c r="DBX308" s="319">
        <f>DBX307+1</f>
        <v>4</v>
      </c>
      <c r="DBY308" s="323" t="s">
        <v>219</v>
      </c>
      <c r="DBZ308" s="319">
        <f>DBZ307+1</f>
        <v>4</v>
      </c>
      <c r="DCA308" s="323" t="s">
        <v>219</v>
      </c>
      <c r="DCB308" s="319">
        <f>DCB307+1</f>
        <v>4</v>
      </c>
      <c r="DCC308" s="323" t="s">
        <v>219</v>
      </c>
      <c r="DCD308" s="319">
        <f>DCD307+1</f>
        <v>4</v>
      </c>
      <c r="DCE308" s="323" t="s">
        <v>219</v>
      </c>
      <c r="DCF308" s="319">
        <f>DCF307+1</f>
        <v>4</v>
      </c>
      <c r="DCG308" s="323" t="s">
        <v>219</v>
      </c>
      <c r="DCH308" s="319">
        <f>DCH307+1</f>
        <v>4</v>
      </c>
      <c r="DCI308" s="323" t="s">
        <v>219</v>
      </c>
      <c r="DCJ308" s="319">
        <f>DCJ307+1</f>
        <v>4</v>
      </c>
      <c r="DCK308" s="323" t="s">
        <v>219</v>
      </c>
      <c r="DCL308" s="319">
        <f>DCL307+1</f>
        <v>4</v>
      </c>
      <c r="DCM308" s="323" t="s">
        <v>219</v>
      </c>
      <c r="DCN308" s="319">
        <f>DCN307+1</f>
        <v>4</v>
      </c>
      <c r="DCO308" s="323" t="s">
        <v>219</v>
      </c>
      <c r="DCP308" s="319">
        <f>DCP307+1</f>
        <v>4</v>
      </c>
      <c r="DCQ308" s="323" t="s">
        <v>219</v>
      </c>
      <c r="DCR308" s="319">
        <f>DCR307+1</f>
        <v>4</v>
      </c>
      <c r="DCS308" s="323" t="s">
        <v>219</v>
      </c>
      <c r="DCT308" s="319">
        <f>DCT307+1</f>
        <v>4</v>
      </c>
      <c r="DCU308" s="323" t="s">
        <v>219</v>
      </c>
      <c r="DCV308" s="319">
        <f>DCV307+1</f>
        <v>4</v>
      </c>
      <c r="DCW308" s="323" t="s">
        <v>219</v>
      </c>
      <c r="DCX308" s="319">
        <f>DCX307+1</f>
        <v>4</v>
      </c>
      <c r="DCY308" s="323" t="s">
        <v>219</v>
      </c>
      <c r="DCZ308" s="319">
        <f>DCZ307+1</f>
        <v>4</v>
      </c>
      <c r="DDA308" s="323" t="s">
        <v>219</v>
      </c>
      <c r="DDB308" s="319">
        <f>DDB307+1</f>
        <v>4</v>
      </c>
      <c r="DDC308" s="323" t="s">
        <v>219</v>
      </c>
      <c r="DDD308" s="319">
        <f>DDD307+1</f>
        <v>4</v>
      </c>
      <c r="DDE308" s="323" t="s">
        <v>219</v>
      </c>
      <c r="DDF308" s="319">
        <f>DDF307+1</f>
        <v>4</v>
      </c>
      <c r="DDG308" s="323" t="s">
        <v>219</v>
      </c>
      <c r="DDH308" s="319">
        <f>DDH307+1</f>
        <v>4</v>
      </c>
      <c r="DDI308" s="323" t="s">
        <v>219</v>
      </c>
      <c r="DDJ308" s="319">
        <f>DDJ307+1</f>
        <v>4</v>
      </c>
      <c r="DDK308" s="323" t="s">
        <v>219</v>
      </c>
      <c r="DDL308" s="319">
        <f>DDL307+1</f>
        <v>4</v>
      </c>
      <c r="DDM308" s="323" t="s">
        <v>219</v>
      </c>
      <c r="DDN308" s="319">
        <f>DDN307+1</f>
        <v>4</v>
      </c>
      <c r="DDO308" s="323" t="s">
        <v>219</v>
      </c>
      <c r="DDP308" s="319">
        <f>DDP307+1</f>
        <v>4</v>
      </c>
      <c r="DDQ308" s="323" t="s">
        <v>219</v>
      </c>
      <c r="DDR308" s="319">
        <f>DDR307+1</f>
        <v>4</v>
      </c>
      <c r="DDS308" s="323" t="s">
        <v>219</v>
      </c>
      <c r="DDT308" s="319">
        <f>DDT307+1</f>
        <v>4</v>
      </c>
      <c r="DDU308" s="323" t="s">
        <v>219</v>
      </c>
      <c r="DDV308" s="319">
        <f>DDV307+1</f>
        <v>4</v>
      </c>
      <c r="DDW308" s="323" t="s">
        <v>219</v>
      </c>
      <c r="DDX308" s="319">
        <f>DDX307+1</f>
        <v>4</v>
      </c>
      <c r="DDY308" s="323" t="s">
        <v>219</v>
      </c>
      <c r="DDZ308" s="319">
        <f>DDZ307+1</f>
        <v>4</v>
      </c>
      <c r="DEA308" s="323" t="s">
        <v>219</v>
      </c>
      <c r="DEB308" s="319">
        <f>DEB307+1</f>
        <v>4</v>
      </c>
      <c r="DEC308" s="323" t="s">
        <v>219</v>
      </c>
      <c r="DED308" s="319">
        <f>DED307+1</f>
        <v>4</v>
      </c>
      <c r="DEE308" s="323" t="s">
        <v>219</v>
      </c>
      <c r="DEF308" s="319">
        <f>DEF307+1</f>
        <v>4</v>
      </c>
      <c r="DEG308" s="323" t="s">
        <v>219</v>
      </c>
      <c r="DEH308" s="319">
        <f>DEH307+1</f>
        <v>4</v>
      </c>
      <c r="DEI308" s="323" t="s">
        <v>219</v>
      </c>
      <c r="DEJ308" s="319">
        <f>DEJ307+1</f>
        <v>4</v>
      </c>
      <c r="DEK308" s="323" t="s">
        <v>219</v>
      </c>
      <c r="DEL308" s="319">
        <f>DEL307+1</f>
        <v>4</v>
      </c>
      <c r="DEM308" s="323" t="s">
        <v>219</v>
      </c>
      <c r="DEN308" s="319">
        <f>DEN307+1</f>
        <v>4</v>
      </c>
      <c r="DEO308" s="323" t="s">
        <v>219</v>
      </c>
      <c r="DEP308" s="319">
        <f>DEP307+1</f>
        <v>4</v>
      </c>
      <c r="DEQ308" s="323" t="s">
        <v>219</v>
      </c>
      <c r="DER308" s="319">
        <f>DER307+1</f>
        <v>4</v>
      </c>
      <c r="DES308" s="323" t="s">
        <v>219</v>
      </c>
      <c r="DET308" s="319">
        <f>DET307+1</f>
        <v>4</v>
      </c>
      <c r="DEU308" s="323" t="s">
        <v>219</v>
      </c>
      <c r="DEV308" s="319">
        <f>DEV307+1</f>
        <v>4</v>
      </c>
      <c r="DEW308" s="323" t="s">
        <v>219</v>
      </c>
      <c r="DEX308" s="319">
        <f>DEX307+1</f>
        <v>4</v>
      </c>
      <c r="DEY308" s="323" t="s">
        <v>219</v>
      </c>
      <c r="DEZ308" s="319">
        <f>DEZ307+1</f>
        <v>4</v>
      </c>
      <c r="DFA308" s="323" t="s">
        <v>219</v>
      </c>
      <c r="DFB308" s="319">
        <f>DFB307+1</f>
        <v>4</v>
      </c>
      <c r="DFC308" s="323" t="s">
        <v>219</v>
      </c>
      <c r="DFD308" s="319">
        <f>DFD307+1</f>
        <v>4</v>
      </c>
      <c r="DFE308" s="323" t="s">
        <v>219</v>
      </c>
      <c r="DFF308" s="319">
        <f>DFF307+1</f>
        <v>4</v>
      </c>
      <c r="DFG308" s="323" t="s">
        <v>219</v>
      </c>
      <c r="DFH308" s="319">
        <f>DFH307+1</f>
        <v>4</v>
      </c>
      <c r="DFI308" s="323" t="s">
        <v>219</v>
      </c>
      <c r="DFJ308" s="319">
        <f>DFJ307+1</f>
        <v>4</v>
      </c>
      <c r="DFK308" s="323" t="s">
        <v>219</v>
      </c>
      <c r="DFL308" s="319">
        <f>DFL307+1</f>
        <v>4</v>
      </c>
      <c r="DFM308" s="323" t="s">
        <v>219</v>
      </c>
      <c r="DFN308" s="319">
        <f>DFN307+1</f>
        <v>4</v>
      </c>
      <c r="DFO308" s="323" t="s">
        <v>219</v>
      </c>
      <c r="DFP308" s="319">
        <f>DFP307+1</f>
        <v>4</v>
      </c>
      <c r="DFQ308" s="323" t="s">
        <v>219</v>
      </c>
      <c r="DFR308" s="319">
        <f>DFR307+1</f>
        <v>4</v>
      </c>
      <c r="DFS308" s="323" t="s">
        <v>219</v>
      </c>
      <c r="DFT308" s="319">
        <f>DFT307+1</f>
        <v>4</v>
      </c>
      <c r="DFU308" s="323" t="s">
        <v>219</v>
      </c>
      <c r="DFV308" s="319">
        <f>DFV307+1</f>
        <v>4</v>
      </c>
      <c r="DFW308" s="323" t="s">
        <v>219</v>
      </c>
      <c r="DFX308" s="319">
        <f>DFX307+1</f>
        <v>4</v>
      </c>
      <c r="DFY308" s="323" t="s">
        <v>219</v>
      </c>
      <c r="DFZ308" s="319">
        <f>DFZ307+1</f>
        <v>4</v>
      </c>
      <c r="DGA308" s="323" t="s">
        <v>219</v>
      </c>
      <c r="DGB308" s="319">
        <f>DGB307+1</f>
        <v>4</v>
      </c>
      <c r="DGC308" s="323" t="s">
        <v>219</v>
      </c>
      <c r="DGD308" s="319">
        <f>DGD307+1</f>
        <v>4</v>
      </c>
      <c r="DGE308" s="323" t="s">
        <v>219</v>
      </c>
      <c r="DGF308" s="319">
        <f>DGF307+1</f>
        <v>4</v>
      </c>
      <c r="DGG308" s="323" t="s">
        <v>219</v>
      </c>
      <c r="DGH308" s="319">
        <f>DGH307+1</f>
        <v>4</v>
      </c>
      <c r="DGI308" s="323" t="s">
        <v>219</v>
      </c>
      <c r="DGJ308" s="319">
        <f>DGJ307+1</f>
        <v>4</v>
      </c>
      <c r="DGK308" s="323" t="s">
        <v>219</v>
      </c>
      <c r="DGL308" s="319">
        <f>DGL307+1</f>
        <v>4</v>
      </c>
      <c r="DGM308" s="323" t="s">
        <v>219</v>
      </c>
      <c r="DGN308" s="319">
        <f>DGN307+1</f>
        <v>4</v>
      </c>
      <c r="DGO308" s="323" t="s">
        <v>219</v>
      </c>
      <c r="DGP308" s="319">
        <f>DGP307+1</f>
        <v>4</v>
      </c>
      <c r="DGQ308" s="323" t="s">
        <v>219</v>
      </c>
      <c r="DGR308" s="319">
        <f>DGR307+1</f>
        <v>4</v>
      </c>
      <c r="DGS308" s="323" t="s">
        <v>219</v>
      </c>
      <c r="DGT308" s="319">
        <f>DGT307+1</f>
        <v>4</v>
      </c>
      <c r="DGU308" s="323" t="s">
        <v>219</v>
      </c>
      <c r="DGV308" s="319">
        <f>DGV307+1</f>
        <v>4</v>
      </c>
      <c r="DGW308" s="323" t="s">
        <v>219</v>
      </c>
      <c r="DGX308" s="319">
        <f>DGX307+1</f>
        <v>4</v>
      </c>
      <c r="DGY308" s="323" t="s">
        <v>219</v>
      </c>
      <c r="DGZ308" s="319">
        <f>DGZ307+1</f>
        <v>4</v>
      </c>
      <c r="DHA308" s="323" t="s">
        <v>219</v>
      </c>
      <c r="DHB308" s="319">
        <f>DHB307+1</f>
        <v>4</v>
      </c>
      <c r="DHC308" s="323" t="s">
        <v>219</v>
      </c>
      <c r="DHD308" s="319">
        <f>DHD307+1</f>
        <v>4</v>
      </c>
      <c r="DHE308" s="323" t="s">
        <v>219</v>
      </c>
      <c r="DHF308" s="319">
        <f>DHF307+1</f>
        <v>4</v>
      </c>
      <c r="DHG308" s="323" t="s">
        <v>219</v>
      </c>
      <c r="DHH308" s="319">
        <f>DHH307+1</f>
        <v>4</v>
      </c>
      <c r="DHI308" s="323" t="s">
        <v>219</v>
      </c>
      <c r="DHJ308" s="319">
        <f>DHJ307+1</f>
        <v>4</v>
      </c>
      <c r="DHK308" s="323" t="s">
        <v>219</v>
      </c>
      <c r="DHL308" s="319">
        <f>DHL307+1</f>
        <v>4</v>
      </c>
      <c r="DHM308" s="323" t="s">
        <v>219</v>
      </c>
      <c r="DHN308" s="319">
        <f>DHN307+1</f>
        <v>4</v>
      </c>
      <c r="DHO308" s="323" t="s">
        <v>219</v>
      </c>
      <c r="DHP308" s="319">
        <f>DHP307+1</f>
        <v>4</v>
      </c>
      <c r="DHQ308" s="323" t="s">
        <v>219</v>
      </c>
      <c r="DHR308" s="319">
        <f>DHR307+1</f>
        <v>4</v>
      </c>
      <c r="DHS308" s="323" t="s">
        <v>219</v>
      </c>
      <c r="DHT308" s="319">
        <f>DHT307+1</f>
        <v>4</v>
      </c>
      <c r="DHU308" s="323" t="s">
        <v>219</v>
      </c>
      <c r="DHV308" s="319">
        <f>DHV307+1</f>
        <v>4</v>
      </c>
      <c r="DHW308" s="323" t="s">
        <v>219</v>
      </c>
      <c r="DHX308" s="319">
        <f>DHX307+1</f>
        <v>4</v>
      </c>
      <c r="DHY308" s="323" t="s">
        <v>219</v>
      </c>
      <c r="DHZ308" s="319">
        <f>DHZ307+1</f>
        <v>4</v>
      </c>
      <c r="DIA308" s="323" t="s">
        <v>219</v>
      </c>
      <c r="DIB308" s="319">
        <f>DIB307+1</f>
        <v>4</v>
      </c>
      <c r="DIC308" s="323" t="s">
        <v>219</v>
      </c>
      <c r="DID308" s="319">
        <f>DID307+1</f>
        <v>4</v>
      </c>
      <c r="DIE308" s="323" t="s">
        <v>219</v>
      </c>
      <c r="DIF308" s="319">
        <f>DIF307+1</f>
        <v>4</v>
      </c>
      <c r="DIG308" s="323" t="s">
        <v>219</v>
      </c>
      <c r="DIH308" s="319">
        <f>DIH307+1</f>
        <v>4</v>
      </c>
      <c r="DII308" s="323" t="s">
        <v>219</v>
      </c>
      <c r="DIJ308" s="319">
        <f>DIJ307+1</f>
        <v>4</v>
      </c>
      <c r="DIK308" s="323" t="s">
        <v>219</v>
      </c>
      <c r="DIL308" s="319">
        <f>DIL307+1</f>
        <v>4</v>
      </c>
      <c r="DIM308" s="323" t="s">
        <v>219</v>
      </c>
      <c r="DIN308" s="319">
        <f>DIN307+1</f>
        <v>4</v>
      </c>
      <c r="DIO308" s="323" t="s">
        <v>219</v>
      </c>
      <c r="DIP308" s="319">
        <f>DIP307+1</f>
        <v>4</v>
      </c>
      <c r="DIQ308" s="323" t="s">
        <v>219</v>
      </c>
      <c r="DIR308" s="319">
        <f>DIR307+1</f>
        <v>4</v>
      </c>
      <c r="DIS308" s="323" t="s">
        <v>219</v>
      </c>
      <c r="DIT308" s="319">
        <f>DIT307+1</f>
        <v>4</v>
      </c>
      <c r="DIU308" s="323" t="s">
        <v>219</v>
      </c>
      <c r="DIV308" s="319">
        <f>DIV307+1</f>
        <v>4</v>
      </c>
      <c r="DIW308" s="323" t="s">
        <v>219</v>
      </c>
      <c r="DIX308" s="319">
        <f>DIX307+1</f>
        <v>4</v>
      </c>
      <c r="DIY308" s="323" t="s">
        <v>219</v>
      </c>
      <c r="DIZ308" s="319">
        <f>DIZ307+1</f>
        <v>4</v>
      </c>
      <c r="DJA308" s="323" t="s">
        <v>219</v>
      </c>
      <c r="DJB308" s="319">
        <f>DJB307+1</f>
        <v>4</v>
      </c>
      <c r="DJC308" s="323" t="s">
        <v>219</v>
      </c>
      <c r="DJD308" s="319">
        <f>DJD307+1</f>
        <v>4</v>
      </c>
      <c r="DJE308" s="323" t="s">
        <v>219</v>
      </c>
      <c r="DJF308" s="319">
        <f>DJF307+1</f>
        <v>4</v>
      </c>
      <c r="DJG308" s="323" t="s">
        <v>219</v>
      </c>
      <c r="DJH308" s="319">
        <f>DJH307+1</f>
        <v>4</v>
      </c>
      <c r="DJI308" s="323" t="s">
        <v>219</v>
      </c>
      <c r="DJJ308" s="319">
        <f>DJJ307+1</f>
        <v>4</v>
      </c>
      <c r="DJK308" s="323" t="s">
        <v>219</v>
      </c>
      <c r="DJL308" s="319">
        <f>DJL307+1</f>
        <v>4</v>
      </c>
      <c r="DJM308" s="323" t="s">
        <v>219</v>
      </c>
      <c r="DJN308" s="319">
        <f>DJN307+1</f>
        <v>4</v>
      </c>
      <c r="DJO308" s="323" t="s">
        <v>219</v>
      </c>
      <c r="DJP308" s="319">
        <f>DJP307+1</f>
        <v>4</v>
      </c>
      <c r="DJQ308" s="323" t="s">
        <v>219</v>
      </c>
      <c r="DJR308" s="319">
        <f>DJR307+1</f>
        <v>4</v>
      </c>
      <c r="DJS308" s="323" t="s">
        <v>219</v>
      </c>
      <c r="DJT308" s="319">
        <f>DJT307+1</f>
        <v>4</v>
      </c>
      <c r="DJU308" s="323" t="s">
        <v>219</v>
      </c>
      <c r="DJV308" s="319">
        <f>DJV307+1</f>
        <v>4</v>
      </c>
      <c r="DJW308" s="323" t="s">
        <v>219</v>
      </c>
      <c r="DJX308" s="319">
        <f>DJX307+1</f>
        <v>4</v>
      </c>
      <c r="DJY308" s="323" t="s">
        <v>219</v>
      </c>
      <c r="DJZ308" s="319">
        <f>DJZ307+1</f>
        <v>4</v>
      </c>
      <c r="DKA308" s="323" t="s">
        <v>219</v>
      </c>
      <c r="DKB308" s="319">
        <f>DKB307+1</f>
        <v>4</v>
      </c>
      <c r="DKC308" s="323" t="s">
        <v>219</v>
      </c>
      <c r="DKD308" s="319">
        <f>DKD307+1</f>
        <v>4</v>
      </c>
      <c r="DKE308" s="323" t="s">
        <v>219</v>
      </c>
      <c r="DKF308" s="319">
        <f>DKF307+1</f>
        <v>4</v>
      </c>
      <c r="DKG308" s="323" t="s">
        <v>219</v>
      </c>
      <c r="DKH308" s="319">
        <f>DKH307+1</f>
        <v>4</v>
      </c>
      <c r="DKI308" s="323" t="s">
        <v>219</v>
      </c>
      <c r="DKJ308" s="319">
        <f>DKJ307+1</f>
        <v>4</v>
      </c>
      <c r="DKK308" s="323" t="s">
        <v>219</v>
      </c>
      <c r="DKL308" s="319">
        <f>DKL307+1</f>
        <v>4</v>
      </c>
      <c r="DKM308" s="323" t="s">
        <v>219</v>
      </c>
      <c r="DKN308" s="319">
        <f>DKN307+1</f>
        <v>4</v>
      </c>
      <c r="DKO308" s="323" t="s">
        <v>219</v>
      </c>
      <c r="DKP308" s="319">
        <f>DKP307+1</f>
        <v>4</v>
      </c>
      <c r="DKQ308" s="323" t="s">
        <v>219</v>
      </c>
      <c r="DKR308" s="319">
        <f>DKR307+1</f>
        <v>4</v>
      </c>
      <c r="DKS308" s="323" t="s">
        <v>219</v>
      </c>
      <c r="DKT308" s="319">
        <f>DKT307+1</f>
        <v>4</v>
      </c>
      <c r="DKU308" s="323" t="s">
        <v>219</v>
      </c>
      <c r="DKV308" s="319">
        <f>DKV307+1</f>
        <v>4</v>
      </c>
      <c r="DKW308" s="323" t="s">
        <v>219</v>
      </c>
      <c r="DKX308" s="319">
        <f>DKX307+1</f>
        <v>4</v>
      </c>
      <c r="DKY308" s="323" t="s">
        <v>219</v>
      </c>
      <c r="DKZ308" s="319">
        <f>DKZ307+1</f>
        <v>4</v>
      </c>
      <c r="DLA308" s="323" t="s">
        <v>219</v>
      </c>
      <c r="DLB308" s="319">
        <f>DLB307+1</f>
        <v>4</v>
      </c>
      <c r="DLC308" s="323" t="s">
        <v>219</v>
      </c>
      <c r="DLD308" s="319">
        <f>DLD307+1</f>
        <v>4</v>
      </c>
      <c r="DLE308" s="323" t="s">
        <v>219</v>
      </c>
      <c r="DLF308" s="319">
        <f>DLF307+1</f>
        <v>4</v>
      </c>
      <c r="DLG308" s="323" t="s">
        <v>219</v>
      </c>
      <c r="DLH308" s="319">
        <f>DLH307+1</f>
        <v>4</v>
      </c>
      <c r="DLI308" s="323" t="s">
        <v>219</v>
      </c>
      <c r="DLJ308" s="319">
        <f>DLJ307+1</f>
        <v>4</v>
      </c>
      <c r="DLK308" s="323" t="s">
        <v>219</v>
      </c>
      <c r="DLL308" s="319">
        <f>DLL307+1</f>
        <v>4</v>
      </c>
      <c r="DLM308" s="323" t="s">
        <v>219</v>
      </c>
      <c r="DLN308" s="319">
        <f>DLN307+1</f>
        <v>4</v>
      </c>
      <c r="DLO308" s="323" t="s">
        <v>219</v>
      </c>
      <c r="DLP308" s="319">
        <f>DLP307+1</f>
        <v>4</v>
      </c>
      <c r="DLQ308" s="323" t="s">
        <v>219</v>
      </c>
      <c r="DLR308" s="319">
        <f>DLR307+1</f>
        <v>4</v>
      </c>
      <c r="DLS308" s="323" t="s">
        <v>219</v>
      </c>
      <c r="DLT308" s="319">
        <f>DLT307+1</f>
        <v>4</v>
      </c>
      <c r="DLU308" s="323" t="s">
        <v>219</v>
      </c>
      <c r="DLV308" s="319">
        <f>DLV307+1</f>
        <v>4</v>
      </c>
      <c r="DLW308" s="323" t="s">
        <v>219</v>
      </c>
      <c r="DLX308" s="319">
        <f>DLX307+1</f>
        <v>4</v>
      </c>
      <c r="DLY308" s="323" t="s">
        <v>219</v>
      </c>
      <c r="DLZ308" s="319">
        <f>DLZ307+1</f>
        <v>4</v>
      </c>
      <c r="DMA308" s="323" t="s">
        <v>219</v>
      </c>
      <c r="DMB308" s="319">
        <f>DMB307+1</f>
        <v>4</v>
      </c>
      <c r="DMC308" s="323" t="s">
        <v>219</v>
      </c>
      <c r="DMD308" s="319">
        <f>DMD307+1</f>
        <v>4</v>
      </c>
      <c r="DME308" s="323" t="s">
        <v>219</v>
      </c>
      <c r="DMF308" s="319">
        <f>DMF307+1</f>
        <v>4</v>
      </c>
      <c r="DMG308" s="323" t="s">
        <v>219</v>
      </c>
      <c r="DMH308" s="319">
        <f>DMH307+1</f>
        <v>4</v>
      </c>
      <c r="DMI308" s="323" t="s">
        <v>219</v>
      </c>
      <c r="DMJ308" s="319">
        <f>DMJ307+1</f>
        <v>4</v>
      </c>
      <c r="DMK308" s="323" t="s">
        <v>219</v>
      </c>
      <c r="DML308" s="319">
        <f>DML307+1</f>
        <v>4</v>
      </c>
      <c r="DMM308" s="323" t="s">
        <v>219</v>
      </c>
      <c r="DMN308" s="319">
        <f>DMN307+1</f>
        <v>4</v>
      </c>
      <c r="DMO308" s="323" t="s">
        <v>219</v>
      </c>
      <c r="DMP308" s="319">
        <f>DMP307+1</f>
        <v>4</v>
      </c>
      <c r="DMQ308" s="323" t="s">
        <v>219</v>
      </c>
      <c r="DMR308" s="319">
        <f>DMR307+1</f>
        <v>4</v>
      </c>
      <c r="DMS308" s="323" t="s">
        <v>219</v>
      </c>
      <c r="DMT308" s="319">
        <f>DMT307+1</f>
        <v>4</v>
      </c>
      <c r="DMU308" s="323" t="s">
        <v>219</v>
      </c>
      <c r="DMV308" s="319">
        <f>DMV307+1</f>
        <v>4</v>
      </c>
      <c r="DMW308" s="323" t="s">
        <v>219</v>
      </c>
      <c r="DMX308" s="319">
        <f>DMX307+1</f>
        <v>4</v>
      </c>
      <c r="DMY308" s="323" t="s">
        <v>219</v>
      </c>
      <c r="DMZ308" s="319">
        <f>DMZ307+1</f>
        <v>4</v>
      </c>
      <c r="DNA308" s="323" t="s">
        <v>219</v>
      </c>
      <c r="DNB308" s="319">
        <f>DNB307+1</f>
        <v>4</v>
      </c>
      <c r="DNC308" s="323" t="s">
        <v>219</v>
      </c>
      <c r="DND308" s="319">
        <f>DND307+1</f>
        <v>4</v>
      </c>
      <c r="DNE308" s="323" t="s">
        <v>219</v>
      </c>
      <c r="DNF308" s="319">
        <f>DNF307+1</f>
        <v>4</v>
      </c>
      <c r="DNG308" s="323" t="s">
        <v>219</v>
      </c>
      <c r="DNH308" s="319">
        <f>DNH307+1</f>
        <v>4</v>
      </c>
      <c r="DNI308" s="323" t="s">
        <v>219</v>
      </c>
      <c r="DNJ308" s="319">
        <f>DNJ307+1</f>
        <v>4</v>
      </c>
      <c r="DNK308" s="323" t="s">
        <v>219</v>
      </c>
      <c r="DNL308" s="319">
        <f>DNL307+1</f>
        <v>4</v>
      </c>
      <c r="DNM308" s="323" t="s">
        <v>219</v>
      </c>
      <c r="DNN308" s="319">
        <f>DNN307+1</f>
        <v>4</v>
      </c>
      <c r="DNO308" s="323" t="s">
        <v>219</v>
      </c>
      <c r="DNP308" s="319">
        <f>DNP307+1</f>
        <v>4</v>
      </c>
      <c r="DNQ308" s="323" t="s">
        <v>219</v>
      </c>
      <c r="DNR308" s="319">
        <f>DNR307+1</f>
        <v>4</v>
      </c>
      <c r="DNS308" s="323" t="s">
        <v>219</v>
      </c>
      <c r="DNT308" s="319">
        <f>DNT307+1</f>
        <v>4</v>
      </c>
      <c r="DNU308" s="323" t="s">
        <v>219</v>
      </c>
      <c r="DNV308" s="319">
        <f>DNV307+1</f>
        <v>4</v>
      </c>
      <c r="DNW308" s="323" t="s">
        <v>219</v>
      </c>
      <c r="DNX308" s="319">
        <f>DNX307+1</f>
        <v>4</v>
      </c>
      <c r="DNY308" s="323" t="s">
        <v>219</v>
      </c>
      <c r="DNZ308" s="319">
        <f>DNZ307+1</f>
        <v>4</v>
      </c>
      <c r="DOA308" s="323" t="s">
        <v>219</v>
      </c>
      <c r="DOB308" s="319">
        <f>DOB307+1</f>
        <v>4</v>
      </c>
      <c r="DOC308" s="323" t="s">
        <v>219</v>
      </c>
      <c r="DOD308" s="319">
        <f>DOD307+1</f>
        <v>4</v>
      </c>
      <c r="DOE308" s="323" t="s">
        <v>219</v>
      </c>
      <c r="DOF308" s="319">
        <f>DOF307+1</f>
        <v>4</v>
      </c>
      <c r="DOG308" s="323" t="s">
        <v>219</v>
      </c>
      <c r="DOH308" s="319">
        <f>DOH307+1</f>
        <v>4</v>
      </c>
      <c r="DOI308" s="323" t="s">
        <v>219</v>
      </c>
      <c r="DOJ308" s="319">
        <f>DOJ307+1</f>
        <v>4</v>
      </c>
      <c r="DOK308" s="323" t="s">
        <v>219</v>
      </c>
      <c r="DOL308" s="319">
        <f>DOL307+1</f>
        <v>4</v>
      </c>
      <c r="DOM308" s="323" t="s">
        <v>219</v>
      </c>
      <c r="DON308" s="319">
        <f>DON307+1</f>
        <v>4</v>
      </c>
      <c r="DOO308" s="323" t="s">
        <v>219</v>
      </c>
      <c r="DOP308" s="319">
        <f>DOP307+1</f>
        <v>4</v>
      </c>
      <c r="DOQ308" s="323" t="s">
        <v>219</v>
      </c>
      <c r="DOR308" s="319">
        <f>DOR307+1</f>
        <v>4</v>
      </c>
      <c r="DOS308" s="323" t="s">
        <v>219</v>
      </c>
      <c r="DOT308" s="319">
        <f>DOT307+1</f>
        <v>4</v>
      </c>
      <c r="DOU308" s="323" t="s">
        <v>219</v>
      </c>
      <c r="DOV308" s="319">
        <f>DOV307+1</f>
        <v>4</v>
      </c>
      <c r="DOW308" s="323" t="s">
        <v>219</v>
      </c>
      <c r="DOX308" s="319">
        <f>DOX307+1</f>
        <v>4</v>
      </c>
      <c r="DOY308" s="323" t="s">
        <v>219</v>
      </c>
      <c r="DOZ308" s="319">
        <f>DOZ307+1</f>
        <v>4</v>
      </c>
      <c r="DPA308" s="323" t="s">
        <v>219</v>
      </c>
      <c r="DPB308" s="319">
        <f>DPB307+1</f>
        <v>4</v>
      </c>
      <c r="DPC308" s="323" t="s">
        <v>219</v>
      </c>
      <c r="DPD308" s="319">
        <f>DPD307+1</f>
        <v>4</v>
      </c>
      <c r="DPE308" s="323" t="s">
        <v>219</v>
      </c>
      <c r="DPF308" s="319">
        <f>DPF307+1</f>
        <v>4</v>
      </c>
      <c r="DPG308" s="323" t="s">
        <v>219</v>
      </c>
      <c r="DPH308" s="319">
        <f>DPH307+1</f>
        <v>4</v>
      </c>
      <c r="DPI308" s="323" t="s">
        <v>219</v>
      </c>
      <c r="DPJ308" s="319">
        <f>DPJ307+1</f>
        <v>4</v>
      </c>
      <c r="DPK308" s="323" t="s">
        <v>219</v>
      </c>
      <c r="DPL308" s="319">
        <f>DPL307+1</f>
        <v>4</v>
      </c>
      <c r="DPM308" s="323" t="s">
        <v>219</v>
      </c>
      <c r="DPN308" s="319">
        <f>DPN307+1</f>
        <v>4</v>
      </c>
      <c r="DPO308" s="323" t="s">
        <v>219</v>
      </c>
      <c r="DPP308" s="319">
        <f>DPP307+1</f>
        <v>4</v>
      </c>
      <c r="DPQ308" s="323" t="s">
        <v>219</v>
      </c>
      <c r="DPR308" s="319">
        <f>DPR307+1</f>
        <v>4</v>
      </c>
      <c r="DPS308" s="323" t="s">
        <v>219</v>
      </c>
      <c r="DPT308" s="319">
        <f>DPT307+1</f>
        <v>4</v>
      </c>
      <c r="DPU308" s="323" t="s">
        <v>219</v>
      </c>
      <c r="DPV308" s="319">
        <f>DPV307+1</f>
        <v>4</v>
      </c>
      <c r="DPW308" s="323" t="s">
        <v>219</v>
      </c>
      <c r="DPX308" s="319">
        <f>DPX307+1</f>
        <v>4</v>
      </c>
      <c r="DPY308" s="323" t="s">
        <v>219</v>
      </c>
      <c r="DPZ308" s="319">
        <f>DPZ307+1</f>
        <v>4</v>
      </c>
      <c r="DQA308" s="323" t="s">
        <v>219</v>
      </c>
      <c r="DQB308" s="319">
        <f>DQB307+1</f>
        <v>4</v>
      </c>
      <c r="DQC308" s="323" t="s">
        <v>219</v>
      </c>
      <c r="DQD308" s="319">
        <f>DQD307+1</f>
        <v>4</v>
      </c>
      <c r="DQE308" s="323" t="s">
        <v>219</v>
      </c>
      <c r="DQF308" s="319">
        <f>DQF307+1</f>
        <v>4</v>
      </c>
      <c r="DQG308" s="323" t="s">
        <v>219</v>
      </c>
      <c r="DQH308" s="319">
        <f>DQH307+1</f>
        <v>4</v>
      </c>
      <c r="DQI308" s="323" t="s">
        <v>219</v>
      </c>
      <c r="DQJ308" s="319">
        <f>DQJ307+1</f>
        <v>4</v>
      </c>
      <c r="DQK308" s="323" t="s">
        <v>219</v>
      </c>
      <c r="DQL308" s="319">
        <f>DQL307+1</f>
        <v>4</v>
      </c>
      <c r="DQM308" s="323" t="s">
        <v>219</v>
      </c>
      <c r="DQN308" s="319">
        <f>DQN307+1</f>
        <v>4</v>
      </c>
      <c r="DQO308" s="323" t="s">
        <v>219</v>
      </c>
      <c r="DQP308" s="319">
        <f>DQP307+1</f>
        <v>4</v>
      </c>
      <c r="DQQ308" s="323" t="s">
        <v>219</v>
      </c>
      <c r="DQR308" s="319">
        <f>DQR307+1</f>
        <v>4</v>
      </c>
      <c r="DQS308" s="323" t="s">
        <v>219</v>
      </c>
      <c r="DQT308" s="319">
        <f>DQT307+1</f>
        <v>4</v>
      </c>
      <c r="DQU308" s="323" t="s">
        <v>219</v>
      </c>
      <c r="DQV308" s="319">
        <f>DQV307+1</f>
        <v>4</v>
      </c>
      <c r="DQW308" s="323" t="s">
        <v>219</v>
      </c>
      <c r="DQX308" s="319">
        <f>DQX307+1</f>
        <v>4</v>
      </c>
      <c r="DQY308" s="323" t="s">
        <v>219</v>
      </c>
      <c r="DQZ308" s="319">
        <f>DQZ307+1</f>
        <v>4</v>
      </c>
      <c r="DRA308" s="323" t="s">
        <v>219</v>
      </c>
      <c r="DRB308" s="319">
        <f>DRB307+1</f>
        <v>4</v>
      </c>
      <c r="DRC308" s="323" t="s">
        <v>219</v>
      </c>
      <c r="DRD308" s="319">
        <f>DRD307+1</f>
        <v>4</v>
      </c>
      <c r="DRE308" s="323" t="s">
        <v>219</v>
      </c>
      <c r="DRF308" s="319">
        <f>DRF307+1</f>
        <v>4</v>
      </c>
      <c r="DRG308" s="323" t="s">
        <v>219</v>
      </c>
      <c r="DRH308" s="319">
        <f>DRH307+1</f>
        <v>4</v>
      </c>
      <c r="DRI308" s="323" t="s">
        <v>219</v>
      </c>
      <c r="DRJ308" s="319">
        <f>DRJ307+1</f>
        <v>4</v>
      </c>
      <c r="DRK308" s="323" t="s">
        <v>219</v>
      </c>
      <c r="DRL308" s="319">
        <f>DRL307+1</f>
        <v>4</v>
      </c>
      <c r="DRM308" s="323" t="s">
        <v>219</v>
      </c>
      <c r="DRN308" s="319">
        <f>DRN307+1</f>
        <v>4</v>
      </c>
      <c r="DRO308" s="323" t="s">
        <v>219</v>
      </c>
      <c r="DRP308" s="319">
        <f>DRP307+1</f>
        <v>4</v>
      </c>
      <c r="DRQ308" s="323" t="s">
        <v>219</v>
      </c>
      <c r="DRR308" s="319">
        <f>DRR307+1</f>
        <v>4</v>
      </c>
      <c r="DRS308" s="323" t="s">
        <v>219</v>
      </c>
      <c r="DRT308" s="319">
        <f>DRT307+1</f>
        <v>4</v>
      </c>
      <c r="DRU308" s="323" t="s">
        <v>219</v>
      </c>
      <c r="DRV308" s="319">
        <f>DRV307+1</f>
        <v>4</v>
      </c>
      <c r="DRW308" s="323" t="s">
        <v>219</v>
      </c>
      <c r="DRX308" s="319">
        <f>DRX307+1</f>
        <v>4</v>
      </c>
      <c r="DRY308" s="323" t="s">
        <v>219</v>
      </c>
      <c r="DRZ308" s="319">
        <f>DRZ307+1</f>
        <v>4</v>
      </c>
      <c r="DSA308" s="323" t="s">
        <v>219</v>
      </c>
      <c r="DSB308" s="319">
        <f>DSB307+1</f>
        <v>4</v>
      </c>
      <c r="DSC308" s="323" t="s">
        <v>219</v>
      </c>
      <c r="DSD308" s="319">
        <f>DSD307+1</f>
        <v>4</v>
      </c>
      <c r="DSE308" s="323" t="s">
        <v>219</v>
      </c>
      <c r="DSF308" s="319">
        <f>DSF307+1</f>
        <v>4</v>
      </c>
      <c r="DSG308" s="323" t="s">
        <v>219</v>
      </c>
      <c r="DSH308" s="319">
        <f>DSH307+1</f>
        <v>4</v>
      </c>
      <c r="DSI308" s="323" t="s">
        <v>219</v>
      </c>
      <c r="DSJ308" s="319">
        <f>DSJ307+1</f>
        <v>4</v>
      </c>
      <c r="DSK308" s="323" t="s">
        <v>219</v>
      </c>
      <c r="DSL308" s="319">
        <f>DSL307+1</f>
        <v>4</v>
      </c>
      <c r="DSM308" s="323" t="s">
        <v>219</v>
      </c>
      <c r="DSN308" s="319">
        <f>DSN307+1</f>
        <v>4</v>
      </c>
      <c r="DSO308" s="323" t="s">
        <v>219</v>
      </c>
      <c r="DSP308" s="319">
        <f>DSP307+1</f>
        <v>4</v>
      </c>
      <c r="DSQ308" s="323" t="s">
        <v>219</v>
      </c>
      <c r="DSR308" s="319">
        <f>DSR307+1</f>
        <v>4</v>
      </c>
      <c r="DSS308" s="323" t="s">
        <v>219</v>
      </c>
      <c r="DST308" s="319">
        <f>DST307+1</f>
        <v>4</v>
      </c>
      <c r="DSU308" s="323" t="s">
        <v>219</v>
      </c>
      <c r="DSV308" s="319">
        <f>DSV307+1</f>
        <v>4</v>
      </c>
      <c r="DSW308" s="323" t="s">
        <v>219</v>
      </c>
      <c r="DSX308" s="319">
        <f>DSX307+1</f>
        <v>4</v>
      </c>
      <c r="DSY308" s="323" t="s">
        <v>219</v>
      </c>
      <c r="DSZ308" s="319">
        <f>DSZ307+1</f>
        <v>4</v>
      </c>
      <c r="DTA308" s="323" t="s">
        <v>219</v>
      </c>
      <c r="DTB308" s="319">
        <f>DTB307+1</f>
        <v>4</v>
      </c>
      <c r="DTC308" s="323" t="s">
        <v>219</v>
      </c>
      <c r="DTD308" s="319">
        <f>DTD307+1</f>
        <v>4</v>
      </c>
      <c r="DTE308" s="323" t="s">
        <v>219</v>
      </c>
      <c r="DTF308" s="319">
        <f>DTF307+1</f>
        <v>4</v>
      </c>
      <c r="DTG308" s="323" t="s">
        <v>219</v>
      </c>
      <c r="DTH308" s="319">
        <f>DTH307+1</f>
        <v>4</v>
      </c>
      <c r="DTI308" s="323" t="s">
        <v>219</v>
      </c>
      <c r="DTJ308" s="319">
        <f>DTJ307+1</f>
        <v>4</v>
      </c>
      <c r="DTK308" s="323" t="s">
        <v>219</v>
      </c>
      <c r="DTL308" s="319">
        <f>DTL307+1</f>
        <v>4</v>
      </c>
      <c r="DTM308" s="323" t="s">
        <v>219</v>
      </c>
      <c r="DTN308" s="319">
        <f>DTN307+1</f>
        <v>4</v>
      </c>
      <c r="DTO308" s="323" t="s">
        <v>219</v>
      </c>
      <c r="DTP308" s="319">
        <f>DTP307+1</f>
        <v>4</v>
      </c>
      <c r="DTQ308" s="323" t="s">
        <v>219</v>
      </c>
      <c r="DTR308" s="319">
        <f>DTR307+1</f>
        <v>4</v>
      </c>
      <c r="DTS308" s="323" t="s">
        <v>219</v>
      </c>
      <c r="DTT308" s="319">
        <f>DTT307+1</f>
        <v>4</v>
      </c>
      <c r="DTU308" s="323" t="s">
        <v>219</v>
      </c>
      <c r="DTV308" s="319">
        <f>DTV307+1</f>
        <v>4</v>
      </c>
      <c r="DTW308" s="323" t="s">
        <v>219</v>
      </c>
      <c r="DTX308" s="319">
        <f>DTX307+1</f>
        <v>4</v>
      </c>
      <c r="DTY308" s="323" t="s">
        <v>219</v>
      </c>
      <c r="DTZ308" s="319">
        <f>DTZ307+1</f>
        <v>4</v>
      </c>
      <c r="DUA308" s="323" t="s">
        <v>219</v>
      </c>
      <c r="DUB308" s="319">
        <f>DUB307+1</f>
        <v>4</v>
      </c>
      <c r="DUC308" s="323" t="s">
        <v>219</v>
      </c>
      <c r="DUD308" s="319">
        <f>DUD307+1</f>
        <v>4</v>
      </c>
      <c r="DUE308" s="323" t="s">
        <v>219</v>
      </c>
      <c r="DUF308" s="319">
        <f>DUF307+1</f>
        <v>4</v>
      </c>
      <c r="DUG308" s="323" t="s">
        <v>219</v>
      </c>
      <c r="DUH308" s="319">
        <f>DUH307+1</f>
        <v>4</v>
      </c>
      <c r="DUI308" s="323" t="s">
        <v>219</v>
      </c>
      <c r="DUJ308" s="319">
        <f>DUJ307+1</f>
        <v>4</v>
      </c>
      <c r="DUK308" s="323" t="s">
        <v>219</v>
      </c>
      <c r="DUL308" s="319">
        <f>DUL307+1</f>
        <v>4</v>
      </c>
      <c r="DUM308" s="323" t="s">
        <v>219</v>
      </c>
      <c r="DUN308" s="319">
        <f>DUN307+1</f>
        <v>4</v>
      </c>
      <c r="DUO308" s="323" t="s">
        <v>219</v>
      </c>
      <c r="DUP308" s="319">
        <f>DUP307+1</f>
        <v>4</v>
      </c>
      <c r="DUQ308" s="323" t="s">
        <v>219</v>
      </c>
      <c r="DUR308" s="319">
        <f>DUR307+1</f>
        <v>4</v>
      </c>
      <c r="DUS308" s="323" t="s">
        <v>219</v>
      </c>
      <c r="DUT308" s="319">
        <f>DUT307+1</f>
        <v>4</v>
      </c>
      <c r="DUU308" s="323" t="s">
        <v>219</v>
      </c>
      <c r="DUV308" s="319">
        <f>DUV307+1</f>
        <v>4</v>
      </c>
      <c r="DUW308" s="323" t="s">
        <v>219</v>
      </c>
      <c r="DUX308" s="319">
        <f>DUX307+1</f>
        <v>4</v>
      </c>
      <c r="DUY308" s="323" t="s">
        <v>219</v>
      </c>
      <c r="DUZ308" s="319">
        <f>DUZ307+1</f>
        <v>4</v>
      </c>
      <c r="DVA308" s="323" t="s">
        <v>219</v>
      </c>
      <c r="DVB308" s="319">
        <f>DVB307+1</f>
        <v>4</v>
      </c>
      <c r="DVC308" s="323" t="s">
        <v>219</v>
      </c>
      <c r="DVD308" s="319">
        <f>DVD307+1</f>
        <v>4</v>
      </c>
      <c r="DVE308" s="323" t="s">
        <v>219</v>
      </c>
      <c r="DVF308" s="319">
        <f>DVF307+1</f>
        <v>4</v>
      </c>
      <c r="DVG308" s="323" t="s">
        <v>219</v>
      </c>
      <c r="DVH308" s="319">
        <f>DVH307+1</f>
        <v>4</v>
      </c>
      <c r="DVI308" s="323" t="s">
        <v>219</v>
      </c>
      <c r="DVJ308" s="319">
        <f>DVJ307+1</f>
        <v>4</v>
      </c>
      <c r="DVK308" s="323" t="s">
        <v>219</v>
      </c>
      <c r="DVL308" s="319">
        <f>DVL307+1</f>
        <v>4</v>
      </c>
      <c r="DVM308" s="323" t="s">
        <v>219</v>
      </c>
      <c r="DVN308" s="319">
        <f>DVN307+1</f>
        <v>4</v>
      </c>
      <c r="DVO308" s="323" t="s">
        <v>219</v>
      </c>
      <c r="DVP308" s="319">
        <f>DVP307+1</f>
        <v>4</v>
      </c>
      <c r="DVQ308" s="323" t="s">
        <v>219</v>
      </c>
      <c r="DVR308" s="319">
        <f>DVR307+1</f>
        <v>4</v>
      </c>
      <c r="DVS308" s="323" t="s">
        <v>219</v>
      </c>
      <c r="DVT308" s="319">
        <f>DVT307+1</f>
        <v>4</v>
      </c>
      <c r="DVU308" s="323" t="s">
        <v>219</v>
      </c>
      <c r="DVV308" s="319">
        <f>DVV307+1</f>
        <v>4</v>
      </c>
      <c r="DVW308" s="323" t="s">
        <v>219</v>
      </c>
      <c r="DVX308" s="319">
        <f>DVX307+1</f>
        <v>4</v>
      </c>
      <c r="DVY308" s="323" t="s">
        <v>219</v>
      </c>
      <c r="DVZ308" s="319">
        <f>DVZ307+1</f>
        <v>4</v>
      </c>
      <c r="DWA308" s="323" t="s">
        <v>219</v>
      </c>
      <c r="DWB308" s="319">
        <f>DWB307+1</f>
        <v>4</v>
      </c>
      <c r="DWC308" s="323" t="s">
        <v>219</v>
      </c>
      <c r="DWD308" s="319">
        <f>DWD307+1</f>
        <v>4</v>
      </c>
      <c r="DWE308" s="323" t="s">
        <v>219</v>
      </c>
      <c r="DWF308" s="319">
        <f>DWF307+1</f>
        <v>4</v>
      </c>
      <c r="DWG308" s="323" t="s">
        <v>219</v>
      </c>
      <c r="DWH308" s="319">
        <f>DWH307+1</f>
        <v>4</v>
      </c>
      <c r="DWI308" s="323" t="s">
        <v>219</v>
      </c>
      <c r="DWJ308" s="319">
        <f>DWJ307+1</f>
        <v>4</v>
      </c>
      <c r="DWK308" s="323" t="s">
        <v>219</v>
      </c>
      <c r="DWL308" s="319">
        <f>DWL307+1</f>
        <v>4</v>
      </c>
      <c r="DWM308" s="323" t="s">
        <v>219</v>
      </c>
      <c r="DWN308" s="319">
        <f>DWN307+1</f>
        <v>4</v>
      </c>
      <c r="DWO308" s="323" t="s">
        <v>219</v>
      </c>
      <c r="DWP308" s="319">
        <f>DWP307+1</f>
        <v>4</v>
      </c>
      <c r="DWQ308" s="323" t="s">
        <v>219</v>
      </c>
      <c r="DWR308" s="319">
        <f>DWR307+1</f>
        <v>4</v>
      </c>
      <c r="DWS308" s="323" t="s">
        <v>219</v>
      </c>
      <c r="DWT308" s="319">
        <f>DWT307+1</f>
        <v>4</v>
      </c>
      <c r="DWU308" s="323" t="s">
        <v>219</v>
      </c>
      <c r="DWV308" s="319">
        <f>DWV307+1</f>
        <v>4</v>
      </c>
      <c r="DWW308" s="323" t="s">
        <v>219</v>
      </c>
      <c r="DWX308" s="319">
        <f>DWX307+1</f>
        <v>4</v>
      </c>
      <c r="DWY308" s="323" t="s">
        <v>219</v>
      </c>
      <c r="DWZ308" s="319">
        <f>DWZ307+1</f>
        <v>4</v>
      </c>
      <c r="DXA308" s="323" t="s">
        <v>219</v>
      </c>
      <c r="DXB308" s="319">
        <f>DXB307+1</f>
        <v>4</v>
      </c>
      <c r="DXC308" s="323" t="s">
        <v>219</v>
      </c>
      <c r="DXD308" s="319">
        <f>DXD307+1</f>
        <v>4</v>
      </c>
      <c r="DXE308" s="323" t="s">
        <v>219</v>
      </c>
      <c r="DXF308" s="319">
        <f>DXF307+1</f>
        <v>4</v>
      </c>
      <c r="DXG308" s="323" t="s">
        <v>219</v>
      </c>
      <c r="DXH308" s="319">
        <f>DXH307+1</f>
        <v>4</v>
      </c>
      <c r="DXI308" s="323" t="s">
        <v>219</v>
      </c>
      <c r="DXJ308" s="319">
        <f>DXJ307+1</f>
        <v>4</v>
      </c>
      <c r="DXK308" s="323" t="s">
        <v>219</v>
      </c>
      <c r="DXL308" s="319">
        <f>DXL307+1</f>
        <v>4</v>
      </c>
      <c r="DXM308" s="323" t="s">
        <v>219</v>
      </c>
      <c r="DXN308" s="319">
        <f>DXN307+1</f>
        <v>4</v>
      </c>
      <c r="DXO308" s="323" t="s">
        <v>219</v>
      </c>
      <c r="DXP308" s="319">
        <f>DXP307+1</f>
        <v>4</v>
      </c>
      <c r="DXQ308" s="323" t="s">
        <v>219</v>
      </c>
      <c r="DXR308" s="319">
        <f>DXR307+1</f>
        <v>4</v>
      </c>
      <c r="DXS308" s="323" t="s">
        <v>219</v>
      </c>
      <c r="DXT308" s="319">
        <f>DXT307+1</f>
        <v>4</v>
      </c>
      <c r="DXU308" s="323" t="s">
        <v>219</v>
      </c>
      <c r="DXV308" s="319">
        <f>DXV307+1</f>
        <v>4</v>
      </c>
      <c r="DXW308" s="323" t="s">
        <v>219</v>
      </c>
      <c r="DXX308" s="319">
        <f>DXX307+1</f>
        <v>4</v>
      </c>
      <c r="DXY308" s="323" t="s">
        <v>219</v>
      </c>
      <c r="DXZ308" s="319">
        <f>DXZ307+1</f>
        <v>4</v>
      </c>
      <c r="DYA308" s="323" t="s">
        <v>219</v>
      </c>
      <c r="DYB308" s="319">
        <f>DYB307+1</f>
        <v>4</v>
      </c>
      <c r="DYC308" s="323" t="s">
        <v>219</v>
      </c>
      <c r="DYD308" s="319">
        <f>DYD307+1</f>
        <v>4</v>
      </c>
      <c r="DYE308" s="323" t="s">
        <v>219</v>
      </c>
      <c r="DYF308" s="319">
        <f>DYF307+1</f>
        <v>4</v>
      </c>
      <c r="DYG308" s="323" t="s">
        <v>219</v>
      </c>
      <c r="DYH308" s="319">
        <f>DYH307+1</f>
        <v>4</v>
      </c>
      <c r="DYI308" s="323" t="s">
        <v>219</v>
      </c>
      <c r="DYJ308" s="319">
        <f>DYJ307+1</f>
        <v>4</v>
      </c>
      <c r="DYK308" s="323" t="s">
        <v>219</v>
      </c>
      <c r="DYL308" s="319">
        <f>DYL307+1</f>
        <v>4</v>
      </c>
      <c r="DYM308" s="323" t="s">
        <v>219</v>
      </c>
      <c r="DYN308" s="319">
        <f>DYN307+1</f>
        <v>4</v>
      </c>
      <c r="DYO308" s="323" t="s">
        <v>219</v>
      </c>
      <c r="DYP308" s="319">
        <f>DYP307+1</f>
        <v>4</v>
      </c>
      <c r="DYQ308" s="323" t="s">
        <v>219</v>
      </c>
      <c r="DYR308" s="319">
        <f>DYR307+1</f>
        <v>4</v>
      </c>
      <c r="DYS308" s="323" t="s">
        <v>219</v>
      </c>
      <c r="DYT308" s="319">
        <f>DYT307+1</f>
        <v>4</v>
      </c>
      <c r="DYU308" s="323" t="s">
        <v>219</v>
      </c>
      <c r="DYV308" s="319">
        <f>DYV307+1</f>
        <v>4</v>
      </c>
      <c r="DYW308" s="323" t="s">
        <v>219</v>
      </c>
      <c r="DYX308" s="319">
        <f>DYX307+1</f>
        <v>4</v>
      </c>
      <c r="DYY308" s="323" t="s">
        <v>219</v>
      </c>
      <c r="DYZ308" s="319">
        <f>DYZ307+1</f>
        <v>4</v>
      </c>
      <c r="DZA308" s="323" t="s">
        <v>219</v>
      </c>
      <c r="DZB308" s="319">
        <f>DZB307+1</f>
        <v>4</v>
      </c>
      <c r="DZC308" s="323" t="s">
        <v>219</v>
      </c>
      <c r="DZD308" s="319">
        <f>DZD307+1</f>
        <v>4</v>
      </c>
      <c r="DZE308" s="323" t="s">
        <v>219</v>
      </c>
      <c r="DZF308" s="319">
        <f>DZF307+1</f>
        <v>4</v>
      </c>
      <c r="DZG308" s="323" t="s">
        <v>219</v>
      </c>
      <c r="DZH308" s="319">
        <f>DZH307+1</f>
        <v>4</v>
      </c>
      <c r="DZI308" s="323" t="s">
        <v>219</v>
      </c>
      <c r="DZJ308" s="319">
        <f>DZJ307+1</f>
        <v>4</v>
      </c>
      <c r="DZK308" s="323" t="s">
        <v>219</v>
      </c>
      <c r="DZL308" s="319">
        <f>DZL307+1</f>
        <v>4</v>
      </c>
      <c r="DZM308" s="323" t="s">
        <v>219</v>
      </c>
      <c r="DZN308" s="319">
        <f>DZN307+1</f>
        <v>4</v>
      </c>
      <c r="DZO308" s="323" t="s">
        <v>219</v>
      </c>
      <c r="DZP308" s="319">
        <f>DZP307+1</f>
        <v>4</v>
      </c>
      <c r="DZQ308" s="323" t="s">
        <v>219</v>
      </c>
      <c r="DZR308" s="319">
        <f>DZR307+1</f>
        <v>4</v>
      </c>
      <c r="DZS308" s="323" t="s">
        <v>219</v>
      </c>
      <c r="DZT308" s="319">
        <f>DZT307+1</f>
        <v>4</v>
      </c>
      <c r="DZU308" s="323" t="s">
        <v>219</v>
      </c>
      <c r="DZV308" s="319">
        <f>DZV307+1</f>
        <v>4</v>
      </c>
      <c r="DZW308" s="323" t="s">
        <v>219</v>
      </c>
      <c r="DZX308" s="319">
        <f>DZX307+1</f>
        <v>4</v>
      </c>
      <c r="DZY308" s="323" t="s">
        <v>219</v>
      </c>
      <c r="DZZ308" s="319">
        <f>DZZ307+1</f>
        <v>4</v>
      </c>
      <c r="EAA308" s="323" t="s">
        <v>219</v>
      </c>
      <c r="EAB308" s="319">
        <f>EAB307+1</f>
        <v>4</v>
      </c>
      <c r="EAC308" s="323" t="s">
        <v>219</v>
      </c>
      <c r="EAD308" s="319">
        <f>EAD307+1</f>
        <v>4</v>
      </c>
      <c r="EAE308" s="323" t="s">
        <v>219</v>
      </c>
      <c r="EAF308" s="319">
        <f>EAF307+1</f>
        <v>4</v>
      </c>
      <c r="EAG308" s="323" t="s">
        <v>219</v>
      </c>
      <c r="EAH308" s="319">
        <f>EAH307+1</f>
        <v>4</v>
      </c>
      <c r="EAI308" s="323" t="s">
        <v>219</v>
      </c>
      <c r="EAJ308" s="319">
        <f>EAJ307+1</f>
        <v>4</v>
      </c>
      <c r="EAK308" s="323" t="s">
        <v>219</v>
      </c>
      <c r="EAL308" s="319">
        <f>EAL307+1</f>
        <v>4</v>
      </c>
      <c r="EAM308" s="323" t="s">
        <v>219</v>
      </c>
      <c r="EAN308" s="319">
        <f>EAN307+1</f>
        <v>4</v>
      </c>
      <c r="EAO308" s="323" t="s">
        <v>219</v>
      </c>
      <c r="EAP308" s="319">
        <f>EAP307+1</f>
        <v>4</v>
      </c>
      <c r="EAQ308" s="323" t="s">
        <v>219</v>
      </c>
      <c r="EAR308" s="319">
        <f>EAR307+1</f>
        <v>4</v>
      </c>
      <c r="EAS308" s="323" t="s">
        <v>219</v>
      </c>
      <c r="EAT308" s="319">
        <f>EAT307+1</f>
        <v>4</v>
      </c>
      <c r="EAU308" s="323" t="s">
        <v>219</v>
      </c>
      <c r="EAV308" s="319">
        <f>EAV307+1</f>
        <v>4</v>
      </c>
      <c r="EAW308" s="323" t="s">
        <v>219</v>
      </c>
      <c r="EAX308" s="319">
        <f>EAX307+1</f>
        <v>4</v>
      </c>
      <c r="EAY308" s="323" t="s">
        <v>219</v>
      </c>
      <c r="EAZ308" s="319">
        <f>EAZ307+1</f>
        <v>4</v>
      </c>
      <c r="EBA308" s="323" t="s">
        <v>219</v>
      </c>
      <c r="EBB308" s="319">
        <f>EBB307+1</f>
        <v>4</v>
      </c>
      <c r="EBC308" s="323" t="s">
        <v>219</v>
      </c>
      <c r="EBD308" s="319">
        <f>EBD307+1</f>
        <v>4</v>
      </c>
      <c r="EBE308" s="323" t="s">
        <v>219</v>
      </c>
      <c r="EBF308" s="319">
        <f>EBF307+1</f>
        <v>4</v>
      </c>
      <c r="EBG308" s="323" t="s">
        <v>219</v>
      </c>
      <c r="EBH308" s="319">
        <f>EBH307+1</f>
        <v>4</v>
      </c>
      <c r="EBI308" s="323" t="s">
        <v>219</v>
      </c>
      <c r="EBJ308" s="319">
        <f>EBJ307+1</f>
        <v>4</v>
      </c>
      <c r="EBK308" s="323" t="s">
        <v>219</v>
      </c>
      <c r="EBL308" s="319">
        <f>EBL307+1</f>
        <v>4</v>
      </c>
      <c r="EBM308" s="323" t="s">
        <v>219</v>
      </c>
      <c r="EBN308" s="319">
        <f>EBN307+1</f>
        <v>4</v>
      </c>
      <c r="EBO308" s="323" t="s">
        <v>219</v>
      </c>
      <c r="EBP308" s="319">
        <f>EBP307+1</f>
        <v>4</v>
      </c>
      <c r="EBQ308" s="323" t="s">
        <v>219</v>
      </c>
      <c r="EBR308" s="319">
        <f>EBR307+1</f>
        <v>4</v>
      </c>
      <c r="EBS308" s="323" t="s">
        <v>219</v>
      </c>
      <c r="EBT308" s="319">
        <f>EBT307+1</f>
        <v>4</v>
      </c>
      <c r="EBU308" s="323" t="s">
        <v>219</v>
      </c>
      <c r="EBV308" s="319">
        <f>EBV307+1</f>
        <v>4</v>
      </c>
      <c r="EBW308" s="323" t="s">
        <v>219</v>
      </c>
      <c r="EBX308" s="319">
        <f>EBX307+1</f>
        <v>4</v>
      </c>
      <c r="EBY308" s="323" t="s">
        <v>219</v>
      </c>
      <c r="EBZ308" s="319">
        <f>EBZ307+1</f>
        <v>4</v>
      </c>
      <c r="ECA308" s="323" t="s">
        <v>219</v>
      </c>
      <c r="ECB308" s="319">
        <f>ECB307+1</f>
        <v>4</v>
      </c>
      <c r="ECC308" s="323" t="s">
        <v>219</v>
      </c>
      <c r="ECD308" s="319">
        <f>ECD307+1</f>
        <v>4</v>
      </c>
      <c r="ECE308" s="323" t="s">
        <v>219</v>
      </c>
      <c r="ECF308" s="319">
        <f>ECF307+1</f>
        <v>4</v>
      </c>
      <c r="ECG308" s="323" t="s">
        <v>219</v>
      </c>
      <c r="ECH308" s="319">
        <f>ECH307+1</f>
        <v>4</v>
      </c>
      <c r="ECI308" s="323" t="s">
        <v>219</v>
      </c>
      <c r="ECJ308" s="319">
        <f>ECJ307+1</f>
        <v>4</v>
      </c>
      <c r="ECK308" s="323" t="s">
        <v>219</v>
      </c>
      <c r="ECL308" s="319">
        <f>ECL307+1</f>
        <v>4</v>
      </c>
      <c r="ECM308" s="323" t="s">
        <v>219</v>
      </c>
      <c r="ECN308" s="319">
        <f>ECN307+1</f>
        <v>4</v>
      </c>
      <c r="ECO308" s="323" t="s">
        <v>219</v>
      </c>
      <c r="ECP308" s="319">
        <f>ECP307+1</f>
        <v>4</v>
      </c>
      <c r="ECQ308" s="323" t="s">
        <v>219</v>
      </c>
      <c r="ECR308" s="319">
        <f>ECR307+1</f>
        <v>4</v>
      </c>
      <c r="ECS308" s="323" t="s">
        <v>219</v>
      </c>
      <c r="ECT308" s="319">
        <f>ECT307+1</f>
        <v>4</v>
      </c>
      <c r="ECU308" s="323" t="s">
        <v>219</v>
      </c>
      <c r="ECV308" s="319">
        <f>ECV307+1</f>
        <v>4</v>
      </c>
      <c r="ECW308" s="323" t="s">
        <v>219</v>
      </c>
      <c r="ECX308" s="319">
        <f>ECX307+1</f>
        <v>4</v>
      </c>
      <c r="ECY308" s="323" t="s">
        <v>219</v>
      </c>
      <c r="ECZ308" s="319">
        <f>ECZ307+1</f>
        <v>4</v>
      </c>
      <c r="EDA308" s="323" t="s">
        <v>219</v>
      </c>
      <c r="EDB308" s="319">
        <f>EDB307+1</f>
        <v>4</v>
      </c>
      <c r="EDC308" s="323" t="s">
        <v>219</v>
      </c>
      <c r="EDD308" s="319">
        <f>EDD307+1</f>
        <v>4</v>
      </c>
      <c r="EDE308" s="323" t="s">
        <v>219</v>
      </c>
      <c r="EDF308" s="319">
        <f>EDF307+1</f>
        <v>4</v>
      </c>
      <c r="EDG308" s="323" t="s">
        <v>219</v>
      </c>
      <c r="EDH308" s="319">
        <f>EDH307+1</f>
        <v>4</v>
      </c>
      <c r="EDI308" s="323" t="s">
        <v>219</v>
      </c>
      <c r="EDJ308" s="319">
        <f>EDJ307+1</f>
        <v>4</v>
      </c>
      <c r="EDK308" s="323" t="s">
        <v>219</v>
      </c>
      <c r="EDL308" s="319">
        <f>EDL307+1</f>
        <v>4</v>
      </c>
      <c r="EDM308" s="323" t="s">
        <v>219</v>
      </c>
      <c r="EDN308" s="319">
        <f>EDN307+1</f>
        <v>4</v>
      </c>
      <c r="EDO308" s="323" t="s">
        <v>219</v>
      </c>
      <c r="EDP308" s="319">
        <f>EDP307+1</f>
        <v>4</v>
      </c>
      <c r="EDQ308" s="323" t="s">
        <v>219</v>
      </c>
      <c r="EDR308" s="319">
        <f>EDR307+1</f>
        <v>4</v>
      </c>
      <c r="EDS308" s="323" t="s">
        <v>219</v>
      </c>
      <c r="EDT308" s="319">
        <f>EDT307+1</f>
        <v>4</v>
      </c>
      <c r="EDU308" s="323" t="s">
        <v>219</v>
      </c>
      <c r="EDV308" s="319">
        <f>EDV307+1</f>
        <v>4</v>
      </c>
      <c r="EDW308" s="323" t="s">
        <v>219</v>
      </c>
      <c r="EDX308" s="319">
        <f>EDX307+1</f>
        <v>4</v>
      </c>
      <c r="EDY308" s="323" t="s">
        <v>219</v>
      </c>
      <c r="EDZ308" s="319">
        <f>EDZ307+1</f>
        <v>4</v>
      </c>
      <c r="EEA308" s="323" t="s">
        <v>219</v>
      </c>
      <c r="EEB308" s="319">
        <f>EEB307+1</f>
        <v>4</v>
      </c>
      <c r="EEC308" s="323" t="s">
        <v>219</v>
      </c>
      <c r="EED308" s="319">
        <f>EED307+1</f>
        <v>4</v>
      </c>
      <c r="EEE308" s="323" t="s">
        <v>219</v>
      </c>
      <c r="EEF308" s="319">
        <f>EEF307+1</f>
        <v>4</v>
      </c>
      <c r="EEG308" s="323" t="s">
        <v>219</v>
      </c>
      <c r="EEH308" s="319">
        <f>EEH307+1</f>
        <v>4</v>
      </c>
      <c r="EEI308" s="323" t="s">
        <v>219</v>
      </c>
      <c r="EEJ308" s="319">
        <f>EEJ307+1</f>
        <v>4</v>
      </c>
      <c r="EEK308" s="323" t="s">
        <v>219</v>
      </c>
      <c r="EEL308" s="319">
        <f>EEL307+1</f>
        <v>4</v>
      </c>
      <c r="EEM308" s="323" t="s">
        <v>219</v>
      </c>
      <c r="EEN308" s="319">
        <f>EEN307+1</f>
        <v>4</v>
      </c>
      <c r="EEO308" s="323" t="s">
        <v>219</v>
      </c>
      <c r="EEP308" s="319">
        <f>EEP307+1</f>
        <v>4</v>
      </c>
      <c r="EEQ308" s="323" t="s">
        <v>219</v>
      </c>
      <c r="EER308" s="319">
        <f>EER307+1</f>
        <v>4</v>
      </c>
      <c r="EES308" s="323" t="s">
        <v>219</v>
      </c>
      <c r="EET308" s="319">
        <f>EET307+1</f>
        <v>4</v>
      </c>
      <c r="EEU308" s="323" t="s">
        <v>219</v>
      </c>
      <c r="EEV308" s="319">
        <f>EEV307+1</f>
        <v>4</v>
      </c>
      <c r="EEW308" s="323" t="s">
        <v>219</v>
      </c>
      <c r="EEX308" s="319">
        <f>EEX307+1</f>
        <v>4</v>
      </c>
      <c r="EEY308" s="323" t="s">
        <v>219</v>
      </c>
      <c r="EEZ308" s="319">
        <f>EEZ307+1</f>
        <v>4</v>
      </c>
      <c r="EFA308" s="323" t="s">
        <v>219</v>
      </c>
      <c r="EFB308" s="319">
        <f>EFB307+1</f>
        <v>4</v>
      </c>
      <c r="EFC308" s="323" t="s">
        <v>219</v>
      </c>
      <c r="EFD308" s="319">
        <f>EFD307+1</f>
        <v>4</v>
      </c>
      <c r="EFE308" s="323" t="s">
        <v>219</v>
      </c>
      <c r="EFF308" s="319">
        <f>EFF307+1</f>
        <v>4</v>
      </c>
      <c r="EFG308" s="323" t="s">
        <v>219</v>
      </c>
      <c r="EFH308" s="319">
        <f>EFH307+1</f>
        <v>4</v>
      </c>
      <c r="EFI308" s="323" t="s">
        <v>219</v>
      </c>
      <c r="EFJ308" s="319">
        <f>EFJ307+1</f>
        <v>4</v>
      </c>
      <c r="EFK308" s="323" t="s">
        <v>219</v>
      </c>
      <c r="EFL308" s="319">
        <f>EFL307+1</f>
        <v>4</v>
      </c>
      <c r="EFM308" s="323" t="s">
        <v>219</v>
      </c>
      <c r="EFN308" s="319">
        <f>EFN307+1</f>
        <v>4</v>
      </c>
      <c r="EFO308" s="323" t="s">
        <v>219</v>
      </c>
      <c r="EFP308" s="319">
        <f>EFP307+1</f>
        <v>4</v>
      </c>
      <c r="EFQ308" s="323" t="s">
        <v>219</v>
      </c>
      <c r="EFR308" s="319">
        <f>EFR307+1</f>
        <v>4</v>
      </c>
      <c r="EFS308" s="323" t="s">
        <v>219</v>
      </c>
      <c r="EFT308" s="319">
        <f>EFT307+1</f>
        <v>4</v>
      </c>
      <c r="EFU308" s="323" t="s">
        <v>219</v>
      </c>
      <c r="EFV308" s="319">
        <f>EFV307+1</f>
        <v>4</v>
      </c>
      <c r="EFW308" s="323" t="s">
        <v>219</v>
      </c>
      <c r="EFX308" s="319">
        <f>EFX307+1</f>
        <v>4</v>
      </c>
      <c r="EFY308" s="323" t="s">
        <v>219</v>
      </c>
      <c r="EFZ308" s="319">
        <f>EFZ307+1</f>
        <v>4</v>
      </c>
      <c r="EGA308" s="323" t="s">
        <v>219</v>
      </c>
      <c r="EGB308" s="319">
        <f>EGB307+1</f>
        <v>4</v>
      </c>
      <c r="EGC308" s="323" t="s">
        <v>219</v>
      </c>
      <c r="EGD308" s="319">
        <f>EGD307+1</f>
        <v>4</v>
      </c>
      <c r="EGE308" s="323" t="s">
        <v>219</v>
      </c>
      <c r="EGF308" s="319">
        <f>EGF307+1</f>
        <v>4</v>
      </c>
      <c r="EGG308" s="323" t="s">
        <v>219</v>
      </c>
      <c r="EGH308" s="319">
        <f>EGH307+1</f>
        <v>4</v>
      </c>
      <c r="EGI308" s="323" t="s">
        <v>219</v>
      </c>
      <c r="EGJ308" s="319">
        <f>EGJ307+1</f>
        <v>4</v>
      </c>
      <c r="EGK308" s="323" t="s">
        <v>219</v>
      </c>
      <c r="EGL308" s="319">
        <f>EGL307+1</f>
        <v>4</v>
      </c>
      <c r="EGM308" s="323" t="s">
        <v>219</v>
      </c>
      <c r="EGN308" s="319">
        <f>EGN307+1</f>
        <v>4</v>
      </c>
      <c r="EGO308" s="323" t="s">
        <v>219</v>
      </c>
      <c r="EGP308" s="319">
        <f>EGP307+1</f>
        <v>4</v>
      </c>
      <c r="EGQ308" s="323" t="s">
        <v>219</v>
      </c>
      <c r="EGR308" s="319">
        <f>EGR307+1</f>
        <v>4</v>
      </c>
      <c r="EGS308" s="323" t="s">
        <v>219</v>
      </c>
      <c r="EGT308" s="319">
        <f>EGT307+1</f>
        <v>4</v>
      </c>
      <c r="EGU308" s="323" t="s">
        <v>219</v>
      </c>
      <c r="EGV308" s="319">
        <f>EGV307+1</f>
        <v>4</v>
      </c>
      <c r="EGW308" s="323" t="s">
        <v>219</v>
      </c>
      <c r="EGX308" s="319">
        <f>EGX307+1</f>
        <v>4</v>
      </c>
      <c r="EGY308" s="323" t="s">
        <v>219</v>
      </c>
      <c r="EGZ308" s="319">
        <f>EGZ307+1</f>
        <v>4</v>
      </c>
      <c r="EHA308" s="323" t="s">
        <v>219</v>
      </c>
      <c r="EHB308" s="319">
        <f>EHB307+1</f>
        <v>4</v>
      </c>
      <c r="EHC308" s="323" t="s">
        <v>219</v>
      </c>
      <c r="EHD308" s="319">
        <f>EHD307+1</f>
        <v>4</v>
      </c>
      <c r="EHE308" s="323" t="s">
        <v>219</v>
      </c>
      <c r="EHF308" s="319">
        <f>EHF307+1</f>
        <v>4</v>
      </c>
      <c r="EHG308" s="323" t="s">
        <v>219</v>
      </c>
      <c r="EHH308" s="319">
        <f>EHH307+1</f>
        <v>4</v>
      </c>
      <c r="EHI308" s="323" t="s">
        <v>219</v>
      </c>
      <c r="EHJ308" s="319">
        <f>EHJ307+1</f>
        <v>4</v>
      </c>
      <c r="EHK308" s="323" t="s">
        <v>219</v>
      </c>
      <c r="EHL308" s="319">
        <f>EHL307+1</f>
        <v>4</v>
      </c>
      <c r="EHM308" s="323" t="s">
        <v>219</v>
      </c>
      <c r="EHN308" s="319">
        <f>EHN307+1</f>
        <v>4</v>
      </c>
      <c r="EHO308" s="323" t="s">
        <v>219</v>
      </c>
      <c r="EHP308" s="319">
        <f>EHP307+1</f>
        <v>4</v>
      </c>
      <c r="EHQ308" s="323" t="s">
        <v>219</v>
      </c>
      <c r="EHR308" s="319">
        <f>EHR307+1</f>
        <v>4</v>
      </c>
      <c r="EHS308" s="323" t="s">
        <v>219</v>
      </c>
      <c r="EHT308" s="319">
        <f>EHT307+1</f>
        <v>4</v>
      </c>
      <c r="EHU308" s="323" t="s">
        <v>219</v>
      </c>
      <c r="EHV308" s="319">
        <f>EHV307+1</f>
        <v>4</v>
      </c>
      <c r="EHW308" s="323" t="s">
        <v>219</v>
      </c>
      <c r="EHX308" s="319">
        <f>EHX307+1</f>
        <v>4</v>
      </c>
      <c r="EHY308" s="323" t="s">
        <v>219</v>
      </c>
      <c r="EHZ308" s="319">
        <f>EHZ307+1</f>
        <v>4</v>
      </c>
      <c r="EIA308" s="323" t="s">
        <v>219</v>
      </c>
      <c r="EIB308" s="319">
        <f>EIB307+1</f>
        <v>4</v>
      </c>
      <c r="EIC308" s="323" t="s">
        <v>219</v>
      </c>
      <c r="EID308" s="319">
        <f>EID307+1</f>
        <v>4</v>
      </c>
      <c r="EIE308" s="323" t="s">
        <v>219</v>
      </c>
      <c r="EIF308" s="319">
        <f>EIF307+1</f>
        <v>4</v>
      </c>
      <c r="EIG308" s="323" t="s">
        <v>219</v>
      </c>
      <c r="EIH308" s="319">
        <f>EIH307+1</f>
        <v>4</v>
      </c>
      <c r="EII308" s="323" t="s">
        <v>219</v>
      </c>
      <c r="EIJ308" s="319">
        <f>EIJ307+1</f>
        <v>4</v>
      </c>
      <c r="EIK308" s="323" t="s">
        <v>219</v>
      </c>
      <c r="EIL308" s="319">
        <f>EIL307+1</f>
        <v>4</v>
      </c>
      <c r="EIM308" s="323" t="s">
        <v>219</v>
      </c>
      <c r="EIN308" s="319">
        <f>EIN307+1</f>
        <v>4</v>
      </c>
      <c r="EIO308" s="323" t="s">
        <v>219</v>
      </c>
      <c r="EIP308" s="319">
        <f>EIP307+1</f>
        <v>4</v>
      </c>
      <c r="EIQ308" s="323" t="s">
        <v>219</v>
      </c>
      <c r="EIR308" s="319">
        <f>EIR307+1</f>
        <v>4</v>
      </c>
      <c r="EIS308" s="323" t="s">
        <v>219</v>
      </c>
      <c r="EIT308" s="319">
        <f>EIT307+1</f>
        <v>4</v>
      </c>
      <c r="EIU308" s="323" t="s">
        <v>219</v>
      </c>
      <c r="EIV308" s="319">
        <f>EIV307+1</f>
        <v>4</v>
      </c>
      <c r="EIW308" s="323" t="s">
        <v>219</v>
      </c>
      <c r="EIX308" s="319">
        <f>EIX307+1</f>
        <v>4</v>
      </c>
      <c r="EIY308" s="323" t="s">
        <v>219</v>
      </c>
      <c r="EIZ308" s="319">
        <f>EIZ307+1</f>
        <v>4</v>
      </c>
      <c r="EJA308" s="323" t="s">
        <v>219</v>
      </c>
      <c r="EJB308" s="319">
        <f>EJB307+1</f>
        <v>4</v>
      </c>
      <c r="EJC308" s="323" t="s">
        <v>219</v>
      </c>
      <c r="EJD308" s="319">
        <f>EJD307+1</f>
        <v>4</v>
      </c>
      <c r="EJE308" s="323" t="s">
        <v>219</v>
      </c>
      <c r="EJF308" s="319">
        <f>EJF307+1</f>
        <v>4</v>
      </c>
      <c r="EJG308" s="323" t="s">
        <v>219</v>
      </c>
      <c r="EJH308" s="319">
        <f>EJH307+1</f>
        <v>4</v>
      </c>
      <c r="EJI308" s="323" t="s">
        <v>219</v>
      </c>
      <c r="EJJ308" s="319">
        <f>EJJ307+1</f>
        <v>4</v>
      </c>
      <c r="EJK308" s="323" t="s">
        <v>219</v>
      </c>
      <c r="EJL308" s="319">
        <f>EJL307+1</f>
        <v>4</v>
      </c>
      <c r="EJM308" s="323" t="s">
        <v>219</v>
      </c>
      <c r="EJN308" s="319">
        <f>EJN307+1</f>
        <v>4</v>
      </c>
      <c r="EJO308" s="323" t="s">
        <v>219</v>
      </c>
      <c r="EJP308" s="319">
        <f>EJP307+1</f>
        <v>4</v>
      </c>
      <c r="EJQ308" s="323" t="s">
        <v>219</v>
      </c>
      <c r="EJR308" s="319">
        <f>EJR307+1</f>
        <v>4</v>
      </c>
      <c r="EJS308" s="323" t="s">
        <v>219</v>
      </c>
      <c r="EJT308" s="319">
        <f>EJT307+1</f>
        <v>4</v>
      </c>
      <c r="EJU308" s="323" t="s">
        <v>219</v>
      </c>
      <c r="EJV308" s="319">
        <f>EJV307+1</f>
        <v>4</v>
      </c>
      <c r="EJW308" s="323" t="s">
        <v>219</v>
      </c>
      <c r="EJX308" s="319">
        <f>EJX307+1</f>
        <v>4</v>
      </c>
      <c r="EJY308" s="323" t="s">
        <v>219</v>
      </c>
      <c r="EJZ308" s="319">
        <f>EJZ307+1</f>
        <v>4</v>
      </c>
      <c r="EKA308" s="323" t="s">
        <v>219</v>
      </c>
      <c r="EKB308" s="319">
        <f>EKB307+1</f>
        <v>4</v>
      </c>
      <c r="EKC308" s="323" t="s">
        <v>219</v>
      </c>
      <c r="EKD308" s="319">
        <f>EKD307+1</f>
        <v>4</v>
      </c>
      <c r="EKE308" s="323" t="s">
        <v>219</v>
      </c>
      <c r="EKF308" s="319">
        <f>EKF307+1</f>
        <v>4</v>
      </c>
      <c r="EKG308" s="323" t="s">
        <v>219</v>
      </c>
      <c r="EKH308" s="319">
        <f>EKH307+1</f>
        <v>4</v>
      </c>
      <c r="EKI308" s="323" t="s">
        <v>219</v>
      </c>
      <c r="EKJ308" s="319">
        <f>EKJ307+1</f>
        <v>4</v>
      </c>
      <c r="EKK308" s="323" t="s">
        <v>219</v>
      </c>
      <c r="EKL308" s="319">
        <f>EKL307+1</f>
        <v>4</v>
      </c>
      <c r="EKM308" s="323" t="s">
        <v>219</v>
      </c>
      <c r="EKN308" s="319">
        <f>EKN307+1</f>
        <v>4</v>
      </c>
      <c r="EKO308" s="323" t="s">
        <v>219</v>
      </c>
      <c r="EKP308" s="319">
        <f>EKP307+1</f>
        <v>4</v>
      </c>
      <c r="EKQ308" s="323" t="s">
        <v>219</v>
      </c>
      <c r="EKR308" s="319">
        <f>EKR307+1</f>
        <v>4</v>
      </c>
      <c r="EKS308" s="323" t="s">
        <v>219</v>
      </c>
      <c r="EKT308" s="319">
        <f>EKT307+1</f>
        <v>4</v>
      </c>
      <c r="EKU308" s="323" t="s">
        <v>219</v>
      </c>
      <c r="EKV308" s="319">
        <f>EKV307+1</f>
        <v>4</v>
      </c>
      <c r="EKW308" s="323" t="s">
        <v>219</v>
      </c>
      <c r="EKX308" s="319">
        <f>EKX307+1</f>
        <v>4</v>
      </c>
      <c r="EKY308" s="323" t="s">
        <v>219</v>
      </c>
      <c r="EKZ308" s="319">
        <f>EKZ307+1</f>
        <v>4</v>
      </c>
      <c r="ELA308" s="323" t="s">
        <v>219</v>
      </c>
      <c r="ELB308" s="319">
        <f>ELB307+1</f>
        <v>4</v>
      </c>
      <c r="ELC308" s="323" t="s">
        <v>219</v>
      </c>
      <c r="ELD308" s="319">
        <f>ELD307+1</f>
        <v>4</v>
      </c>
      <c r="ELE308" s="323" t="s">
        <v>219</v>
      </c>
      <c r="ELF308" s="319">
        <f>ELF307+1</f>
        <v>4</v>
      </c>
      <c r="ELG308" s="323" t="s">
        <v>219</v>
      </c>
      <c r="ELH308" s="319">
        <f>ELH307+1</f>
        <v>4</v>
      </c>
      <c r="ELI308" s="323" t="s">
        <v>219</v>
      </c>
      <c r="ELJ308" s="319">
        <f>ELJ307+1</f>
        <v>4</v>
      </c>
      <c r="ELK308" s="323" t="s">
        <v>219</v>
      </c>
      <c r="ELL308" s="319">
        <f>ELL307+1</f>
        <v>4</v>
      </c>
      <c r="ELM308" s="323" t="s">
        <v>219</v>
      </c>
      <c r="ELN308" s="319">
        <f>ELN307+1</f>
        <v>4</v>
      </c>
      <c r="ELO308" s="323" t="s">
        <v>219</v>
      </c>
      <c r="ELP308" s="319">
        <f>ELP307+1</f>
        <v>4</v>
      </c>
      <c r="ELQ308" s="323" t="s">
        <v>219</v>
      </c>
      <c r="ELR308" s="319">
        <f>ELR307+1</f>
        <v>4</v>
      </c>
      <c r="ELS308" s="323" t="s">
        <v>219</v>
      </c>
      <c r="ELT308" s="319">
        <f>ELT307+1</f>
        <v>4</v>
      </c>
      <c r="ELU308" s="323" t="s">
        <v>219</v>
      </c>
      <c r="ELV308" s="319">
        <f>ELV307+1</f>
        <v>4</v>
      </c>
      <c r="ELW308" s="323" t="s">
        <v>219</v>
      </c>
      <c r="ELX308" s="319">
        <f>ELX307+1</f>
        <v>4</v>
      </c>
      <c r="ELY308" s="323" t="s">
        <v>219</v>
      </c>
      <c r="ELZ308" s="319">
        <f>ELZ307+1</f>
        <v>4</v>
      </c>
      <c r="EMA308" s="323" t="s">
        <v>219</v>
      </c>
      <c r="EMB308" s="319">
        <f>EMB307+1</f>
        <v>4</v>
      </c>
      <c r="EMC308" s="323" t="s">
        <v>219</v>
      </c>
      <c r="EMD308" s="319">
        <f>EMD307+1</f>
        <v>4</v>
      </c>
      <c r="EME308" s="323" t="s">
        <v>219</v>
      </c>
      <c r="EMF308" s="319">
        <f>EMF307+1</f>
        <v>4</v>
      </c>
      <c r="EMG308" s="323" t="s">
        <v>219</v>
      </c>
      <c r="EMH308" s="319">
        <f>EMH307+1</f>
        <v>4</v>
      </c>
      <c r="EMI308" s="323" t="s">
        <v>219</v>
      </c>
      <c r="EMJ308" s="319">
        <f>EMJ307+1</f>
        <v>4</v>
      </c>
      <c r="EMK308" s="323" t="s">
        <v>219</v>
      </c>
      <c r="EML308" s="319">
        <f>EML307+1</f>
        <v>4</v>
      </c>
      <c r="EMM308" s="323" t="s">
        <v>219</v>
      </c>
      <c r="EMN308" s="319">
        <f>EMN307+1</f>
        <v>4</v>
      </c>
      <c r="EMO308" s="323" t="s">
        <v>219</v>
      </c>
      <c r="EMP308" s="319">
        <f>EMP307+1</f>
        <v>4</v>
      </c>
      <c r="EMQ308" s="323" t="s">
        <v>219</v>
      </c>
      <c r="EMR308" s="319">
        <f>EMR307+1</f>
        <v>4</v>
      </c>
      <c r="EMS308" s="323" t="s">
        <v>219</v>
      </c>
      <c r="EMT308" s="319">
        <f>EMT307+1</f>
        <v>4</v>
      </c>
      <c r="EMU308" s="323" t="s">
        <v>219</v>
      </c>
      <c r="EMV308" s="319">
        <f>EMV307+1</f>
        <v>4</v>
      </c>
      <c r="EMW308" s="323" t="s">
        <v>219</v>
      </c>
      <c r="EMX308" s="319">
        <f>EMX307+1</f>
        <v>4</v>
      </c>
      <c r="EMY308" s="323" t="s">
        <v>219</v>
      </c>
      <c r="EMZ308" s="319">
        <f>EMZ307+1</f>
        <v>4</v>
      </c>
      <c r="ENA308" s="323" t="s">
        <v>219</v>
      </c>
      <c r="ENB308" s="319">
        <f>ENB307+1</f>
        <v>4</v>
      </c>
      <c r="ENC308" s="323" t="s">
        <v>219</v>
      </c>
      <c r="END308" s="319">
        <f>END307+1</f>
        <v>4</v>
      </c>
      <c r="ENE308" s="323" t="s">
        <v>219</v>
      </c>
      <c r="ENF308" s="319">
        <f>ENF307+1</f>
        <v>4</v>
      </c>
      <c r="ENG308" s="323" t="s">
        <v>219</v>
      </c>
      <c r="ENH308" s="319">
        <f>ENH307+1</f>
        <v>4</v>
      </c>
      <c r="ENI308" s="323" t="s">
        <v>219</v>
      </c>
      <c r="ENJ308" s="319">
        <f>ENJ307+1</f>
        <v>4</v>
      </c>
      <c r="ENK308" s="323" t="s">
        <v>219</v>
      </c>
      <c r="ENL308" s="319">
        <f>ENL307+1</f>
        <v>4</v>
      </c>
      <c r="ENM308" s="323" t="s">
        <v>219</v>
      </c>
      <c r="ENN308" s="319">
        <f>ENN307+1</f>
        <v>4</v>
      </c>
      <c r="ENO308" s="323" t="s">
        <v>219</v>
      </c>
      <c r="ENP308" s="319">
        <f>ENP307+1</f>
        <v>4</v>
      </c>
      <c r="ENQ308" s="323" t="s">
        <v>219</v>
      </c>
      <c r="ENR308" s="319">
        <f>ENR307+1</f>
        <v>4</v>
      </c>
      <c r="ENS308" s="323" t="s">
        <v>219</v>
      </c>
      <c r="ENT308" s="319">
        <f>ENT307+1</f>
        <v>4</v>
      </c>
      <c r="ENU308" s="323" t="s">
        <v>219</v>
      </c>
      <c r="ENV308" s="319">
        <f>ENV307+1</f>
        <v>4</v>
      </c>
      <c r="ENW308" s="323" t="s">
        <v>219</v>
      </c>
      <c r="ENX308" s="319">
        <f>ENX307+1</f>
        <v>4</v>
      </c>
      <c r="ENY308" s="323" t="s">
        <v>219</v>
      </c>
      <c r="ENZ308" s="319">
        <f>ENZ307+1</f>
        <v>4</v>
      </c>
      <c r="EOA308" s="323" t="s">
        <v>219</v>
      </c>
      <c r="EOB308" s="319">
        <f>EOB307+1</f>
        <v>4</v>
      </c>
      <c r="EOC308" s="323" t="s">
        <v>219</v>
      </c>
      <c r="EOD308" s="319">
        <f>EOD307+1</f>
        <v>4</v>
      </c>
      <c r="EOE308" s="323" t="s">
        <v>219</v>
      </c>
      <c r="EOF308" s="319">
        <f>EOF307+1</f>
        <v>4</v>
      </c>
      <c r="EOG308" s="323" t="s">
        <v>219</v>
      </c>
      <c r="EOH308" s="319">
        <f>EOH307+1</f>
        <v>4</v>
      </c>
      <c r="EOI308" s="323" t="s">
        <v>219</v>
      </c>
      <c r="EOJ308" s="319">
        <f>EOJ307+1</f>
        <v>4</v>
      </c>
      <c r="EOK308" s="323" t="s">
        <v>219</v>
      </c>
      <c r="EOL308" s="319">
        <f>EOL307+1</f>
        <v>4</v>
      </c>
      <c r="EOM308" s="323" t="s">
        <v>219</v>
      </c>
      <c r="EON308" s="319">
        <f>EON307+1</f>
        <v>4</v>
      </c>
      <c r="EOO308" s="323" t="s">
        <v>219</v>
      </c>
      <c r="EOP308" s="319">
        <f>EOP307+1</f>
        <v>4</v>
      </c>
      <c r="EOQ308" s="323" t="s">
        <v>219</v>
      </c>
      <c r="EOR308" s="319">
        <f>EOR307+1</f>
        <v>4</v>
      </c>
      <c r="EOS308" s="323" t="s">
        <v>219</v>
      </c>
      <c r="EOT308" s="319">
        <f>EOT307+1</f>
        <v>4</v>
      </c>
      <c r="EOU308" s="323" t="s">
        <v>219</v>
      </c>
      <c r="EOV308" s="319">
        <f>EOV307+1</f>
        <v>4</v>
      </c>
      <c r="EOW308" s="323" t="s">
        <v>219</v>
      </c>
      <c r="EOX308" s="319">
        <f>EOX307+1</f>
        <v>4</v>
      </c>
      <c r="EOY308" s="323" t="s">
        <v>219</v>
      </c>
      <c r="EOZ308" s="319">
        <f>EOZ307+1</f>
        <v>4</v>
      </c>
      <c r="EPA308" s="323" t="s">
        <v>219</v>
      </c>
      <c r="EPB308" s="319">
        <f>EPB307+1</f>
        <v>4</v>
      </c>
      <c r="EPC308" s="323" t="s">
        <v>219</v>
      </c>
      <c r="EPD308" s="319">
        <f>EPD307+1</f>
        <v>4</v>
      </c>
      <c r="EPE308" s="323" t="s">
        <v>219</v>
      </c>
      <c r="EPF308" s="319">
        <f>EPF307+1</f>
        <v>4</v>
      </c>
      <c r="EPG308" s="323" t="s">
        <v>219</v>
      </c>
      <c r="EPH308" s="319">
        <f>EPH307+1</f>
        <v>4</v>
      </c>
      <c r="EPI308" s="323" t="s">
        <v>219</v>
      </c>
      <c r="EPJ308" s="319">
        <f>EPJ307+1</f>
        <v>4</v>
      </c>
      <c r="EPK308" s="323" t="s">
        <v>219</v>
      </c>
      <c r="EPL308" s="319">
        <f>EPL307+1</f>
        <v>4</v>
      </c>
      <c r="EPM308" s="323" t="s">
        <v>219</v>
      </c>
      <c r="EPN308" s="319">
        <f>EPN307+1</f>
        <v>4</v>
      </c>
      <c r="EPO308" s="323" t="s">
        <v>219</v>
      </c>
      <c r="EPP308" s="319">
        <f>EPP307+1</f>
        <v>4</v>
      </c>
      <c r="EPQ308" s="323" t="s">
        <v>219</v>
      </c>
      <c r="EPR308" s="319">
        <f>EPR307+1</f>
        <v>4</v>
      </c>
      <c r="EPS308" s="323" t="s">
        <v>219</v>
      </c>
      <c r="EPT308" s="319">
        <f>EPT307+1</f>
        <v>4</v>
      </c>
      <c r="EPU308" s="323" t="s">
        <v>219</v>
      </c>
      <c r="EPV308" s="319">
        <f>EPV307+1</f>
        <v>4</v>
      </c>
      <c r="EPW308" s="323" t="s">
        <v>219</v>
      </c>
      <c r="EPX308" s="319">
        <f>EPX307+1</f>
        <v>4</v>
      </c>
      <c r="EPY308" s="323" t="s">
        <v>219</v>
      </c>
      <c r="EPZ308" s="319">
        <f>EPZ307+1</f>
        <v>4</v>
      </c>
      <c r="EQA308" s="323" t="s">
        <v>219</v>
      </c>
      <c r="EQB308" s="319">
        <f>EQB307+1</f>
        <v>4</v>
      </c>
      <c r="EQC308" s="323" t="s">
        <v>219</v>
      </c>
      <c r="EQD308" s="319">
        <f>EQD307+1</f>
        <v>4</v>
      </c>
      <c r="EQE308" s="323" t="s">
        <v>219</v>
      </c>
      <c r="EQF308" s="319">
        <f>EQF307+1</f>
        <v>4</v>
      </c>
      <c r="EQG308" s="323" t="s">
        <v>219</v>
      </c>
      <c r="EQH308" s="319">
        <f>EQH307+1</f>
        <v>4</v>
      </c>
      <c r="EQI308" s="323" t="s">
        <v>219</v>
      </c>
      <c r="EQJ308" s="319">
        <f>EQJ307+1</f>
        <v>4</v>
      </c>
      <c r="EQK308" s="323" t="s">
        <v>219</v>
      </c>
      <c r="EQL308" s="319">
        <f>EQL307+1</f>
        <v>4</v>
      </c>
      <c r="EQM308" s="323" t="s">
        <v>219</v>
      </c>
      <c r="EQN308" s="319">
        <f>EQN307+1</f>
        <v>4</v>
      </c>
      <c r="EQO308" s="323" t="s">
        <v>219</v>
      </c>
      <c r="EQP308" s="319">
        <f>EQP307+1</f>
        <v>4</v>
      </c>
      <c r="EQQ308" s="323" t="s">
        <v>219</v>
      </c>
      <c r="EQR308" s="319">
        <f>EQR307+1</f>
        <v>4</v>
      </c>
      <c r="EQS308" s="323" t="s">
        <v>219</v>
      </c>
      <c r="EQT308" s="319">
        <f>EQT307+1</f>
        <v>4</v>
      </c>
      <c r="EQU308" s="323" t="s">
        <v>219</v>
      </c>
      <c r="EQV308" s="319">
        <f>EQV307+1</f>
        <v>4</v>
      </c>
      <c r="EQW308" s="323" t="s">
        <v>219</v>
      </c>
      <c r="EQX308" s="319">
        <f>EQX307+1</f>
        <v>4</v>
      </c>
      <c r="EQY308" s="323" t="s">
        <v>219</v>
      </c>
      <c r="EQZ308" s="319">
        <f>EQZ307+1</f>
        <v>4</v>
      </c>
      <c r="ERA308" s="323" t="s">
        <v>219</v>
      </c>
      <c r="ERB308" s="319">
        <f>ERB307+1</f>
        <v>4</v>
      </c>
      <c r="ERC308" s="323" t="s">
        <v>219</v>
      </c>
      <c r="ERD308" s="319">
        <f>ERD307+1</f>
        <v>4</v>
      </c>
      <c r="ERE308" s="323" t="s">
        <v>219</v>
      </c>
      <c r="ERF308" s="319">
        <f>ERF307+1</f>
        <v>4</v>
      </c>
      <c r="ERG308" s="323" t="s">
        <v>219</v>
      </c>
      <c r="ERH308" s="319">
        <f>ERH307+1</f>
        <v>4</v>
      </c>
      <c r="ERI308" s="323" t="s">
        <v>219</v>
      </c>
      <c r="ERJ308" s="319">
        <f>ERJ307+1</f>
        <v>4</v>
      </c>
      <c r="ERK308" s="323" t="s">
        <v>219</v>
      </c>
      <c r="ERL308" s="319">
        <f>ERL307+1</f>
        <v>4</v>
      </c>
      <c r="ERM308" s="323" t="s">
        <v>219</v>
      </c>
      <c r="ERN308" s="319">
        <f>ERN307+1</f>
        <v>4</v>
      </c>
      <c r="ERO308" s="323" t="s">
        <v>219</v>
      </c>
      <c r="ERP308" s="319">
        <f>ERP307+1</f>
        <v>4</v>
      </c>
      <c r="ERQ308" s="323" t="s">
        <v>219</v>
      </c>
      <c r="ERR308" s="319">
        <f>ERR307+1</f>
        <v>4</v>
      </c>
      <c r="ERS308" s="323" t="s">
        <v>219</v>
      </c>
      <c r="ERT308" s="319">
        <f>ERT307+1</f>
        <v>4</v>
      </c>
      <c r="ERU308" s="323" t="s">
        <v>219</v>
      </c>
      <c r="ERV308" s="319">
        <f>ERV307+1</f>
        <v>4</v>
      </c>
      <c r="ERW308" s="323" t="s">
        <v>219</v>
      </c>
      <c r="ERX308" s="319">
        <f>ERX307+1</f>
        <v>4</v>
      </c>
      <c r="ERY308" s="323" t="s">
        <v>219</v>
      </c>
      <c r="ERZ308" s="319">
        <f>ERZ307+1</f>
        <v>4</v>
      </c>
      <c r="ESA308" s="323" t="s">
        <v>219</v>
      </c>
      <c r="ESB308" s="319">
        <f>ESB307+1</f>
        <v>4</v>
      </c>
      <c r="ESC308" s="323" t="s">
        <v>219</v>
      </c>
      <c r="ESD308" s="319">
        <f>ESD307+1</f>
        <v>4</v>
      </c>
      <c r="ESE308" s="323" t="s">
        <v>219</v>
      </c>
      <c r="ESF308" s="319">
        <f>ESF307+1</f>
        <v>4</v>
      </c>
      <c r="ESG308" s="323" t="s">
        <v>219</v>
      </c>
      <c r="ESH308" s="319">
        <f>ESH307+1</f>
        <v>4</v>
      </c>
      <c r="ESI308" s="323" t="s">
        <v>219</v>
      </c>
      <c r="ESJ308" s="319">
        <f>ESJ307+1</f>
        <v>4</v>
      </c>
      <c r="ESK308" s="323" t="s">
        <v>219</v>
      </c>
      <c r="ESL308" s="319">
        <f>ESL307+1</f>
        <v>4</v>
      </c>
      <c r="ESM308" s="323" t="s">
        <v>219</v>
      </c>
      <c r="ESN308" s="319">
        <f>ESN307+1</f>
        <v>4</v>
      </c>
      <c r="ESO308" s="323" t="s">
        <v>219</v>
      </c>
      <c r="ESP308" s="319">
        <f>ESP307+1</f>
        <v>4</v>
      </c>
      <c r="ESQ308" s="323" t="s">
        <v>219</v>
      </c>
      <c r="ESR308" s="319">
        <f>ESR307+1</f>
        <v>4</v>
      </c>
      <c r="ESS308" s="323" t="s">
        <v>219</v>
      </c>
      <c r="EST308" s="319">
        <f>EST307+1</f>
        <v>4</v>
      </c>
      <c r="ESU308" s="323" t="s">
        <v>219</v>
      </c>
      <c r="ESV308" s="319">
        <f>ESV307+1</f>
        <v>4</v>
      </c>
      <c r="ESW308" s="323" t="s">
        <v>219</v>
      </c>
      <c r="ESX308" s="319">
        <f>ESX307+1</f>
        <v>4</v>
      </c>
      <c r="ESY308" s="323" t="s">
        <v>219</v>
      </c>
      <c r="ESZ308" s="319">
        <f>ESZ307+1</f>
        <v>4</v>
      </c>
      <c r="ETA308" s="323" t="s">
        <v>219</v>
      </c>
      <c r="ETB308" s="319">
        <f>ETB307+1</f>
        <v>4</v>
      </c>
      <c r="ETC308" s="323" t="s">
        <v>219</v>
      </c>
      <c r="ETD308" s="319">
        <f>ETD307+1</f>
        <v>4</v>
      </c>
      <c r="ETE308" s="323" t="s">
        <v>219</v>
      </c>
      <c r="ETF308" s="319">
        <f>ETF307+1</f>
        <v>4</v>
      </c>
      <c r="ETG308" s="323" t="s">
        <v>219</v>
      </c>
      <c r="ETH308" s="319">
        <f>ETH307+1</f>
        <v>4</v>
      </c>
      <c r="ETI308" s="323" t="s">
        <v>219</v>
      </c>
      <c r="ETJ308" s="319">
        <f>ETJ307+1</f>
        <v>4</v>
      </c>
      <c r="ETK308" s="323" t="s">
        <v>219</v>
      </c>
      <c r="ETL308" s="319">
        <f>ETL307+1</f>
        <v>4</v>
      </c>
      <c r="ETM308" s="323" t="s">
        <v>219</v>
      </c>
      <c r="ETN308" s="319">
        <f>ETN307+1</f>
        <v>4</v>
      </c>
      <c r="ETO308" s="323" t="s">
        <v>219</v>
      </c>
      <c r="ETP308" s="319">
        <f>ETP307+1</f>
        <v>4</v>
      </c>
      <c r="ETQ308" s="323" t="s">
        <v>219</v>
      </c>
      <c r="ETR308" s="319">
        <f>ETR307+1</f>
        <v>4</v>
      </c>
      <c r="ETS308" s="323" t="s">
        <v>219</v>
      </c>
      <c r="ETT308" s="319">
        <f>ETT307+1</f>
        <v>4</v>
      </c>
      <c r="ETU308" s="323" t="s">
        <v>219</v>
      </c>
      <c r="ETV308" s="319">
        <f>ETV307+1</f>
        <v>4</v>
      </c>
      <c r="ETW308" s="323" t="s">
        <v>219</v>
      </c>
      <c r="ETX308" s="319">
        <f>ETX307+1</f>
        <v>4</v>
      </c>
      <c r="ETY308" s="323" t="s">
        <v>219</v>
      </c>
      <c r="ETZ308" s="319">
        <f>ETZ307+1</f>
        <v>4</v>
      </c>
      <c r="EUA308" s="323" t="s">
        <v>219</v>
      </c>
      <c r="EUB308" s="319">
        <f>EUB307+1</f>
        <v>4</v>
      </c>
      <c r="EUC308" s="323" t="s">
        <v>219</v>
      </c>
      <c r="EUD308" s="319">
        <f>EUD307+1</f>
        <v>4</v>
      </c>
      <c r="EUE308" s="323" t="s">
        <v>219</v>
      </c>
      <c r="EUF308" s="319">
        <f>EUF307+1</f>
        <v>4</v>
      </c>
      <c r="EUG308" s="323" t="s">
        <v>219</v>
      </c>
      <c r="EUH308" s="319">
        <f>EUH307+1</f>
        <v>4</v>
      </c>
      <c r="EUI308" s="323" t="s">
        <v>219</v>
      </c>
      <c r="EUJ308" s="319">
        <f>EUJ307+1</f>
        <v>4</v>
      </c>
      <c r="EUK308" s="323" t="s">
        <v>219</v>
      </c>
      <c r="EUL308" s="319">
        <f>EUL307+1</f>
        <v>4</v>
      </c>
      <c r="EUM308" s="323" t="s">
        <v>219</v>
      </c>
      <c r="EUN308" s="319">
        <f>EUN307+1</f>
        <v>4</v>
      </c>
      <c r="EUO308" s="323" t="s">
        <v>219</v>
      </c>
      <c r="EUP308" s="319">
        <f>EUP307+1</f>
        <v>4</v>
      </c>
      <c r="EUQ308" s="323" t="s">
        <v>219</v>
      </c>
      <c r="EUR308" s="319">
        <f>EUR307+1</f>
        <v>4</v>
      </c>
      <c r="EUS308" s="323" t="s">
        <v>219</v>
      </c>
      <c r="EUT308" s="319">
        <f>EUT307+1</f>
        <v>4</v>
      </c>
      <c r="EUU308" s="323" t="s">
        <v>219</v>
      </c>
      <c r="EUV308" s="319">
        <f>EUV307+1</f>
        <v>4</v>
      </c>
      <c r="EUW308" s="323" t="s">
        <v>219</v>
      </c>
      <c r="EUX308" s="319">
        <f>EUX307+1</f>
        <v>4</v>
      </c>
      <c r="EUY308" s="323" t="s">
        <v>219</v>
      </c>
      <c r="EUZ308" s="319">
        <f>EUZ307+1</f>
        <v>4</v>
      </c>
      <c r="EVA308" s="323" t="s">
        <v>219</v>
      </c>
      <c r="EVB308" s="319">
        <f>EVB307+1</f>
        <v>4</v>
      </c>
      <c r="EVC308" s="323" t="s">
        <v>219</v>
      </c>
      <c r="EVD308" s="319">
        <f>EVD307+1</f>
        <v>4</v>
      </c>
      <c r="EVE308" s="323" t="s">
        <v>219</v>
      </c>
      <c r="EVF308" s="319">
        <f>EVF307+1</f>
        <v>4</v>
      </c>
      <c r="EVG308" s="323" t="s">
        <v>219</v>
      </c>
      <c r="EVH308" s="319">
        <f>EVH307+1</f>
        <v>4</v>
      </c>
      <c r="EVI308" s="323" t="s">
        <v>219</v>
      </c>
      <c r="EVJ308" s="319">
        <f>EVJ307+1</f>
        <v>4</v>
      </c>
      <c r="EVK308" s="323" t="s">
        <v>219</v>
      </c>
      <c r="EVL308" s="319">
        <f>EVL307+1</f>
        <v>4</v>
      </c>
      <c r="EVM308" s="323" t="s">
        <v>219</v>
      </c>
      <c r="EVN308" s="319">
        <f>EVN307+1</f>
        <v>4</v>
      </c>
      <c r="EVO308" s="323" t="s">
        <v>219</v>
      </c>
      <c r="EVP308" s="319">
        <f>EVP307+1</f>
        <v>4</v>
      </c>
      <c r="EVQ308" s="323" t="s">
        <v>219</v>
      </c>
      <c r="EVR308" s="319">
        <f>EVR307+1</f>
        <v>4</v>
      </c>
      <c r="EVS308" s="323" t="s">
        <v>219</v>
      </c>
      <c r="EVT308" s="319">
        <f>EVT307+1</f>
        <v>4</v>
      </c>
      <c r="EVU308" s="323" t="s">
        <v>219</v>
      </c>
      <c r="EVV308" s="319">
        <f>EVV307+1</f>
        <v>4</v>
      </c>
      <c r="EVW308" s="323" t="s">
        <v>219</v>
      </c>
      <c r="EVX308" s="319">
        <f>EVX307+1</f>
        <v>4</v>
      </c>
      <c r="EVY308" s="323" t="s">
        <v>219</v>
      </c>
      <c r="EVZ308" s="319">
        <f>EVZ307+1</f>
        <v>4</v>
      </c>
      <c r="EWA308" s="323" t="s">
        <v>219</v>
      </c>
      <c r="EWB308" s="319">
        <f>EWB307+1</f>
        <v>4</v>
      </c>
      <c r="EWC308" s="323" t="s">
        <v>219</v>
      </c>
      <c r="EWD308" s="319">
        <f>EWD307+1</f>
        <v>4</v>
      </c>
      <c r="EWE308" s="323" t="s">
        <v>219</v>
      </c>
      <c r="EWF308" s="319">
        <f>EWF307+1</f>
        <v>4</v>
      </c>
      <c r="EWG308" s="323" t="s">
        <v>219</v>
      </c>
      <c r="EWH308" s="319">
        <f>EWH307+1</f>
        <v>4</v>
      </c>
      <c r="EWI308" s="323" t="s">
        <v>219</v>
      </c>
      <c r="EWJ308" s="319">
        <f>EWJ307+1</f>
        <v>4</v>
      </c>
      <c r="EWK308" s="323" t="s">
        <v>219</v>
      </c>
      <c r="EWL308" s="319">
        <f>EWL307+1</f>
        <v>4</v>
      </c>
      <c r="EWM308" s="323" t="s">
        <v>219</v>
      </c>
      <c r="EWN308" s="319">
        <f>EWN307+1</f>
        <v>4</v>
      </c>
      <c r="EWO308" s="323" t="s">
        <v>219</v>
      </c>
      <c r="EWP308" s="319">
        <f>EWP307+1</f>
        <v>4</v>
      </c>
      <c r="EWQ308" s="323" t="s">
        <v>219</v>
      </c>
      <c r="EWR308" s="319">
        <f>EWR307+1</f>
        <v>4</v>
      </c>
      <c r="EWS308" s="323" t="s">
        <v>219</v>
      </c>
      <c r="EWT308" s="319">
        <f>EWT307+1</f>
        <v>4</v>
      </c>
      <c r="EWU308" s="323" t="s">
        <v>219</v>
      </c>
      <c r="EWV308" s="319">
        <f>EWV307+1</f>
        <v>4</v>
      </c>
      <c r="EWW308" s="323" t="s">
        <v>219</v>
      </c>
      <c r="EWX308" s="319">
        <f>EWX307+1</f>
        <v>4</v>
      </c>
      <c r="EWY308" s="323" t="s">
        <v>219</v>
      </c>
      <c r="EWZ308" s="319">
        <f>EWZ307+1</f>
        <v>4</v>
      </c>
      <c r="EXA308" s="323" t="s">
        <v>219</v>
      </c>
      <c r="EXB308" s="319">
        <f>EXB307+1</f>
        <v>4</v>
      </c>
      <c r="EXC308" s="323" t="s">
        <v>219</v>
      </c>
      <c r="EXD308" s="319">
        <f>EXD307+1</f>
        <v>4</v>
      </c>
      <c r="EXE308" s="323" t="s">
        <v>219</v>
      </c>
      <c r="EXF308" s="319">
        <f>EXF307+1</f>
        <v>4</v>
      </c>
      <c r="EXG308" s="323" t="s">
        <v>219</v>
      </c>
      <c r="EXH308" s="319">
        <f>EXH307+1</f>
        <v>4</v>
      </c>
      <c r="EXI308" s="323" t="s">
        <v>219</v>
      </c>
      <c r="EXJ308" s="319">
        <f>EXJ307+1</f>
        <v>4</v>
      </c>
      <c r="EXK308" s="323" t="s">
        <v>219</v>
      </c>
      <c r="EXL308" s="319">
        <f>EXL307+1</f>
        <v>4</v>
      </c>
      <c r="EXM308" s="323" t="s">
        <v>219</v>
      </c>
      <c r="EXN308" s="319">
        <f>EXN307+1</f>
        <v>4</v>
      </c>
      <c r="EXO308" s="323" t="s">
        <v>219</v>
      </c>
      <c r="EXP308" s="319">
        <f>EXP307+1</f>
        <v>4</v>
      </c>
      <c r="EXQ308" s="323" t="s">
        <v>219</v>
      </c>
      <c r="EXR308" s="319">
        <f>EXR307+1</f>
        <v>4</v>
      </c>
      <c r="EXS308" s="323" t="s">
        <v>219</v>
      </c>
      <c r="EXT308" s="319">
        <f>EXT307+1</f>
        <v>4</v>
      </c>
      <c r="EXU308" s="323" t="s">
        <v>219</v>
      </c>
      <c r="EXV308" s="319">
        <f>EXV307+1</f>
        <v>4</v>
      </c>
      <c r="EXW308" s="323" t="s">
        <v>219</v>
      </c>
      <c r="EXX308" s="319">
        <f>EXX307+1</f>
        <v>4</v>
      </c>
      <c r="EXY308" s="323" t="s">
        <v>219</v>
      </c>
      <c r="EXZ308" s="319">
        <f>EXZ307+1</f>
        <v>4</v>
      </c>
      <c r="EYA308" s="323" t="s">
        <v>219</v>
      </c>
      <c r="EYB308" s="319">
        <f>EYB307+1</f>
        <v>4</v>
      </c>
      <c r="EYC308" s="323" t="s">
        <v>219</v>
      </c>
      <c r="EYD308" s="319">
        <f>EYD307+1</f>
        <v>4</v>
      </c>
      <c r="EYE308" s="323" t="s">
        <v>219</v>
      </c>
      <c r="EYF308" s="319">
        <f>EYF307+1</f>
        <v>4</v>
      </c>
      <c r="EYG308" s="323" t="s">
        <v>219</v>
      </c>
      <c r="EYH308" s="319">
        <f>EYH307+1</f>
        <v>4</v>
      </c>
      <c r="EYI308" s="323" t="s">
        <v>219</v>
      </c>
      <c r="EYJ308" s="319">
        <f>EYJ307+1</f>
        <v>4</v>
      </c>
      <c r="EYK308" s="323" t="s">
        <v>219</v>
      </c>
      <c r="EYL308" s="319">
        <f>EYL307+1</f>
        <v>4</v>
      </c>
      <c r="EYM308" s="323" t="s">
        <v>219</v>
      </c>
      <c r="EYN308" s="319">
        <f>EYN307+1</f>
        <v>4</v>
      </c>
      <c r="EYO308" s="323" t="s">
        <v>219</v>
      </c>
      <c r="EYP308" s="319">
        <f>EYP307+1</f>
        <v>4</v>
      </c>
      <c r="EYQ308" s="323" t="s">
        <v>219</v>
      </c>
      <c r="EYR308" s="319">
        <f>EYR307+1</f>
        <v>4</v>
      </c>
      <c r="EYS308" s="323" t="s">
        <v>219</v>
      </c>
      <c r="EYT308" s="319">
        <f>EYT307+1</f>
        <v>4</v>
      </c>
      <c r="EYU308" s="323" t="s">
        <v>219</v>
      </c>
      <c r="EYV308" s="319">
        <f>EYV307+1</f>
        <v>4</v>
      </c>
      <c r="EYW308" s="323" t="s">
        <v>219</v>
      </c>
      <c r="EYX308" s="319">
        <f>EYX307+1</f>
        <v>4</v>
      </c>
      <c r="EYY308" s="323" t="s">
        <v>219</v>
      </c>
      <c r="EYZ308" s="319">
        <f>EYZ307+1</f>
        <v>4</v>
      </c>
      <c r="EZA308" s="323" t="s">
        <v>219</v>
      </c>
      <c r="EZB308" s="319">
        <f>EZB307+1</f>
        <v>4</v>
      </c>
      <c r="EZC308" s="323" t="s">
        <v>219</v>
      </c>
      <c r="EZD308" s="319">
        <f>EZD307+1</f>
        <v>4</v>
      </c>
      <c r="EZE308" s="323" t="s">
        <v>219</v>
      </c>
      <c r="EZF308" s="319">
        <f>EZF307+1</f>
        <v>4</v>
      </c>
      <c r="EZG308" s="323" t="s">
        <v>219</v>
      </c>
      <c r="EZH308" s="319">
        <f>EZH307+1</f>
        <v>4</v>
      </c>
      <c r="EZI308" s="323" t="s">
        <v>219</v>
      </c>
      <c r="EZJ308" s="319">
        <f>EZJ307+1</f>
        <v>4</v>
      </c>
      <c r="EZK308" s="323" t="s">
        <v>219</v>
      </c>
      <c r="EZL308" s="319">
        <f>EZL307+1</f>
        <v>4</v>
      </c>
      <c r="EZM308" s="323" t="s">
        <v>219</v>
      </c>
      <c r="EZN308" s="319">
        <f>EZN307+1</f>
        <v>4</v>
      </c>
      <c r="EZO308" s="323" t="s">
        <v>219</v>
      </c>
      <c r="EZP308" s="319">
        <f>EZP307+1</f>
        <v>4</v>
      </c>
      <c r="EZQ308" s="323" t="s">
        <v>219</v>
      </c>
      <c r="EZR308" s="319">
        <f>EZR307+1</f>
        <v>4</v>
      </c>
      <c r="EZS308" s="323" t="s">
        <v>219</v>
      </c>
      <c r="EZT308" s="319">
        <f>EZT307+1</f>
        <v>4</v>
      </c>
      <c r="EZU308" s="323" t="s">
        <v>219</v>
      </c>
      <c r="EZV308" s="319">
        <f>EZV307+1</f>
        <v>4</v>
      </c>
      <c r="EZW308" s="323" t="s">
        <v>219</v>
      </c>
      <c r="EZX308" s="319">
        <f>EZX307+1</f>
        <v>4</v>
      </c>
      <c r="EZY308" s="323" t="s">
        <v>219</v>
      </c>
      <c r="EZZ308" s="319">
        <f>EZZ307+1</f>
        <v>4</v>
      </c>
      <c r="FAA308" s="323" t="s">
        <v>219</v>
      </c>
      <c r="FAB308" s="319">
        <f>FAB307+1</f>
        <v>4</v>
      </c>
      <c r="FAC308" s="323" t="s">
        <v>219</v>
      </c>
      <c r="FAD308" s="319">
        <f>FAD307+1</f>
        <v>4</v>
      </c>
      <c r="FAE308" s="323" t="s">
        <v>219</v>
      </c>
      <c r="FAF308" s="319">
        <f>FAF307+1</f>
        <v>4</v>
      </c>
      <c r="FAG308" s="323" t="s">
        <v>219</v>
      </c>
      <c r="FAH308" s="319">
        <f>FAH307+1</f>
        <v>4</v>
      </c>
      <c r="FAI308" s="323" t="s">
        <v>219</v>
      </c>
      <c r="FAJ308" s="319">
        <f>FAJ307+1</f>
        <v>4</v>
      </c>
      <c r="FAK308" s="323" t="s">
        <v>219</v>
      </c>
      <c r="FAL308" s="319">
        <f>FAL307+1</f>
        <v>4</v>
      </c>
      <c r="FAM308" s="323" t="s">
        <v>219</v>
      </c>
      <c r="FAN308" s="319">
        <f>FAN307+1</f>
        <v>4</v>
      </c>
      <c r="FAO308" s="323" t="s">
        <v>219</v>
      </c>
      <c r="FAP308" s="319">
        <f>FAP307+1</f>
        <v>4</v>
      </c>
      <c r="FAQ308" s="323" t="s">
        <v>219</v>
      </c>
      <c r="FAR308" s="319">
        <f>FAR307+1</f>
        <v>4</v>
      </c>
      <c r="FAS308" s="323" t="s">
        <v>219</v>
      </c>
      <c r="FAT308" s="319">
        <f>FAT307+1</f>
        <v>4</v>
      </c>
      <c r="FAU308" s="323" t="s">
        <v>219</v>
      </c>
      <c r="FAV308" s="319">
        <f>FAV307+1</f>
        <v>4</v>
      </c>
      <c r="FAW308" s="323" t="s">
        <v>219</v>
      </c>
      <c r="FAX308" s="319">
        <f>FAX307+1</f>
        <v>4</v>
      </c>
      <c r="FAY308" s="323" t="s">
        <v>219</v>
      </c>
      <c r="FAZ308" s="319">
        <f>FAZ307+1</f>
        <v>4</v>
      </c>
      <c r="FBA308" s="323" t="s">
        <v>219</v>
      </c>
      <c r="FBB308" s="319">
        <f>FBB307+1</f>
        <v>4</v>
      </c>
      <c r="FBC308" s="323" t="s">
        <v>219</v>
      </c>
      <c r="FBD308" s="319">
        <f>FBD307+1</f>
        <v>4</v>
      </c>
      <c r="FBE308" s="323" t="s">
        <v>219</v>
      </c>
      <c r="FBF308" s="319">
        <f>FBF307+1</f>
        <v>4</v>
      </c>
      <c r="FBG308" s="323" t="s">
        <v>219</v>
      </c>
      <c r="FBH308" s="319">
        <f>FBH307+1</f>
        <v>4</v>
      </c>
      <c r="FBI308" s="323" t="s">
        <v>219</v>
      </c>
      <c r="FBJ308" s="319">
        <f>FBJ307+1</f>
        <v>4</v>
      </c>
      <c r="FBK308" s="323" t="s">
        <v>219</v>
      </c>
      <c r="FBL308" s="319">
        <f>FBL307+1</f>
        <v>4</v>
      </c>
      <c r="FBM308" s="323" t="s">
        <v>219</v>
      </c>
      <c r="FBN308" s="319">
        <f>FBN307+1</f>
        <v>4</v>
      </c>
      <c r="FBO308" s="323" t="s">
        <v>219</v>
      </c>
      <c r="FBP308" s="319">
        <f>FBP307+1</f>
        <v>4</v>
      </c>
      <c r="FBQ308" s="323" t="s">
        <v>219</v>
      </c>
      <c r="FBR308" s="319">
        <f>FBR307+1</f>
        <v>4</v>
      </c>
      <c r="FBS308" s="323" t="s">
        <v>219</v>
      </c>
      <c r="FBT308" s="319">
        <f>FBT307+1</f>
        <v>4</v>
      </c>
      <c r="FBU308" s="323" t="s">
        <v>219</v>
      </c>
      <c r="FBV308" s="319">
        <f>FBV307+1</f>
        <v>4</v>
      </c>
      <c r="FBW308" s="323" t="s">
        <v>219</v>
      </c>
      <c r="FBX308" s="319">
        <f>FBX307+1</f>
        <v>4</v>
      </c>
      <c r="FBY308" s="323" t="s">
        <v>219</v>
      </c>
      <c r="FBZ308" s="319">
        <f>FBZ307+1</f>
        <v>4</v>
      </c>
      <c r="FCA308" s="323" t="s">
        <v>219</v>
      </c>
      <c r="FCB308" s="319">
        <f>FCB307+1</f>
        <v>4</v>
      </c>
      <c r="FCC308" s="323" t="s">
        <v>219</v>
      </c>
      <c r="FCD308" s="319">
        <f>FCD307+1</f>
        <v>4</v>
      </c>
      <c r="FCE308" s="323" t="s">
        <v>219</v>
      </c>
      <c r="FCF308" s="319">
        <f>FCF307+1</f>
        <v>4</v>
      </c>
      <c r="FCG308" s="323" t="s">
        <v>219</v>
      </c>
      <c r="FCH308" s="319">
        <f>FCH307+1</f>
        <v>4</v>
      </c>
      <c r="FCI308" s="323" t="s">
        <v>219</v>
      </c>
      <c r="FCJ308" s="319">
        <f>FCJ307+1</f>
        <v>4</v>
      </c>
      <c r="FCK308" s="323" t="s">
        <v>219</v>
      </c>
      <c r="FCL308" s="319">
        <f>FCL307+1</f>
        <v>4</v>
      </c>
      <c r="FCM308" s="323" t="s">
        <v>219</v>
      </c>
      <c r="FCN308" s="319">
        <f>FCN307+1</f>
        <v>4</v>
      </c>
      <c r="FCO308" s="323" t="s">
        <v>219</v>
      </c>
      <c r="FCP308" s="319">
        <f>FCP307+1</f>
        <v>4</v>
      </c>
      <c r="FCQ308" s="323" t="s">
        <v>219</v>
      </c>
      <c r="FCR308" s="319">
        <f>FCR307+1</f>
        <v>4</v>
      </c>
      <c r="FCS308" s="323" t="s">
        <v>219</v>
      </c>
      <c r="FCT308" s="319">
        <f>FCT307+1</f>
        <v>4</v>
      </c>
      <c r="FCU308" s="323" t="s">
        <v>219</v>
      </c>
      <c r="FCV308" s="319">
        <f>FCV307+1</f>
        <v>4</v>
      </c>
      <c r="FCW308" s="323" t="s">
        <v>219</v>
      </c>
      <c r="FCX308" s="319">
        <f>FCX307+1</f>
        <v>4</v>
      </c>
      <c r="FCY308" s="323" t="s">
        <v>219</v>
      </c>
      <c r="FCZ308" s="319">
        <f>FCZ307+1</f>
        <v>4</v>
      </c>
      <c r="FDA308" s="323" t="s">
        <v>219</v>
      </c>
      <c r="FDB308" s="319">
        <f>FDB307+1</f>
        <v>4</v>
      </c>
      <c r="FDC308" s="323" t="s">
        <v>219</v>
      </c>
      <c r="FDD308" s="319">
        <f>FDD307+1</f>
        <v>4</v>
      </c>
      <c r="FDE308" s="323" t="s">
        <v>219</v>
      </c>
      <c r="FDF308" s="319">
        <f>FDF307+1</f>
        <v>4</v>
      </c>
      <c r="FDG308" s="323" t="s">
        <v>219</v>
      </c>
      <c r="FDH308" s="319">
        <f>FDH307+1</f>
        <v>4</v>
      </c>
      <c r="FDI308" s="323" t="s">
        <v>219</v>
      </c>
      <c r="FDJ308" s="319">
        <f>FDJ307+1</f>
        <v>4</v>
      </c>
      <c r="FDK308" s="323" t="s">
        <v>219</v>
      </c>
      <c r="FDL308" s="319">
        <f>FDL307+1</f>
        <v>4</v>
      </c>
      <c r="FDM308" s="323" t="s">
        <v>219</v>
      </c>
      <c r="FDN308" s="319">
        <f>FDN307+1</f>
        <v>4</v>
      </c>
      <c r="FDO308" s="323" t="s">
        <v>219</v>
      </c>
      <c r="FDP308" s="319">
        <f>FDP307+1</f>
        <v>4</v>
      </c>
      <c r="FDQ308" s="323" t="s">
        <v>219</v>
      </c>
      <c r="FDR308" s="319">
        <f>FDR307+1</f>
        <v>4</v>
      </c>
      <c r="FDS308" s="323" t="s">
        <v>219</v>
      </c>
      <c r="FDT308" s="319">
        <f>FDT307+1</f>
        <v>4</v>
      </c>
      <c r="FDU308" s="323" t="s">
        <v>219</v>
      </c>
      <c r="FDV308" s="319">
        <f>FDV307+1</f>
        <v>4</v>
      </c>
      <c r="FDW308" s="323" t="s">
        <v>219</v>
      </c>
      <c r="FDX308" s="319">
        <f>FDX307+1</f>
        <v>4</v>
      </c>
      <c r="FDY308" s="323" t="s">
        <v>219</v>
      </c>
      <c r="FDZ308" s="319">
        <f>FDZ307+1</f>
        <v>4</v>
      </c>
      <c r="FEA308" s="323" t="s">
        <v>219</v>
      </c>
      <c r="FEB308" s="319">
        <f>FEB307+1</f>
        <v>4</v>
      </c>
      <c r="FEC308" s="323" t="s">
        <v>219</v>
      </c>
      <c r="FED308" s="319">
        <f>FED307+1</f>
        <v>4</v>
      </c>
      <c r="FEE308" s="323" t="s">
        <v>219</v>
      </c>
      <c r="FEF308" s="319">
        <f>FEF307+1</f>
        <v>4</v>
      </c>
      <c r="FEG308" s="323" t="s">
        <v>219</v>
      </c>
      <c r="FEH308" s="319">
        <f>FEH307+1</f>
        <v>4</v>
      </c>
      <c r="FEI308" s="323" t="s">
        <v>219</v>
      </c>
      <c r="FEJ308" s="319">
        <f>FEJ307+1</f>
        <v>4</v>
      </c>
      <c r="FEK308" s="323" t="s">
        <v>219</v>
      </c>
      <c r="FEL308" s="319">
        <f>FEL307+1</f>
        <v>4</v>
      </c>
      <c r="FEM308" s="323" t="s">
        <v>219</v>
      </c>
      <c r="FEN308" s="319">
        <f>FEN307+1</f>
        <v>4</v>
      </c>
      <c r="FEO308" s="323" t="s">
        <v>219</v>
      </c>
      <c r="FEP308" s="319">
        <f>FEP307+1</f>
        <v>4</v>
      </c>
      <c r="FEQ308" s="323" t="s">
        <v>219</v>
      </c>
      <c r="FER308" s="319">
        <f>FER307+1</f>
        <v>4</v>
      </c>
      <c r="FES308" s="323" t="s">
        <v>219</v>
      </c>
      <c r="FET308" s="319">
        <f>FET307+1</f>
        <v>4</v>
      </c>
      <c r="FEU308" s="323" t="s">
        <v>219</v>
      </c>
      <c r="FEV308" s="319">
        <f>FEV307+1</f>
        <v>4</v>
      </c>
      <c r="FEW308" s="323" t="s">
        <v>219</v>
      </c>
      <c r="FEX308" s="319">
        <f>FEX307+1</f>
        <v>4</v>
      </c>
      <c r="FEY308" s="323" t="s">
        <v>219</v>
      </c>
      <c r="FEZ308" s="319">
        <f>FEZ307+1</f>
        <v>4</v>
      </c>
      <c r="FFA308" s="323" t="s">
        <v>219</v>
      </c>
      <c r="FFB308" s="319">
        <f>FFB307+1</f>
        <v>4</v>
      </c>
      <c r="FFC308" s="323" t="s">
        <v>219</v>
      </c>
      <c r="FFD308" s="319">
        <f>FFD307+1</f>
        <v>4</v>
      </c>
      <c r="FFE308" s="323" t="s">
        <v>219</v>
      </c>
      <c r="FFF308" s="319">
        <f>FFF307+1</f>
        <v>4</v>
      </c>
      <c r="FFG308" s="323" t="s">
        <v>219</v>
      </c>
      <c r="FFH308" s="319">
        <f>FFH307+1</f>
        <v>4</v>
      </c>
      <c r="FFI308" s="323" t="s">
        <v>219</v>
      </c>
      <c r="FFJ308" s="319">
        <f>FFJ307+1</f>
        <v>4</v>
      </c>
      <c r="FFK308" s="323" t="s">
        <v>219</v>
      </c>
      <c r="FFL308" s="319">
        <f>FFL307+1</f>
        <v>4</v>
      </c>
      <c r="FFM308" s="323" t="s">
        <v>219</v>
      </c>
      <c r="FFN308" s="319">
        <f>FFN307+1</f>
        <v>4</v>
      </c>
      <c r="FFO308" s="323" t="s">
        <v>219</v>
      </c>
      <c r="FFP308" s="319">
        <f>FFP307+1</f>
        <v>4</v>
      </c>
      <c r="FFQ308" s="323" t="s">
        <v>219</v>
      </c>
      <c r="FFR308" s="319">
        <f>FFR307+1</f>
        <v>4</v>
      </c>
      <c r="FFS308" s="323" t="s">
        <v>219</v>
      </c>
      <c r="FFT308" s="319">
        <f>FFT307+1</f>
        <v>4</v>
      </c>
      <c r="FFU308" s="323" t="s">
        <v>219</v>
      </c>
      <c r="FFV308" s="319">
        <f>FFV307+1</f>
        <v>4</v>
      </c>
      <c r="FFW308" s="323" t="s">
        <v>219</v>
      </c>
      <c r="FFX308" s="319">
        <f>FFX307+1</f>
        <v>4</v>
      </c>
      <c r="FFY308" s="323" t="s">
        <v>219</v>
      </c>
      <c r="FFZ308" s="319">
        <f>FFZ307+1</f>
        <v>4</v>
      </c>
      <c r="FGA308" s="323" t="s">
        <v>219</v>
      </c>
      <c r="FGB308" s="319">
        <f>FGB307+1</f>
        <v>4</v>
      </c>
      <c r="FGC308" s="323" t="s">
        <v>219</v>
      </c>
      <c r="FGD308" s="319">
        <f>FGD307+1</f>
        <v>4</v>
      </c>
      <c r="FGE308" s="323" t="s">
        <v>219</v>
      </c>
      <c r="FGF308" s="319">
        <f>FGF307+1</f>
        <v>4</v>
      </c>
      <c r="FGG308" s="323" t="s">
        <v>219</v>
      </c>
      <c r="FGH308" s="319">
        <f>FGH307+1</f>
        <v>4</v>
      </c>
      <c r="FGI308" s="323" t="s">
        <v>219</v>
      </c>
      <c r="FGJ308" s="319">
        <f>FGJ307+1</f>
        <v>4</v>
      </c>
      <c r="FGK308" s="323" t="s">
        <v>219</v>
      </c>
      <c r="FGL308" s="319">
        <f>FGL307+1</f>
        <v>4</v>
      </c>
      <c r="FGM308" s="323" t="s">
        <v>219</v>
      </c>
      <c r="FGN308" s="319">
        <f>FGN307+1</f>
        <v>4</v>
      </c>
      <c r="FGO308" s="323" t="s">
        <v>219</v>
      </c>
      <c r="FGP308" s="319">
        <f>FGP307+1</f>
        <v>4</v>
      </c>
      <c r="FGQ308" s="323" t="s">
        <v>219</v>
      </c>
      <c r="FGR308" s="319">
        <f>FGR307+1</f>
        <v>4</v>
      </c>
      <c r="FGS308" s="323" t="s">
        <v>219</v>
      </c>
      <c r="FGT308" s="319">
        <f>FGT307+1</f>
        <v>4</v>
      </c>
      <c r="FGU308" s="323" t="s">
        <v>219</v>
      </c>
      <c r="FGV308" s="319">
        <f>FGV307+1</f>
        <v>4</v>
      </c>
      <c r="FGW308" s="323" t="s">
        <v>219</v>
      </c>
      <c r="FGX308" s="319">
        <f>FGX307+1</f>
        <v>4</v>
      </c>
      <c r="FGY308" s="323" t="s">
        <v>219</v>
      </c>
      <c r="FGZ308" s="319">
        <f>FGZ307+1</f>
        <v>4</v>
      </c>
      <c r="FHA308" s="323" t="s">
        <v>219</v>
      </c>
      <c r="FHB308" s="319">
        <f>FHB307+1</f>
        <v>4</v>
      </c>
      <c r="FHC308" s="323" t="s">
        <v>219</v>
      </c>
      <c r="FHD308" s="319">
        <f>FHD307+1</f>
        <v>4</v>
      </c>
      <c r="FHE308" s="323" t="s">
        <v>219</v>
      </c>
      <c r="FHF308" s="319">
        <f>FHF307+1</f>
        <v>4</v>
      </c>
      <c r="FHG308" s="323" t="s">
        <v>219</v>
      </c>
      <c r="FHH308" s="319">
        <f>FHH307+1</f>
        <v>4</v>
      </c>
      <c r="FHI308" s="323" t="s">
        <v>219</v>
      </c>
      <c r="FHJ308" s="319">
        <f>FHJ307+1</f>
        <v>4</v>
      </c>
      <c r="FHK308" s="323" t="s">
        <v>219</v>
      </c>
      <c r="FHL308" s="319">
        <f>FHL307+1</f>
        <v>4</v>
      </c>
      <c r="FHM308" s="323" t="s">
        <v>219</v>
      </c>
      <c r="FHN308" s="319">
        <f>FHN307+1</f>
        <v>4</v>
      </c>
      <c r="FHO308" s="323" t="s">
        <v>219</v>
      </c>
      <c r="FHP308" s="319">
        <f>FHP307+1</f>
        <v>4</v>
      </c>
      <c r="FHQ308" s="323" t="s">
        <v>219</v>
      </c>
      <c r="FHR308" s="319">
        <f>FHR307+1</f>
        <v>4</v>
      </c>
      <c r="FHS308" s="323" t="s">
        <v>219</v>
      </c>
      <c r="FHT308" s="319">
        <f>FHT307+1</f>
        <v>4</v>
      </c>
      <c r="FHU308" s="323" t="s">
        <v>219</v>
      </c>
      <c r="FHV308" s="319">
        <f>FHV307+1</f>
        <v>4</v>
      </c>
      <c r="FHW308" s="323" t="s">
        <v>219</v>
      </c>
      <c r="FHX308" s="319">
        <f>FHX307+1</f>
        <v>4</v>
      </c>
      <c r="FHY308" s="323" t="s">
        <v>219</v>
      </c>
      <c r="FHZ308" s="319">
        <f>FHZ307+1</f>
        <v>4</v>
      </c>
      <c r="FIA308" s="323" t="s">
        <v>219</v>
      </c>
      <c r="FIB308" s="319">
        <f>FIB307+1</f>
        <v>4</v>
      </c>
      <c r="FIC308" s="323" t="s">
        <v>219</v>
      </c>
      <c r="FID308" s="319">
        <f>FID307+1</f>
        <v>4</v>
      </c>
      <c r="FIE308" s="323" t="s">
        <v>219</v>
      </c>
      <c r="FIF308" s="319">
        <f>FIF307+1</f>
        <v>4</v>
      </c>
      <c r="FIG308" s="323" t="s">
        <v>219</v>
      </c>
      <c r="FIH308" s="319">
        <f>FIH307+1</f>
        <v>4</v>
      </c>
      <c r="FII308" s="323" t="s">
        <v>219</v>
      </c>
      <c r="FIJ308" s="319">
        <f>FIJ307+1</f>
        <v>4</v>
      </c>
      <c r="FIK308" s="323" t="s">
        <v>219</v>
      </c>
      <c r="FIL308" s="319">
        <f>FIL307+1</f>
        <v>4</v>
      </c>
      <c r="FIM308" s="323" t="s">
        <v>219</v>
      </c>
      <c r="FIN308" s="319">
        <f>FIN307+1</f>
        <v>4</v>
      </c>
      <c r="FIO308" s="323" t="s">
        <v>219</v>
      </c>
      <c r="FIP308" s="319">
        <f>FIP307+1</f>
        <v>4</v>
      </c>
      <c r="FIQ308" s="323" t="s">
        <v>219</v>
      </c>
      <c r="FIR308" s="319">
        <f>FIR307+1</f>
        <v>4</v>
      </c>
      <c r="FIS308" s="323" t="s">
        <v>219</v>
      </c>
      <c r="FIT308" s="319">
        <f>FIT307+1</f>
        <v>4</v>
      </c>
      <c r="FIU308" s="323" t="s">
        <v>219</v>
      </c>
      <c r="FIV308" s="319">
        <f>FIV307+1</f>
        <v>4</v>
      </c>
      <c r="FIW308" s="323" t="s">
        <v>219</v>
      </c>
      <c r="FIX308" s="319">
        <f>FIX307+1</f>
        <v>4</v>
      </c>
      <c r="FIY308" s="323" t="s">
        <v>219</v>
      </c>
      <c r="FIZ308" s="319">
        <f>FIZ307+1</f>
        <v>4</v>
      </c>
      <c r="FJA308" s="323" t="s">
        <v>219</v>
      </c>
      <c r="FJB308" s="319">
        <f>FJB307+1</f>
        <v>4</v>
      </c>
      <c r="FJC308" s="323" t="s">
        <v>219</v>
      </c>
      <c r="FJD308" s="319">
        <f>FJD307+1</f>
        <v>4</v>
      </c>
      <c r="FJE308" s="323" t="s">
        <v>219</v>
      </c>
      <c r="FJF308" s="319">
        <f>FJF307+1</f>
        <v>4</v>
      </c>
      <c r="FJG308" s="323" t="s">
        <v>219</v>
      </c>
      <c r="FJH308" s="319">
        <f>FJH307+1</f>
        <v>4</v>
      </c>
      <c r="FJI308" s="323" t="s">
        <v>219</v>
      </c>
      <c r="FJJ308" s="319">
        <f>FJJ307+1</f>
        <v>4</v>
      </c>
      <c r="FJK308" s="323" t="s">
        <v>219</v>
      </c>
      <c r="FJL308" s="319">
        <f>FJL307+1</f>
        <v>4</v>
      </c>
      <c r="FJM308" s="323" t="s">
        <v>219</v>
      </c>
      <c r="FJN308" s="319">
        <f>FJN307+1</f>
        <v>4</v>
      </c>
      <c r="FJO308" s="323" t="s">
        <v>219</v>
      </c>
      <c r="FJP308" s="319">
        <f>FJP307+1</f>
        <v>4</v>
      </c>
      <c r="FJQ308" s="323" t="s">
        <v>219</v>
      </c>
      <c r="FJR308" s="319">
        <f>FJR307+1</f>
        <v>4</v>
      </c>
      <c r="FJS308" s="323" t="s">
        <v>219</v>
      </c>
      <c r="FJT308" s="319">
        <f>FJT307+1</f>
        <v>4</v>
      </c>
      <c r="FJU308" s="323" t="s">
        <v>219</v>
      </c>
      <c r="FJV308" s="319">
        <f>FJV307+1</f>
        <v>4</v>
      </c>
      <c r="FJW308" s="323" t="s">
        <v>219</v>
      </c>
      <c r="FJX308" s="319">
        <f>FJX307+1</f>
        <v>4</v>
      </c>
      <c r="FJY308" s="323" t="s">
        <v>219</v>
      </c>
      <c r="FJZ308" s="319">
        <f>FJZ307+1</f>
        <v>4</v>
      </c>
      <c r="FKA308" s="323" t="s">
        <v>219</v>
      </c>
      <c r="FKB308" s="319">
        <f>FKB307+1</f>
        <v>4</v>
      </c>
      <c r="FKC308" s="323" t="s">
        <v>219</v>
      </c>
      <c r="FKD308" s="319">
        <f>FKD307+1</f>
        <v>4</v>
      </c>
      <c r="FKE308" s="323" t="s">
        <v>219</v>
      </c>
      <c r="FKF308" s="319">
        <f>FKF307+1</f>
        <v>4</v>
      </c>
      <c r="FKG308" s="323" t="s">
        <v>219</v>
      </c>
      <c r="FKH308" s="319">
        <f>FKH307+1</f>
        <v>4</v>
      </c>
      <c r="FKI308" s="323" t="s">
        <v>219</v>
      </c>
      <c r="FKJ308" s="319">
        <f>FKJ307+1</f>
        <v>4</v>
      </c>
      <c r="FKK308" s="323" t="s">
        <v>219</v>
      </c>
      <c r="FKL308" s="319">
        <f>FKL307+1</f>
        <v>4</v>
      </c>
      <c r="FKM308" s="323" t="s">
        <v>219</v>
      </c>
      <c r="FKN308" s="319">
        <f>FKN307+1</f>
        <v>4</v>
      </c>
      <c r="FKO308" s="323" t="s">
        <v>219</v>
      </c>
      <c r="FKP308" s="319">
        <f>FKP307+1</f>
        <v>4</v>
      </c>
      <c r="FKQ308" s="323" t="s">
        <v>219</v>
      </c>
      <c r="FKR308" s="319">
        <f>FKR307+1</f>
        <v>4</v>
      </c>
      <c r="FKS308" s="323" t="s">
        <v>219</v>
      </c>
      <c r="FKT308" s="319">
        <f>FKT307+1</f>
        <v>4</v>
      </c>
      <c r="FKU308" s="323" t="s">
        <v>219</v>
      </c>
      <c r="FKV308" s="319">
        <f>FKV307+1</f>
        <v>4</v>
      </c>
      <c r="FKW308" s="323" t="s">
        <v>219</v>
      </c>
      <c r="FKX308" s="319">
        <f>FKX307+1</f>
        <v>4</v>
      </c>
      <c r="FKY308" s="323" t="s">
        <v>219</v>
      </c>
      <c r="FKZ308" s="319">
        <f>FKZ307+1</f>
        <v>4</v>
      </c>
      <c r="FLA308" s="323" t="s">
        <v>219</v>
      </c>
      <c r="FLB308" s="319">
        <f>FLB307+1</f>
        <v>4</v>
      </c>
      <c r="FLC308" s="323" t="s">
        <v>219</v>
      </c>
      <c r="FLD308" s="319">
        <f>FLD307+1</f>
        <v>4</v>
      </c>
      <c r="FLE308" s="323" t="s">
        <v>219</v>
      </c>
      <c r="FLF308" s="319">
        <f>FLF307+1</f>
        <v>4</v>
      </c>
      <c r="FLG308" s="323" t="s">
        <v>219</v>
      </c>
      <c r="FLH308" s="319">
        <f>FLH307+1</f>
        <v>4</v>
      </c>
      <c r="FLI308" s="323" t="s">
        <v>219</v>
      </c>
      <c r="FLJ308" s="319">
        <f>FLJ307+1</f>
        <v>4</v>
      </c>
      <c r="FLK308" s="323" t="s">
        <v>219</v>
      </c>
      <c r="FLL308" s="319">
        <f>FLL307+1</f>
        <v>4</v>
      </c>
      <c r="FLM308" s="323" t="s">
        <v>219</v>
      </c>
      <c r="FLN308" s="319">
        <f>FLN307+1</f>
        <v>4</v>
      </c>
      <c r="FLO308" s="323" t="s">
        <v>219</v>
      </c>
      <c r="FLP308" s="319">
        <f>FLP307+1</f>
        <v>4</v>
      </c>
      <c r="FLQ308" s="323" t="s">
        <v>219</v>
      </c>
      <c r="FLR308" s="319">
        <f>FLR307+1</f>
        <v>4</v>
      </c>
      <c r="FLS308" s="323" t="s">
        <v>219</v>
      </c>
      <c r="FLT308" s="319">
        <f>FLT307+1</f>
        <v>4</v>
      </c>
      <c r="FLU308" s="323" t="s">
        <v>219</v>
      </c>
      <c r="FLV308" s="319">
        <f>FLV307+1</f>
        <v>4</v>
      </c>
      <c r="FLW308" s="323" t="s">
        <v>219</v>
      </c>
      <c r="FLX308" s="319">
        <f>FLX307+1</f>
        <v>4</v>
      </c>
      <c r="FLY308" s="323" t="s">
        <v>219</v>
      </c>
      <c r="FLZ308" s="319">
        <f>FLZ307+1</f>
        <v>4</v>
      </c>
      <c r="FMA308" s="323" t="s">
        <v>219</v>
      </c>
      <c r="FMB308" s="319">
        <f>FMB307+1</f>
        <v>4</v>
      </c>
      <c r="FMC308" s="323" t="s">
        <v>219</v>
      </c>
      <c r="FMD308" s="319">
        <f>FMD307+1</f>
        <v>4</v>
      </c>
      <c r="FME308" s="323" t="s">
        <v>219</v>
      </c>
      <c r="FMF308" s="319">
        <f>FMF307+1</f>
        <v>4</v>
      </c>
      <c r="FMG308" s="323" t="s">
        <v>219</v>
      </c>
      <c r="FMH308" s="319">
        <f>FMH307+1</f>
        <v>4</v>
      </c>
      <c r="FMI308" s="323" t="s">
        <v>219</v>
      </c>
      <c r="FMJ308" s="319">
        <f>FMJ307+1</f>
        <v>4</v>
      </c>
      <c r="FMK308" s="323" t="s">
        <v>219</v>
      </c>
      <c r="FML308" s="319">
        <f>FML307+1</f>
        <v>4</v>
      </c>
      <c r="FMM308" s="323" t="s">
        <v>219</v>
      </c>
      <c r="FMN308" s="319">
        <f>FMN307+1</f>
        <v>4</v>
      </c>
      <c r="FMO308" s="323" t="s">
        <v>219</v>
      </c>
      <c r="FMP308" s="319">
        <f>FMP307+1</f>
        <v>4</v>
      </c>
      <c r="FMQ308" s="323" t="s">
        <v>219</v>
      </c>
      <c r="FMR308" s="319">
        <f>FMR307+1</f>
        <v>4</v>
      </c>
      <c r="FMS308" s="323" t="s">
        <v>219</v>
      </c>
      <c r="FMT308" s="319">
        <f>FMT307+1</f>
        <v>4</v>
      </c>
      <c r="FMU308" s="323" t="s">
        <v>219</v>
      </c>
      <c r="FMV308" s="319">
        <f>FMV307+1</f>
        <v>4</v>
      </c>
      <c r="FMW308" s="323" t="s">
        <v>219</v>
      </c>
      <c r="FMX308" s="319">
        <f>FMX307+1</f>
        <v>4</v>
      </c>
      <c r="FMY308" s="323" t="s">
        <v>219</v>
      </c>
      <c r="FMZ308" s="319">
        <f>FMZ307+1</f>
        <v>4</v>
      </c>
      <c r="FNA308" s="323" t="s">
        <v>219</v>
      </c>
      <c r="FNB308" s="319">
        <f>FNB307+1</f>
        <v>4</v>
      </c>
      <c r="FNC308" s="323" t="s">
        <v>219</v>
      </c>
      <c r="FND308" s="319">
        <f>FND307+1</f>
        <v>4</v>
      </c>
      <c r="FNE308" s="323" t="s">
        <v>219</v>
      </c>
      <c r="FNF308" s="319">
        <f>FNF307+1</f>
        <v>4</v>
      </c>
      <c r="FNG308" s="323" t="s">
        <v>219</v>
      </c>
      <c r="FNH308" s="319">
        <f>FNH307+1</f>
        <v>4</v>
      </c>
      <c r="FNI308" s="323" t="s">
        <v>219</v>
      </c>
      <c r="FNJ308" s="319">
        <f>FNJ307+1</f>
        <v>4</v>
      </c>
      <c r="FNK308" s="323" t="s">
        <v>219</v>
      </c>
      <c r="FNL308" s="319">
        <f>FNL307+1</f>
        <v>4</v>
      </c>
      <c r="FNM308" s="323" t="s">
        <v>219</v>
      </c>
      <c r="FNN308" s="319">
        <f>FNN307+1</f>
        <v>4</v>
      </c>
      <c r="FNO308" s="323" t="s">
        <v>219</v>
      </c>
      <c r="FNP308" s="319">
        <f>FNP307+1</f>
        <v>4</v>
      </c>
      <c r="FNQ308" s="323" t="s">
        <v>219</v>
      </c>
      <c r="FNR308" s="319">
        <f>FNR307+1</f>
        <v>4</v>
      </c>
      <c r="FNS308" s="323" t="s">
        <v>219</v>
      </c>
      <c r="FNT308" s="319">
        <f>FNT307+1</f>
        <v>4</v>
      </c>
      <c r="FNU308" s="323" t="s">
        <v>219</v>
      </c>
      <c r="FNV308" s="319">
        <f>FNV307+1</f>
        <v>4</v>
      </c>
      <c r="FNW308" s="323" t="s">
        <v>219</v>
      </c>
      <c r="FNX308" s="319">
        <f>FNX307+1</f>
        <v>4</v>
      </c>
      <c r="FNY308" s="323" t="s">
        <v>219</v>
      </c>
      <c r="FNZ308" s="319">
        <f>FNZ307+1</f>
        <v>4</v>
      </c>
      <c r="FOA308" s="323" t="s">
        <v>219</v>
      </c>
      <c r="FOB308" s="319">
        <f>FOB307+1</f>
        <v>4</v>
      </c>
      <c r="FOC308" s="323" t="s">
        <v>219</v>
      </c>
      <c r="FOD308" s="319">
        <f>FOD307+1</f>
        <v>4</v>
      </c>
      <c r="FOE308" s="323" t="s">
        <v>219</v>
      </c>
      <c r="FOF308" s="319">
        <f>FOF307+1</f>
        <v>4</v>
      </c>
      <c r="FOG308" s="323" t="s">
        <v>219</v>
      </c>
      <c r="FOH308" s="319">
        <f>FOH307+1</f>
        <v>4</v>
      </c>
      <c r="FOI308" s="323" t="s">
        <v>219</v>
      </c>
      <c r="FOJ308" s="319">
        <f>FOJ307+1</f>
        <v>4</v>
      </c>
      <c r="FOK308" s="323" t="s">
        <v>219</v>
      </c>
      <c r="FOL308" s="319">
        <f>FOL307+1</f>
        <v>4</v>
      </c>
      <c r="FOM308" s="323" t="s">
        <v>219</v>
      </c>
      <c r="FON308" s="319">
        <f>FON307+1</f>
        <v>4</v>
      </c>
      <c r="FOO308" s="323" t="s">
        <v>219</v>
      </c>
      <c r="FOP308" s="319">
        <f>FOP307+1</f>
        <v>4</v>
      </c>
      <c r="FOQ308" s="323" t="s">
        <v>219</v>
      </c>
      <c r="FOR308" s="319">
        <f>FOR307+1</f>
        <v>4</v>
      </c>
      <c r="FOS308" s="323" t="s">
        <v>219</v>
      </c>
      <c r="FOT308" s="319">
        <f>FOT307+1</f>
        <v>4</v>
      </c>
      <c r="FOU308" s="323" t="s">
        <v>219</v>
      </c>
      <c r="FOV308" s="319">
        <f>FOV307+1</f>
        <v>4</v>
      </c>
      <c r="FOW308" s="323" t="s">
        <v>219</v>
      </c>
      <c r="FOX308" s="319">
        <f>FOX307+1</f>
        <v>4</v>
      </c>
      <c r="FOY308" s="323" t="s">
        <v>219</v>
      </c>
      <c r="FOZ308" s="319">
        <f>FOZ307+1</f>
        <v>4</v>
      </c>
      <c r="FPA308" s="323" t="s">
        <v>219</v>
      </c>
      <c r="FPB308" s="319">
        <f>FPB307+1</f>
        <v>4</v>
      </c>
      <c r="FPC308" s="323" t="s">
        <v>219</v>
      </c>
      <c r="FPD308" s="319">
        <f>FPD307+1</f>
        <v>4</v>
      </c>
      <c r="FPE308" s="323" t="s">
        <v>219</v>
      </c>
      <c r="FPF308" s="319">
        <f>FPF307+1</f>
        <v>4</v>
      </c>
      <c r="FPG308" s="323" t="s">
        <v>219</v>
      </c>
      <c r="FPH308" s="319">
        <f>FPH307+1</f>
        <v>4</v>
      </c>
      <c r="FPI308" s="323" t="s">
        <v>219</v>
      </c>
      <c r="FPJ308" s="319">
        <f>FPJ307+1</f>
        <v>4</v>
      </c>
      <c r="FPK308" s="323" t="s">
        <v>219</v>
      </c>
      <c r="FPL308" s="319">
        <f>FPL307+1</f>
        <v>4</v>
      </c>
      <c r="FPM308" s="323" t="s">
        <v>219</v>
      </c>
      <c r="FPN308" s="319">
        <f>FPN307+1</f>
        <v>4</v>
      </c>
      <c r="FPO308" s="323" t="s">
        <v>219</v>
      </c>
      <c r="FPP308" s="319">
        <f>FPP307+1</f>
        <v>4</v>
      </c>
      <c r="FPQ308" s="323" t="s">
        <v>219</v>
      </c>
      <c r="FPR308" s="319">
        <f>FPR307+1</f>
        <v>4</v>
      </c>
      <c r="FPS308" s="323" t="s">
        <v>219</v>
      </c>
      <c r="FPT308" s="319">
        <f>FPT307+1</f>
        <v>4</v>
      </c>
      <c r="FPU308" s="323" t="s">
        <v>219</v>
      </c>
      <c r="FPV308" s="319">
        <f>FPV307+1</f>
        <v>4</v>
      </c>
      <c r="FPW308" s="323" t="s">
        <v>219</v>
      </c>
      <c r="FPX308" s="319">
        <f>FPX307+1</f>
        <v>4</v>
      </c>
      <c r="FPY308" s="323" t="s">
        <v>219</v>
      </c>
      <c r="FPZ308" s="319">
        <f>FPZ307+1</f>
        <v>4</v>
      </c>
      <c r="FQA308" s="323" t="s">
        <v>219</v>
      </c>
      <c r="FQB308" s="319">
        <f>FQB307+1</f>
        <v>4</v>
      </c>
      <c r="FQC308" s="323" t="s">
        <v>219</v>
      </c>
      <c r="FQD308" s="319">
        <f>FQD307+1</f>
        <v>4</v>
      </c>
      <c r="FQE308" s="323" t="s">
        <v>219</v>
      </c>
      <c r="FQF308" s="319">
        <f>FQF307+1</f>
        <v>4</v>
      </c>
      <c r="FQG308" s="323" t="s">
        <v>219</v>
      </c>
      <c r="FQH308" s="319">
        <f>FQH307+1</f>
        <v>4</v>
      </c>
      <c r="FQI308" s="323" t="s">
        <v>219</v>
      </c>
      <c r="FQJ308" s="319">
        <f>FQJ307+1</f>
        <v>4</v>
      </c>
      <c r="FQK308" s="323" t="s">
        <v>219</v>
      </c>
      <c r="FQL308" s="319">
        <f>FQL307+1</f>
        <v>4</v>
      </c>
      <c r="FQM308" s="323" t="s">
        <v>219</v>
      </c>
      <c r="FQN308" s="319">
        <f>FQN307+1</f>
        <v>4</v>
      </c>
      <c r="FQO308" s="323" t="s">
        <v>219</v>
      </c>
      <c r="FQP308" s="319">
        <f>FQP307+1</f>
        <v>4</v>
      </c>
      <c r="FQQ308" s="323" t="s">
        <v>219</v>
      </c>
      <c r="FQR308" s="319">
        <f>FQR307+1</f>
        <v>4</v>
      </c>
      <c r="FQS308" s="323" t="s">
        <v>219</v>
      </c>
      <c r="FQT308" s="319">
        <f>FQT307+1</f>
        <v>4</v>
      </c>
      <c r="FQU308" s="323" t="s">
        <v>219</v>
      </c>
      <c r="FQV308" s="319">
        <f>FQV307+1</f>
        <v>4</v>
      </c>
      <c r="FQW308" s="323" t="s">
        <v>219</v>
      </c>
      <c r="FQX308" s="319"/>
      <c r="FQY308" s="323"/>
      <c r="FQZ308" s="319"/>
      <c r="FRA308" s="323"/>
      <c r="FRB308" s="319"/>
      <c r="FRC308" s="323"/>
      <c r="FRD308" s="319"/>
      <c r="FRE308" s="323"/>
      <c r="FRF308" s="319"/>
      <c r="FRG308" s="323"/>
      <c r="FRH308" s="319"/>
      <c r="FRI308" s="323"/>
      <c r="FRJ308" s="319"/>
      <c r="FRK308" s="323"/>
      <c r="FRL308" s="319"/>
      <c r="FRM308" s="323"/>
      <c r="FRN308" s="319"/>
      <c r="FRO308" s="323"/>
      <c r="FRP308" s="319"/>
      <c r="FRQ308" s="323"/>
      <c r="FRR308" s="319"/>
      <c r="FRS308" s="323"/>
      <c r="FRT308" s="319"/>
      <c r="FRU308" s="323"/>
      <c r="FRV308" s="319"/>
      <c r="FRW308" s="323"/>
      <c r="FRX308" s="319"/>
      <c r="FRY308" s="323"/>
      <c r="FRZ308" s="319"/>
      <c r="FSA308" s="323"/>
      <c r="FSB308" s="319"/>
      <c r="FSC308" s="323"/>
      <c r="FSD308" s="319"/>
      <c r="FSE308" s="323"/>
      <c r="FSF308" s="319"/>
      <c r="FSG308" s="323"/>
      <c r="FSH308" s="319"/>
      <c r="FSI308" s="323"/>
      <c r="FSJ308" s="319"/>
      <c r="FSK308" s="323"/>
      <c r="FSL308" s="319"/>
      <c r="FSM308" s="323"/>
      <c r="FSN308" s="319"/>
      <c r="FSO308" s="323"/>
      <c r="FSP308" s="319"/>
      <c r="FSQ308" s="323"/>
      <c r="FSR308" s="319"/>
      <c r="FSS308" s="323"/>
      <c r="FST308" s="319"/>
      <c r="FSU308" s="323"/>
      <c r="FSV308" s="319"/>
      <c r="FSW308" s="323"/>
      <c r="FSX308" s="319"/>
      <c r="FSY308" s="323"/>
      <c r="FSZ308" s="319"/>
      <c r="FTA308" s="323"/>
      <c r="FTB308" s="319"/>
      <c r="FTC308" s="323"/>
      <c r="FTD308" s="319"/>
      <c r="FTE308" s="323"/>
      <c r="FTF308" s="319"/>
      <c r="FTG308" s="323"/>
      <c r="FTH308" s="319"/>
      <c r="FTI308" s="323"/>
      <c r="FTJ308" s="319"/>
      <c r="FTK308" s="323"/>
      <c r="FTL308" s="319"/>
      <c r="FTM308" s="323"/>
      <c r="FTN308" s="319"/>
      <c r="FTO308" s="323"/>
      <c r="FTP308" s="319"/>
      <c r="FTQ308" s="323"/>
      <c r="FTR308" s="319"/>
      <c r="FTS308" s="323"/>
      <c r="FTT308" s="319"/>
      <c r="FTU308" s="323"/>
      <c r="FTV308" s="319"/>
      <c r="FTW308" s="323"/>
      <c r="FTX308" s="319"/>
      <c r="FTY308" s="323"/>
      <c r="FTZ308" s="319"/>
      <c r="FUA308" s="323"/>
      <c r="FUB308" s="319"/>
      <c r="FUC308" s="323"/>
      <c r="FUD308" s="319"/>
      <c r="FUE308" s="323"/>
      <c r="FUF308" s="319"/>
      <c r="FUG308" s="323"/>
      <c r="FUH308" s="319"/>
      <c r="FUI308" s="323"/>
      <c r="FUJ308" s="319"/>
      <c r="FUK308" s="323"/>
      <c r="FUL308" s="319"/>
      <c r="FUM308" s="323"/>
      <c r="FUN308" s="319"/>
      <c r="FUO308" s="323"/>
      <c r="FUP308" s="319"/>
      <c r="FUQ308" s="323"/>
      <c r="FUR308" s="319"/>
      <c r="FUS308" s="323"/>
      <c r="FUT308" s="319"/>
      <c r="FUU308" s="323"/>
      <c r="FUV308" s="319"/>
      <c r="FUW308" s="323"/>
      <c r="FUX308" s="319"/>
      <c r="FUY308" s="323"/>
      <c r="FUZ308" s="319"/>
      <c r="FVA308" s="323"/>
      <c r="FVB308" s="319"/>
      <c r="FVC308" s="323"/>
      <c r="FVD308" s="319"/>
      <c r="FVE308" s="323"/>
      <c r="FVF308" s="319"/>
      <c r="FVG308" s="323"/>
      <c r="FVH308" s="319"/>
      <c r="FVI308" s="323"/>
      <c r="FVJ308" s="319"/>
      <c r="FVK308" s="323"/>
      <c r="FVL308" s="319"/>
      <c r="FVM308" s="323"/>
      <c r="FVN308" s="319"/>
      <c r="FVO308" s="323"/>
      <c r="FVP308" s="319"/>
      <c r="FVQ308" s="323"/>
      <c r="FVR308" s="319"/>
      <c r="FVS308" s="323"/>
      <c r="FVT308" s="319"/>
      <c r="FVU308" s="323"/>
      <c r="FVV308" s="319"/>
      <c r="FVW308" s="323"/>
      <c r="FVX308" s="319"/>
      <c r="FVY308" s="323"/>
      <c r="FVZ308" s="319"/>
      <c r="FWA308" s="323"/>
      <c r="FWB308" s="319"/>
      <c r="FWC308" s="323"/>
      <c r="FWD308" s="319"/>
      <c r="FWE308" s="323"/>
      <c r="FWF308" s="319"/>
      <c r="FWG308" s="323"/>
      <c r="FWH308" s="319"/>
      <c r="FWI308" s="323"/>
      <c r="FWJ308" s="319"/>
      <c r="FWK308" s="323"/>
      <c r="FWL308" s="319"/>
      <c r="FWM308" s="323"/>
      <c r="FWN308" s="319"/>
      <c r="FWO308" s="323"/>
      <c r="FWP308" s="319"/>
      <c r="FWQ308" s="323"/>
      <c r="FWR308" s="319"/>
      <c r="FWS308" s="323"/>
      <c r="FWT308" s="319"/>
      <c r="FWU308" s="323"/>
      <c r="FWV308" s="319"/>
      <c r="FWW308" s="323"/>
      <c r="FWX308" s="319"/>
      <c r="FWY308" s="323"/>
      <c r="FWZ308" s="319"/>
      <c r="FXA308" s="323"/>
      <c r="FXB308" s="319"/>
      <c r="FXC308" s="323"/>
      <c r="FXD308" s="319"/>
      <c r="FXE308" s="323"/>
      <c r="FXF308" s="319"/>
      <c r="FXG308" s="323"/>
      <c r="FXH308" s="319"/>
      <c r="FXI308" s="323"/>
      <c r="FXJ308" s="319"/>
      <c r="FXK308" s="323"/>
      <c r="FXL308" s="319"/>
      <c r="FXM308" s="323"/>
      <c r="FXN308" s="319"/>
      <c r="FXO308" s="323"/>
      <c r="FXP308" s="319"/>
      <c r="FXQ308" s="323"/>
      <c r="FXR308" s="319"/>
      <c r="FXS308" s="323"/>
      <c r="FXT308" s="319"/>
      <c r="FXU308" s="323"/>
      <c r="FXV308" s="319"/>
      <c r="FXW308" s="323"/>
      <c r="FXX308" s="319"/>
      <c r="FXY308" s="323"/>
      <c r="FXZ308" s="319"/>
      <c r="FYA308" s="323"/>
      <c r="FYB308" s="319"/>
      <c r="FYC308" s="323"/>
      <c r="FYD308" s="319"/>
      <c r="FYE308" s="323"/>
      <c r="FYF308" s="319"/>
      <c r="FYG308" s="323"/>
      <c r="FYH308" s="319"/>
      <c r="FYI308" s="323"/>
      <c r="FYJ308" s="319"/>
      <c r="FYK308" s="323"/>
      <c r="FYL308" s="319"/>
      <c r="FYM308" s="323"/>
      <c r="FYN308" s="319"/>
      <c r="FYO308" s="323"/>
      <c r="FYP308" s="319"/>
      <c r="FYQ308" s="323"/>
      <c r="FYR308" s="319"/>
      <c r="FYS308" s="323"/>
      <c r="FYT308" s="319"/>
      <c r="FYU308" s="323"/>
      <c r="FYV308" s="319"/>
      <c r="FYW308" s="323"/>
      <c r="FYX308" s="319"/>
      <c r="FYY308" s="323"/>
      <c r="FYZ308" s="319"/>
      <c r="FZA308" s="323"/>
      <c r="FZB308" s="319"/>
      <c r="FZC308" s="323"/>
      <c r="FZD308" s="319"/>
      <c r="FZE308" s="323"/>
      <c r="FZF308" s="319"/>
      <c r="FZG308" s="323"/>
      <c r="FZH308" s="319"/>
      <c r="FZI308" s="323"/>
      <c r="FZJ308" s="319"/>
      <c r="FZK308" s="323"/>
      <c r="FZL308" s="319"/>
      <c r="FZM308" s="323"/>
      <c r="FZN308" s="319"/>
      <c r="FZO308" s="323"/>
      <c r="FZP308" s="319"/>
      <c r="FZQ308" s="323"/>
      <c r="FZR308" s="319"/>
      <c r="FZS308" s="323"/>
      <c r="FZT308" s="319"/>
      <c r="FZU308" s="323"/>
      <c r="FZV308" s="319"/>
      <c r="FZW308" s="323"/>
      <c r="FZX308" s="319"/>
      <c r="FZY308" s="323"/>
      <c r="FZZ308" s="319"/>
      <c r="GAA308" s="323"/>
      <c r="GAB308" s="319"/>
      <c r="GAC308" s="323"/>
      <c r="GAD308" s="319"/>
      <c r="GAE308" s="323"/>
      <c r="GAF308" s="319"/>
      <c r="GAG308" s="323"/>
      <c r="GAH308" s="319"/>
      <c r="GAI308" s="323"/>
      <c r="GAJ308" s="319"/>
      <c r="GAK308" s="323"/>
      <c r="GAL308" s="319"/>
      <c r="GAM308" s="323"/>
      <c r="GAN308" s="319"/>
      <c r="GAO308" s="323"/>
      <c r="GAP308" s="319"/>
      <c r="GAQ308" s="323"/>
      <c r="GAR308" s="319"/>
      <c r="GAS308" s="323"/>
      <c r="GAT308" s="319"/>
      <c r="GAU308" s="323"/>
      <c r="GAV308" s="319"/>
      <c r="GAW308" s="323"/>
      <c r="GAX308" s="319"/>
      <c r="GAY308" s="323"/>
      <c r="GAZ308" s="319"/>
      <c r="GBA308" s="323"/>
      <c r="GBB308" s="319"/>
      <c r="GBC308" s="323"/>
      <c r="GBD308" s="319"/>
      <c r="GBE308" s="323"/>
      <c r="GBF308" s="319"/>
      <c r="GBG308" s="323"/>
      <c r="GBH308" s="319"/>
      <c r="GBI308" s="323"/>
      <c r="GBJ308" s="319"/>
      <c r="GBK308" s="323"/>
      <c r="GBL308" s="319"/>
      <c r="GBM308" s="323"/>
      <c r="GBN308" s="319"/>
      <c r="GBO308" s="323"/>
      <c r="GBP308" s="319"/>
      <c r="GBQ308" s="323"/>
      <c r="GBR308" s="319"/>
      <c r="GBS308" s="323"/>
      <c r="GBT308" s="319"/>
      <c r="GBU308" s="323"/>
      <c r="GBV308" s="319"/>
      <c r="GBW308" s="323"/>
      <c r="GBX308" s="319"/>
      <c r="GBY308" s="323"/>
      <c r="GBZ308" s="319"/>
      <c r="GCA308" s="323"/>
      <c r="GCB308" s="319"/>
      <c r="GCC308" s="323"/>
      <c r="GCD308" s="319"/>
      <c r="GCE308" s="323"/>
      <c r="GCF308" s="319"/>
      <c r="GCG308" s="323"/>
      <c r="GCH308" s="319"/>
      <c r="GCI308" s="323"/>
      <c r="GCJ308" s="319"/>
      <c r="GCK308" s="323"/>
      <c r="GCL308" s="319"/>
      <c r="GCM308" s="323"/>
      <c r="GCN308" s="319"/>
      <c r="GCO308" s="323"/>
      <c r="GCP308" s="319"/>
      <c r="GCQ308" s="323"/>
      <c r="GCR308" s="319"/>
      <c r="GCS308" s="323"/>
      <c r="GCT308" s="319"/>
      <c r="GCU308" s="323"/>
      <c r="GCV308" s="319"/>
      <c r="GCW308" s="323"/>
      <c r="GCX308" s="319"/>
      <c r="GCY308" s="323"/>
      <c r="GCZ308" s="319"/>
      <c r="GDA308" s="323"/>
      <c r="GDB308" s="319"/>
      <c r="GDC308" s="323"/>
      <c r="GDD308" s="319"/>
      <c r="GDE308" s="323"/>
      <c r="GDF308" s="319"/>
      <c r="GDG308" s="323"/>
      <c r="GDH308" s="319"/>
      <c r="GDI308" s="323"/>
      <c r="GDJ308" s="319"/>
      <c r="GDK308" s="323"/>
      <c r="GDL308" s="319"/>
      <c r="GDM308" s="323"/>
      <c r="GDN308" s="319"/>
      <c r="GDO308" s="323"/>
      <c r="GDP308" s="319"/>
      <c r="GDQ308" s="323"/>
      <c r="GDR308" s="319"/>
      <c r="GDS308" s="323"/>
      <c r="GDT308" s="319"/>
      <c r="GDU308" s="323"/>
      <c r="GDV308" s="319"/>
      <c r="GDW308" s="323"/>
      <c r="GDX308" s="319"/>
      <c r="GDY308" s="323"/>
      <c r="GDZ308" s="319"/>
      <c r="GEA308" s="323"/>
      <c r="GEB308" s="319"/>
      <c r="GEC308" s="323"/>
      <c r="GED308" s="319"/>
      <c r="GEE308" s="323"/>
      <c r="GEF308" s="319"/>
      <c r="GEG308" s="323"/>
      <c r="GEH308" s="319"/>
      <c r="GEI308" s="323"/>
      <c r="GEJ308" s="319"/>
      <c r="GEK308" s="323"/>
      <c r="GEL308" s="319"/>
      <c r="GEM308" s="323"/>
      <c r="GEN308" s="319"/>
      <c r="GEO308" s="323"/>
      <c r="GEP308" s="319"/>
      <c r="GEQ308" s="323"/>
      <c r="GER308" s="319"/>
      <c r="GES308" s="323"/>
      <c r="GET308" s="319"/>
      <c r="GEU308" s="323"/>
      <c r="GEV308" s="319"/>
      <c r="GEW308" s="323"/>
      <c r="GEX308" s="319"/>
      <c r="GEY308" s="323"/>
      <c r="GEZ308" s="319"/>
      <c r="GFA308" s="323"/>
      <c r="GFB308" s="319"/>
      <c r="GFC308" s="323"/>
      <c r="GFD308" s="319"/>
      <c r="GFE308" s="323"/>
      <c r="GFF308" s="319"/>
      <c r="GFG308" s="323"/>
      <c r="GFH308" s="319"/>
      <c r="GFI308" s="323"/>
      <c r="GFJ308" s="319"/>
      <c r="GFK308" s="323"/>
      <c r="GFL308" s="319"/>
      <c r="GFM308" s="323"/>
      <c r="GFN308" s="319"/>
      <c r="GFO308" s="323"/>
      <c r="GFP308" s="319"/>
      <c r="GFQ308" s="323"/>
      <c r="GFR308" s="319"/>
      <c r="GFS308" s="323"/>
      <c r="GFT308" s="319"/>
      <c r="GFU308" s="323"/>
      <c r="GFV308" s="319"/>
      <c r="GFW308" s="323"/>
      <c r="GFX308" s="319"/>
      <c r="GFY308" s="323"/>
      <c r="GFZ308" s="319"/>
      <c r="GGA308" s="323"/>
      <c r="GGB308" s="319"/>
      <c r="GGC308" s="323"/>
      <c r="GGD308" s="319"/>
      <c r="GGE308" s="323"/>
      <c r="GGF308" s="319"/>
      <c r="GGG308" s="323"/>
      <c r="GGH308" s="319"/>
      <c r="GGI308" s="323"/>
      <c r="GGJ308" s="319"/>
      <c r="GGK308" s="323"/>
      <c r="GGL308" s="319"/>
      <c r="GGM308" s="323"/>
      <c r="GGN308" s="319"/>
      <c r="GGO308" s="323"/>
      <c r="GGP308" s="319"/>
      <c r="GGQ308" s="323"/>
      <c r="GGR308" s="319"/>
      <c r="GGS308" s="323"/>
      <c r="GGT308" s="319"/>
      <c r="GGU308" s="323"/>
      <c r="GGV308" s="319"/>
      <c r="GGW308" s="323"/>
      <c r="GGX308" s="319"/>
      <c r="GGY308" s="323"/>
      <c r="GGZ308" s="319"/>
      <c r="GHA308" s="323"/>
      <c r="GHB308" s="319"/>
      <c r="GHC308" s="323"/>
      <c r="GHD308" s="319"/>
      <c r="GHE308" s="323"/>
      <c r="GHF308" s="319"/>
      <c r="GHG308" s="323"/>
      <c r="GHH308" s="319"/>
      <c r="GHI308" s="323"/>
      <c r="GHJ308" s="319"/>
      <c r="GHK308" s="323"/>
      <c r="GHL308" s="319"/>
      <c r="GHM308" s="323"/>
      <c r="GHN308" s="319"/>
      <c r="GHO308" s="323"/>
      <c r="GHP308" s="319"/>
      <c r="GHQ308" s="323"/>
      <c r="GHR308" s="319"/>
      <c r="GHS308" s="323"/>
      <c r="GHT308" s="319"/>
      <c r="GHU308" s="323"/>
      <c r="GHV308" s="319"/>
      <c r="GHW308" s="323"/>
      <c r="GHX308" s="319"/>
      <c r="GHY308" s="323"/>
      <c r="GHZ308" s="319"/>
      <c r="GIA308" s="323"/>
      <c r="GIB308" s="319"/>
      <c r="GIC308" s="323"/>
      <c r="GID308" s="319"/>
      <c r="GIE308" s="323"/>
      <c r="GIF308" s="319"/>
      <c r="GIG308" s="323"/>
      <c r="GIH308" s="319"/>
      <c r="GII308" s="323"/>
      <c r="GIJ308" s="319"/>
      <c r="GIK308" s="323"/>
      <c r="GIL308" s="319"/>
      <c r="GIM308" s="323"/>
      <c r="GIN308" s="319"/>
      <c r="GIO308" s="323"/>
      <c r="GIP308" s="319"/>
      <c r="GIQ308" s="323"/>
      <c r="GIR308" s="319"/>
      <c r="GIS308" s="323"/>
      <c r="GIT308" s="319"/>
      <c r="GIU308" s="323"/>
      <c r="GIV308" s="319"/>
      <c r="GIW308" s="323"/>
      <c r="GIX308" s="319"/>
      <c r="GIY308" s="323"/>
      <c r="GIZ308" s="319"/>
      <c r="GJA308" s="323"/>
      <c r="GJB308" s="319"/>
      <c r="GJC308" s="323"/>
      <c r="GJD308" s="319"/>
      <c r="GJE308" s="323"/>
      <c r="GJF308" s="319"/>
      <c r="GJG308" s="323"/>
      <c r="GJH308" s="319"/>
      <c r="GJI308" s="323"/>
      <c r="GJJ308" s="319"/>
      <c r="GJK308" s="323"/>
      <c r="GJL308" s="319"/>
      <c r="GJM308" s="323"/>
      <c r="GJN308" s="319"/>
      <c r="GJO308" s="323"/>
      <c r="GJP308" s="319"/>
      <c r="GJQ308" s="323"/>
      <c r="GJR308" s="319"/>
      <c r="GJS308" s="323"/>
      <c r="GJT308" s="319"/>
      <c r="GJU308" s="323"/>
      <c r="GJV308" s="319"/>
      <c r="GJW308" s="323"/>
      <c r="GJX308" s="319"/>
      <c r="GJY308" s="323"/>
      <c r="GJZ308" s="319"/>
      <c r="GKA308" s="323"/>
      <c r="GKB308" s="319"/>
      <c r="GKC308" s="323"/>
      <c r="GKD308" s="319"/>
      <c r="GKE308" s="323"/>
      <c r="GKF308" s="319"/>
      <c r="GKG308" s="323"/>
      <c r="GKH308" s="319"/>
      <c r="GKI308" s="323"/>
      <c r="GKJ308" s="319"/>
      <c r="GKK308" s="323"/>
      <c r="GKL308" s="319"/>
      <c r="GKM308" s="323"/>
      <c r="GKN308" s="319"/>
      <c r="GKO308" s="323"/>
      <c r="GKP308" s="319"/>
      <c r="GKQ308" s="323"/>
      <c r="GKR308" s="319"/>
      <c r="GKS308" s="323"/>
      <c r="GKT308" s="319"/>
      <c r="GKU308" s="323"/>
      <c r="GKV308" s="319"/>
      <c r="GKW308" s="323"/>
      <c r="GKX308" s="319"/>
      <c r="GKY308" s="323"/>
      <c r="GKZ308" s="319"/>
      <c r="GLA308" s="323"/>
      <c r="GLB308" s="319"/>
      <c r="GLC308" s="323"/>
      <c r="GLD308" s="319"/>
      <c r="GLE308" s="323"/>
      <c r="GLF308" s="319"/>
      <c r="GLG308" s="323"/>
      <c r="GLH308" s="319"/>
      <c r="GLI308" s="323"/>
      <c r="GLJ308" s="319"/>
      <c r="GLK308" s="323"/>
      <c r="GLL308" s="319"/>
      <c r="GLM308" s="323"/>
      <c r="GLN308" s="319"/>
      <c r="GLO308" s="323"/>
      <c r="GLP308" s="319"/>
      <c r="GLQ308" s="323"/>
      <c r="GLR308" s="319"/>
      <c r="GLS308" s="323"/>
      <c r="GLT308" s="319"/>
      <c r="GLU308" s="323"/>
      <c r="GLV308" s="319"/>
      <c r="GLW308" s="323"/>
      <c r="GLX308" s="319"/>
      <c r="GLY308" s="323"/>
      <c r="GLZ308" s="319"/>
      <c r="GMA308" s="323"/>
      <c r="GMB308" s="319"/>
      <c r="GMC308" s="323"/>
      <c r="GMD308" s="319"/>
      <c r="GME308" s="323"/>
      <c r="GMF308" s="319"/>
      <c r="GMG308" s="323"/>
      <c r="GMH308" s="319"/>
      <c r="GMI308" s="323"/>
      <c r="GMJ308" s="319"/>
      <c r="GMK308" s="323"/>
      <c r="GML308" s="319"/>
      <c r="GMM308" s="323"/>
      <c r="GMN308" s="319"/>
      <c r="GMO308" s="323"/>
      <c r="GMP308" s="319"/>
      <c r="GMQ308" s="323"/>
      <c r="GMR308" s="319"/>
      <c r="GMS308" s="323"/>
      <c r="GMT308" s="319"/>
      <c r="GMU308" s="323"/>
      <c r="GMV308" s="319"/>
      <c r="GMW308" s="323"/>
      <c r="GMX308" s="319"/>
      <c r="GMY308" s="323"/>
      <c r="GMZ308" s="319"/>
      <c r="GNA308" s="323"/>
      <c r="GNB308" s="319"/>
      <c r="GNC308" s="323"/>
      <c r="GND308" s="319"/>
      <c r="GNE308" s="323"/>
      <c r="GNF308" s="319"/>
      <c r="GNG308" s="323"/>
      <c r="GNH308" s="319"/>
      <c r="GNI308" s="323"/>
      <c r="GNJ308" s="319"/>
      <c r="GNK308" s="323"/>
      <c r="GNL308" s="319"/>
      <c r="GNM308" s="323"/>
      <c r="GNN308" s="319"/>
      <c r="GNO308" s="323"/>
      <c r="GNP308" s="319"/>
      <c r="GNQ308" s="323"/>
      <c r="GNR308" s="319"/>
      <c r="GNS308" s="323"/>
      <c r="GNT308" s="319"/>
      <c r="GNU308" s="323"/>
      <c r="GNV308" s="319"/>
      <c r="GNW308" s="323"/>
      <c r="GNX308" s="319"/>
      <c r="GNY308" s="323"/>
      <c r="GNZ308" s="319"/>
      <c r="GOA308" s="323"/>
      <c r="GOB308" s="319"/>
      <c r="GOC308" s="323"/>
      <c r="GOD308" s="319"/>
      <c r="GOE308" s="323"/>
      <c r="GOF308" s="319"/>
      <c r="GOG308" s="323"/>
      <c r="GOH308" s="319"/>
      <c r="GOI308" s="323"/>
      <c r="GOJ308" s="319"/>
      <c r="GOK308" s="323"/>
      <c r="GOL308" s="319"/>
      <c r="GOM308" s="323"/>
      <c r="GON308" s="319"/>
      <c r="GOO308" s="323"/>
      <c r="GOP308" s="319"/>
      <c r="GOQ308" s="323"/>
      <c r="GOR308" s="319"/>
      <c r="GOS308" s="323"/>
      <c r="GOT308" s="319"/>
      <c r="GOU308" s="323"/>
      <c r="GOV308" s="319"/>
      <c r="GOW308" s="323"/>
      <c r="GOX308" s="319"/>
      <c r="GOY308" s="323"/>
      <c r="GOZ308" s="319"/>
      <c r="GPA308" s="323"/>
      <c r="GPB308" s="319"/>
      <c r="GPC308" s="323"/>
      <c r="GPD308" s="319"/>
      <c r="GPE308" s="323"/>
      <c r="GPF308" s="319"/>
      <c r="GPG308" s="323"/>
      <c r="GPH308" s="319"/>
      <c r="GPI308" s="323"/>
      <c r="GPJ308" s="319"/>
      <c r="GPK308" s="323"/>
      <c r="GPL308" s="319"/>
      <c r="GPM308" s="323"/>
      <c r="GPN308" s="319"/>
      <c r="GPO308" s="323"/>
      <c r="GPP308" s="319"/>
      <c r="GPQ308" s="323"/>
      <c r="GPR308" s="319"/>
      <c r="GPS308" s="323"/>
      <c r="GPT308" s="319"/>
      <c r="GPU308" s="323"/>
      <c r="GPV308" s="319"/>
      <c r="GPW308" s="323"/>
      <c r="GPX308" s="319"/>
      <c r="GPY308" s="323"/>
      <c r="GPZ308" s="319"/>
      <c r="GQA308" s="323"/>
      <c r="GQB308" s="319"/>
      <c r="GQC308" s="323"/>
      <c r="GQD308" s="319"/>
      <c r="GQE308" s="323"/>
      <c r="GQF308" s="319"/>
      <c r="GQG308" s="323"/>
      <c r="GQH308" s="319"/>
      <c r="GQI308" s="323"/>
      <c r="GQJ308" s="319"/>
      <c r="GQK308" s="323"/>
      <c r="GQL308" s="319"/>
      <c r="GQM308" s="323"/>
      <c r="GQN308" s="319"/>
      <c r="GQO308" s="323"/>
      <c r="GQP308" s="319"/>
      <c r="GQQ308" s="323"/>
      <c r="GQR308" s="319"/>
      <c r="GQS308" s="323"/>
      <c r="GQT308" s="319"/>
      <c r="GQU308" s="323"/>
      <c r="GQV308" s="319"/>
      <c r="GQW308" s="323"/>
      <c r="GQX308" s="319"/>
      <c r="GQY308" s="323"/>
      <c r="GQZ308" s="319"/>
      <c r="GRA308" s="323"/>
      <c r="GRB308" s="319"/>
      <c r="GRC308" s="323"/>
      <c r="GRD308" s="319"/>
      <c r="GRE308" s="323"/>
      <c r="GRF308" s="319"/>
      <c r="GRG308" s="323"/>
      <c r="GRH308" s="319"/>
      <c r="GRI308" s="323"/>
      <c r="GRJ308" s="319"/>
      <c r="GRK308" s="323"/>
      <c r="GRL308" s="319"/>
      <c r="GRM308" s="323"/>
      <c r="GRN308" s="319"/>
      <c r="GRO308" s="323"/>
      <c r="GRP308" s="319"/>
      <c r="GRQ308" s="323"/>
      <c r="GRR308" s="319"/>
      <c r="GRS308" s="323"/>
      <c r="GRT308" s="319"/>
      <c r="GRU308" s="323"/>
      <c r="GRV308" s="319"/>
      <c r="GRW308" s="323"/>
      <c r="GRX308" s="319"/>
      <c r="GRY308" s="323"/>
      <c r="GRZ308" s="319"/>
      <c r="GSA308" s="323"/>
      <c r="GSB308" s="319"/>
      <c r="GSC308" s="323"/>
      <c r="GSD308" s="319"/>
      <c r="GSE308" s="323"/>
      <c r="GSF308" s="319"/>
      <c r="GSG308" s="323"/>
      <c r="GSH308" s="319"/>
      <c r="GSI308" s="323"/>
      <c r="GSJ308" s="319"/>
      <c r="GSK308" s="323"/>
      <c r="GSL308" s="319"/>
      <c r="GSM308" s="323"/>
      <c r="GSN308" s="319"/>
      <c r="GSO308" s="323"/>
      <c r="GSP308" s="319"/>
      <c r="GSQ308" s="323"/>
      <c r="GSR308" s="319"/>
      <c r="GSS308" s="323"/>
      <c r="GST308" s="319"/>
      <c r="GSU308" s="323"/>
      <c r="GSV308" s="319"/>
      <c r="GSW308" s="323"/>
      <c r="GSX308" s="319"/>
      <c r="GSY308" s="323"/>
      <c r="GSZ308" s="319"/>
      <c r="GTA308" s="323"/>
      <c r="GTB308" s="319"/>
      <c r="GTC308" s="323"/>
      <c r="GTD308" s="319"/>
      <c r="GTE308" s="323"/>
      <c r="GTF308" s="319"/>
      <c r="GTG308" s="323"/>
      <c r="GTH308" s="319"/>
      <c r="GTI308" s="323"/>
      <c r="GTJ308" s="319"/>
      <c r="GTK308" s="323"/>
      <c r="GTL308" s="319"/>
      <c r="GTM308" s="323"/>
      <c r="GTN308" s="319"/>
      <c r="GTO308" s="323"/>
      <c r="GTP308" s="319"/>
      <c r="GTQ308" s="323"/>
      <c r="GTR308" s="319"/>
      <c r="GTS308" s="323"/>
      <c r="GTT308" s="319"/>
      <c r="GTU308" s="323"/>
      <c r="GTV308" s="319"/>
      <c r="GTW308" s="323"/>
      <c r="GTX308" s="319"/>
      <c r="GTY308" s="323"/>
      <c r="GTZ308" s="319"/>
      <c r="GUA308" s="323"/>
      <c r="GUB308" s="319"/>
      <c r="GUC308" s="323"/>
      <c r="GUD308" s="319"/>
      <c r="GUE308" s="323"/>
      <c r="GUF308" s="319"/>
      <c r="GUG308" s="323"/>
      <c r="GUH308" s="319"/>
      <c r="GUI308" s="323"/>
      <c r="GUJ308" s="319"/>
      <c r="GUK308" s="323"/>
      <c r="GUL308" s="319"/>
      <c r="GUM308" s="323"/>
      <c r="GUN308" s="319"/>
      <c r="GUO308" s="323"/>
      <c r="GUP308" s="319"/>
      <c r="GUQ308" s="323"/>
      <c r="GUR308" s="319"/>
      <c r="GUS308" s="323"/>
      <c r="GUT308" s="319"/>
      <c r="GUU308" s="323"/>
      <c r="GUV308" s="319"/>
      <c r="GUW308" s="323"/>
      <c r="GUX308" s="319"/>
      <c r="GUY308" s="323"/>
      <c r="GUZ308" s="319"/>
      <c r="GVA308" s="323"/>
      <c r="GVB308" s="319"/>
      <c r="GVC308" s="323"/>
      <c r="GVD308" s="319"/>
      <c r="GVE308" s="323"/>
      <c r="GVF308" s="319"/>
      <c r="GVG308" s="323"/>
      <c r="GVH308" s="319"/>
      <c r="GVI308" s="323"/>
      <c r="GVJ308" s="319"/>
      <c r="GVK308" s="323"/>
      <c r="GVL308" s="319"/>
      <c r="GVM308" s="323"/>
      <c r="GVN308" s="319"/>
      <c r="GVO308" s="323"/>
      <c r="GVP308" s="319"/>
      <c r="GVQ308" s="323"/>
      <c r="GVR308" s="319"/>
      <c r="GVS308" s="323"/>
      <c r="GVT308" s="319"/>
      <c r="GVU308" s="323"/>
      <c r="GVV308" s="319"/>
      <c r="GVW308" s="323"/>
      <c r="GVX308" s="319"/>
      <c r="GVY308" s="323"/>
      <c r="GVZ308" s="319"/>
      <c r="GWA308" s="323"/>
      <c r="GWB308" s="319"/>
      <c r="GWC308" s="323"/>
      <c r="GWD308" s="319"/>
      <c r="GWE308" s="323"/>
      <c r="GWF308" s="319"/>
      <c r="GWG308" s="323"/>
      <c r="GWH308" s="319"/>
      <c r="GWI308" s="323"/>
      <c r="GWJ308" s="319"/>
      <c r="GWK308" s="323"/>
      <c r="GWL308" s="319"/>
      <c r="GWM308" s="323"/>
      <c r="GWN308" s="319"/>
      <c r="GWO308" s="323"/>
      <c r="GWP308" s="319"/>
      <c r="GWQ308" s="323"/>
      <c r="GWR308" s="319"/>
      <c r="GWS308" s="323"/>
      <c r="GWT308" s="319"/>
      <c r="GWU308" s="323"/>
      <c r="GWV308" s="319"/>
      <c r="GWW308" s="323"/>
      <c r="GWX308" s="319"/>
      <c r="GWY308" s="323"/>
      <c r="GWZ308" s="319"/>
      <c r="GXA308" s="323"/>
      <c r="GXB308" s="319"/>
      <c r="GXC308" s="323"/>
      <c r="GXD308" s="319"/>
      <c r="GXE308" s="323"/>
      <c r="GXF308" s="319"/>
      <c r="GXG308" s="323"/>
      <c r="GXH308" s="319"/>
      <c r="GXI308" s="323"/>
      <c r="GXJ308" s="319"/>
      <c r="GXK308" s="323"/>
      <c r="GXL308" s="319"/>
      <c r="GXM308" s="323"/>
      <c r="GXN308" s="319"/>
      <c r="GXO308" s="323"/>
      <c r="GXP308" s="319"/>
      <c r="GXQ308" s="323"/>
      <c r="GXR308" s="319"/>
      <c r="GXS308" s="323"/>
      <c r="GXT308" s="319"/>
      <c r="GXU308" s="323"/>
      <c r="GXV308" s="319"/>
      <c r="GXW308" s="323"/>
      <c r="GXX308" s="319"/>
      <c r="GXY308" s="323"/>
      <c r="GXZ308" s="319"/>
      <c r="GYA308" s="323"/>
      <c r="GYB308" s="319"/>
      <c r="GYC308" s="323"/>
      <c r="GYD308" s="319"/>
      <c r="GYE308" s="323"/>
      <c r="GYF308" s="319"/>
      <c r="GYG308" s="323"/>
      <c r="GYH308" s="319"/>
      <c r="GYI308" s="323"/>
      <c r="GYJ308" s="319"/>
      <c r="GYK308" s="323"/>
      <c r="GYL308" s="319"/>
      <c r="GYM308" s="323"/>
      <c r="GYN308" s="319"/>
      <c r="GYO308" s="323"/>
      <c r="GYP308" s="319"/>
      <c r="GYQ308" s="323"/>
      <c r="GYR308" s="319"/>
      <c r="GYS308" s="323"/>
      <c r="GYT308" s="319"/>
      <c r="GYU308" s="323"/>
      <c r="GYV308" s="319"/>
      <c r="GYW308" s="323"/>
      <c r="GYX308" s="319"/>
      <c r="GYY308" s="323"/>
      <c r="GYZ308" s="319"/>
      <c r="GZA308" s="323"/>
      <c r="GZB308" s="319"/>
      <c r="GZC308" s="323"/>
      <c r="GZD308" s="319"/>
      <c r="GZE308" s="323"/>
      <c r="GZF308" s="319"/>
      <c r="GZG308" s="323"/>
      <c r="GZH308" s="319"/>
      <c r="GZI308" s="323"/>
      <c r="GZJ308" s="319"/>
      <c r="GZK308" s="323"/>
      <c r="GZL308" s="319"/>
      <c r="GZM308" s="323"/>
      <c r="GZN308" s="319"/>
      <c r="GZO308" s="323"/>
      <c r="GZP308" s="319"/>
      <c r="GZQ308" s="323"/>
      <c r="GZR308" s="319"/>
      <c r="GZS308" s="323"/>
      <c r="GZT308" s="319"/>
      <c r="GZU308" s="323"/>
      <c r="GZV308" s="319"/>
      <c r="GZW308" s="323"/>
      <c r="GZX308" s="319"/>
      <c r="GZY308" s="323"/>
      <c r="GZZ308" s="319"/>
      <c r="HAA308" s="323"/>
      <c r="HAB308" s="319"/>
      <c r="HAC308" s="323"/>
      <c r="HAD308" s="319"/>
      <c r="HAE308" s="323"/>
      <c r="HAF308" s="319"/>
      <c r="HAG308" s="323"/>
      <c r="HAH308" s="319"/>
      <c r="HAI308" s="323"/>
      <c r="HAJ308" s="319"/>
      <c r="HAK308" s="323"/>
      <c r="HAL308" s="319"/>
      <c r="HAM308" s="323"/>
      <c r="HAN308" s="319"/>
      <c r="HAO308" s="323"/>
      <c r="HAP308" s="319"/>
      <c r="HAQ308" s="323"/>
      <c r="HAR308" s="319"/>
      <c r="HAS308" s="323"/>
      <c r="HAT308" s="319"/>
      <c r="HAU308" s="323"/>
      <c r="HAV308" s="319"/>
      <c r="HAW308" s="323"/>
      <c r="HAX308" s="319"/>
      <c r="HAY308" s="323"/>
      <c r="HAZ308" s="319"/>
      <c r="HBA308" s="323"/>
      <c r="HBB308" s="319"/>
      <c r="HBC308" s="323"/>
      <c r="HBD308" s="319"/>
      <c r="HBE308" s="323"/>
      <c r="HBF308" s="319"/>
      <c r="HBG308" s="323"/>
      <c r="HBH308" s="319"/>
      <c r="HBI308" s="323"/>
      <c r="HBJ308" s="319"/>
      <c r="HBK308" s="323"/>
      <c r="HBL308" s="319"/>
      <c r="HBM308" s="323"/>
      <c r="HBN308" s="319"/>
      <c r="HBO308" s="323"/>
      <c r="HBP308" s="319"/>
      <c r="HBQ308" s="323"/>
      <c r="HBR308" s="319"/>
      <c r="HBS308" s="323"/>
      <c r="HBT308" s="319"/>
      <c r="HBU308" s="323"/>
      <c r="HBV308" s="319"/>
      <c r="HBW308" s="323"/>
      <c r="HBX308" s="319"/>
      <c r="HBY308" s="323"/>
      <c r="HBZ308" s="319"/>
      <c r="HCA308" s="323"/>
      <c r="HCB308" s="319"/>
      <c r="HCC308" s="323"/>
      <c r="HCD308" s="319"/>
      <c r="HCE308" s="323"/>
      <c r="HCF308" s="319"/>
      <c r="HCG308" s="323"/>
      <c r="HCH308" s="319"/>
      <c r="HCI308" s="323"/>
      <c r="HCJ308" s="319"/>
      <c r="HCK308" s="323"/>
      <c r="HCL308" s="319"/>
      <c r="HCM308" s="323"/>
      <c r="HCN308" s="319"/>
      <c r="HCO308" s="323"/>
      <c r="HCP308" s="319"/>
      <c r="HCQ308" s="323"/>
      <c r="HCR308" s="319"/>
      <c r="HCS308" s="323"/>
      <c r="HCT308" s="319"/>
      <c r="HCU308" s="323"/>
      <c r="HCV308" s="319"/>
      <c r="HCW308" s="323"/>
      <c r="HCX308" s="319"/>
      <c r="HCY308" s="323"/>
      <c r="HCZ308" s="319"/>
      <c r="HDA308" s="323"/>
      <c r="HDB308" s="319"/>
      <c r="HDC308" s="323"/>
      <c r="HDD308" s="319"/>
      <c r="HDE308" s="323"/>
      <c r="HDF308" s="319"/>
      <c r="HDG308" s="323"/>
      <c r="HDH308" s="319"/>
      <c r="HDI308" s="323"/>
      <c r="HDJ308" s="319"/>
      <c r="HDK308" s="323"/>
      <c r="HDL308" s="319"/>
      <c r="HDM308" s="323"/>
      <c r="HDN308" s="319"/>
      <c r="HDO308" s="323"/>
      <c r="HDP308" s="319"/>
      <c r="HDQ308" s="323"/>
      <c r="HDR308" s="319"/>
      <c r="HDS308" s="323"/>
      <c r="HDT308" s="319"/>
      <c r="HDU308" s="323"/>
      <c r="HDV308" s="319"/>
      <c r="HDW308" s="323"/>
      <c r="HDX308" s="319"/>
      <c r="HDY308" s="323"/>
      <c r="HDZ308" s="319"/>
      <c r="HEA308" s="323"/>
      <c r="HEB308" s="319"/>
      <c r="HEC308" s="323"/>
      <c r="HED308" s="319"/>
      <c r="HEE308" s="323"/>
      <c r="HEF308" s="319"/>
      <c r="HEG308" s="323"/>
      <c r="HEH308" s="319"/>
      <c r="HEI308" s="323"/>
      <c r="HEJ308" s="319"/>
      <c r="HEK308" s="323"/>
      <c r="HEL308" s="319"/>
      <c r="HEM308" s="323"/>
      <c r="HEN308" s="319"/>
      <c r="HEO308" s="323"/>
      <c r="HEP308" s="319"/>
      <c r="HEQ308" s="323"/>
      <c r="HER308" s="319"/>
      <c r="HES308" s="323"/>
      <c r="HET308" s="319"/>
      <c r="HEU308" s="323"/>
      <c r="HEV308" s="319"/>
      <c r="HEW308" s="323"/>
      <c r="HEX308" s="319"/>
      <c r="HEY308" s="323"/>
      <c r="HEZ308" s="319"/>
      <c r="HFA308" s="323"/>
      <c r="HFB308" s="319"/>
      <c r="HFC308" s="323"/>
      <c r="HFD308" s="319"/>
      <c r="HFE308" s="323"/>
      <c r="HFF308" s="319"/>
      <c r="HFG308" s="323"/>
      <c r="HFH308" s="319"/>
      <c r="HFI308" s="323"/>
      <c r="HFJ308" s="319"/>
      <c r="HFK308" s="323"/>
      <c r="HFL308" s="319"/>
      <c r="HFM308" s="323"/>
      <c r="HFN308" s="319"/>
      <c r="HFO308" s="323"/>
      <c r="HFP308" s="319"/>
      <c r="HFQ308" s="323"/>
      <c r="HFR308" s="319"/>
      <c r="HFS308" s="323"/>
      <c r="HFT308" s="319"/>
      <c r="HFU308" s="323"/>
      <c r="HFV308" s="319"/>
      <c r="HFW308" s="323"/>
      <c r="HFX308" s="319"/>
      <c r="HFY308" s="323"/>
      <c r="HFZ308" s="319"/>
      <c r="HGA308" s="323"/>
      <c r="HGB308" s="319"/>
      <c r="HGC308" s="323"/>
      <c r="HGD308" s="319"/>
      <c r="HGE308" s="323"/>
      <c r="HGF308" s="319"/>
      <c r="HGG308" s="323"/>
      <c r="HGH308" s="319"/>
      <c r="HGI308" s="323"/>
      <c r="HGJ308" s="319"/>
      <c r="HGK308" s="323"/>
      <c r="HGL308" s="319"/>
      <c r="HGM308" s="323"/>
      <c r="HGN308" s="319"/>
      <c r="HGO308" s="323"/>
      <c r="HGP308" s="319"/>
      <c r="HGQ308" s="323"/>
      <c r="HGR308" s="319"/>
      <c r="HGS308" s="323"/>
      <c r="HGT308" s="319"/>
      <c r="HGU308" s="323"/>
      <c r="HGV308" s="319"/>
      <c r="HGW308" s="323"/>
      <c r="HGX308" s="319"/>
      <c r="HGY308" s="323"/>
      <c r="HGZ308" s="319"/>
      <c r="HHA308" s="323"/>
      <c r="HHB308" s="319"/>
      <c r="HHC308" s="323"/>
      <c r="HHD308" s="319"/>
      <c r="HHE308" s="323"/>
      <c r="HHF308" s="319"/>
      <c r="HHG308" s="323"/>
      <c r="HHH308" s="319"/>
      <c r="HHI308" s="323"/>
      <c r="HHJ308" s="319"/>
      <c r="HHK308" s="323"/>
      <c r="HHL308" s="319"/>
      <c r="HHM308" s="323"/>
      <c r="HHN308" s="319"/>
      <c r="HHO308" s="323"/>
      <c r="HHP308" s="319"/>
      <c r="HHQ308" s="323"/>
      <c r="HHR308" s="319"/>
      <c r="HHS308" s="323"/>
      <c r="HHT308" s="319"/>
      <c r="HHU308" s="323"/>
      <c r="HHV308" s="319"/>
      <c r="HHW308" s="323"/>
      <c r="HHX308" s="319"/>
      <c r="HHY308" s="323"/>
      <c r="HHZ308" s="319"/>
      <c r="HIA308" s="323"/>
      <c r="HIB308" s="319"/>
      <c r="HIC308" s="323"/>
      <c r="HID308" s="319"/>
      <c r="HIE308" s="323"/>
      <c r="HIF308" s="319"/>
      <c r="HIG308" s="323"/>
      <c r="HIH308" s="319"/>
      <c r="HII308" s="323"/>
      <c r="HIJ308" s="319"/>
      <c r="HIK308" s="323"/>
      <c r="HIL308" s="319"/>
      <c r="HIM308" s="323"/>
      <c r="HIN308" s="319"/>
      <c r="HIO308" s="323"/>
      <c r="HIP308" s="319"/>
      <c r="HIQ308" s="323"/>
      <c r="HIR308" s="319"/>
      <c r="HIS308" s="323"/>
      <c r="HIT308" s="319"/>
      <c r="HIU308" s="323"/>
      <c r="HIV308" s="319"/>
      <c r="HIW308" s="323"/>
      <c r="HIX308" s="319"/>
      <c r="HIY308" s="323"/>
      <c r="HIZ308" s="319"/>
      <c r="HJA308" s="323"/>
      <c r="HJB308" s="319"/>
      <c r="HJC308" s="323"/>
      <c r="HJD308" s="319"/>
      <c r="HJE308" s="323"/>
      <c r="HJF308" s="319"/>
      <c r="HJG308" s="323"/>
      <c r="HJH308" s="319"/>
      <c r="HJI308" s="323"/>
      <c r="HJJ308" s="319"/>
      <c r="HJK308" s="323"/>
      <c r="HJL308" s="319"/>
      <c r="HJM308" s="323"/>
      <c r="HJN308" s="319"/>
      <c r="HJO308" s="323"/>
      <c r="HJP308" s="319"/>
      <c r="HJQ308" s="323"/>
      <c r="HJR308" s="319"/>
      <c r="HJS308" s="323"/>
      <c r="HJT308" s="319"/>
      <c r="HJU308" s="323"/>
      <c r="HJV308" s="319"/>
      <c r="HJW308" s="323"/>
      <c r="HJX308" s="319"/>
      <c r="HJY308" s="323"/>
      <c r="HJZ308" s="319"/>
      <c r="HKA308" s="323"/>
      <c r="HKB308" s="319"/>
      <c r="HKC308" s="323"/>
      <c r="HKD308" s="319"/>
      <c r="HKE308" s="323"/>
      <c r="HKF308" s="319"/>
      <c r="HKG308" s="323"/>
      <c r="HKH308" s="319"/>
      <c r="HKI308" s="323"/>
      <c r="HKJ308" s="319"/>
      <c r="HKK308" s="323"/>
      <c r="HKL308" s="319"/>
      <c r="HKM308" s="323"/>
      <c r="HKN308" s="319"/>
      <c r="HKO308" s="323"/>
      <c r="HKP308" s="319"/>
      <c r="HKQ308" s="323"/>
      <c r="HKR308" s="319"/>
      <c r="HKS308" s="323"/>
      <c r="HKT308" s="319"/>
      <c r="HKU308" s="323"/>
      <c r="HKV308" s="319"/>
      <c r="HKW308" s="323"/>
      <c r="HKX308" s="319"/>
      <c r="HKY308" s="323"/>
      <c r="HKZ308" s="319"/>
      <c r="HLA308" s="323"/>
      <c r="HLB308" s="319"/>
      <c r="HLC308" s="323"/>
      <c r="HLD308" s="319"/>
      <c r="HLE308" s="323"/>
      <c r="HLF308" s="319"/>
      <c r="HLG308" s="323"/>
      <c r="HLH308" s="319"/>
      <c r="HLI308" s="323"/>
      <c r="HLJ308" s="319"/>
      <c r="HLK308" s="323"/>
      <c r="HLL308" s="319"/>
      <c r="HLM308" s="323"/>
      <c r="HLN308" s="319"/>
      <c r="HLO308" s="323"/>
      <c r="HLP308" s="319"/>
      <c r="HLQ308" s="323"/>
      <c r="HLR308" s="319"/>
      <c r="HLS308" s="323"/>
      <c r="HLT308" s="319"/>
      <c r="HLU308" s="323"/>
      <c r="HLV308" s="319"/>
      <c r="HLW308" s="323"/>
      <c r="HLX308" s="319"/>
      <c r="HLY308" s="323"/>
      <c r="HLZ308" s="319"/>
      <c r="HMA308" s="323"/>
      <c r="HMB308" s="319"/>
      <c r="HMC308" s="323"/>
      <c r="HMD308" s="319"/>
      <c r="HME308" s="323"/>
      <c r="HMF308" s="319"/>
      <c r="HMG308" s="323"/>
      <c r="HMH308" s="319"/>
      <c r="HMI308" s="323"/>
      <c r="HMJ308" s="319"/>
      <c r="HMK308" s="323"/>
      <c r="HML308" s="319"/>
      <c r="HMM308" s="323"/>
      <c r="HMN308" s="319"/>
      <c r="HMO308" s="323"/>
      <c r="HMP308" s="319"/>
      <c r="HMQ308" s="323"/>
      <c r="HMR308" s="319"/>
      <c r="HMS308" s="323"/>
      <c r="HMT308" s="319"/>
      <c r="HMU308" s="323"/>
      <c r="HMV308" s="319"/>
      <c r="HMW308" s="323"/>
      <c r="HMX308" s="319"/>
      <c r="HMY308" s="323"/>
      <c r="HMZ308" s="319"/>
      <c r="HNA308" s="323"/>
      <c r="HNB308" s="319"/>
      <c r="HNC308" s="323"/>
      <c r="HND308" s="319"/>
      <c r="HNE308" s="323"/>
      <c r="HNF308" s="319"/>
      <c r="HNG308" s="323"/>
      <c r="HNH308" s="319"/>
      <c r="HNI308" s="323"/>
      <c r="HNJ308" s="319"/>
      <c r="HNK308" s="323"/>
      <c r="HNL308" s="319"/>
      <c r="HNM308" s="323"/>
      <c r="HNN308" s="319"/>
      <c r="HNO308" s="323"/>
      <c r="HNP308" s="319"/>
      <c r="HNQ308" s="323"/>
      <c r="HNR308" s="319"/>
      <c r="HNS308" s="323"/>
      <c r="HNT308" s="319"/>
      <c r="HNU308" s="323"/>
      <c r="HNV308" s="319"/>
      <c r="HNW308" s="323"/>
      <c r="HNX308" s="319"/>
      <c r="HNY308" s="323"/>
      <c r="HNZ308" s="319"/>
      <c r="HOA308" s="323"/>
      <c r="HOB308" s="319"/>
      <c r="HOC308" s="323"/>
      <c r="HOD308" s="319"/>
      <c r="HOE308" s="323"/>
      <c r="HOF308" s="319"/>
      <c r="HOG308" s="323"/>
      <c r="HOH308" s="319"/>
      <c r="HOI308" s="323"/>
      <c r="HOJ308" s="319"/>
      <c r="HOK308" s="323"/>
      <c r="HOL308" s="319"/>
      <c r="HOM308" s="323"/>
      <c r="HON308" s="319"/>
      <c r="HOO308" s="323"/>
      <c r="HOP308" s="319"/>
      <c r="HOQ308" s="323"/>
      <c r="HOR308" s="319"/>
      <c r="HOS308" s="323"/>
      <c r="HOT308" s="319"/>
      <c r="HOU308" s="323"/>
      <c r="HOV308" s="319"/>
      <c r="HOW308" s="323"/>
      <c r="HOX308" s="319"/>
      <c r="HOY308" s="323"/>
      <c r="HOZ308" s="319"/>
      <c r="HPA308" s="323"/>
      <c r="HPB308" s="319"/>
      <c r="HPC308" s="323"/>
      <c r="HPD308" s="319"/>
      <c r="HPE308" s="323"/>
      <c r="HPF308" s="319"/>
      <c r="HPG308" s="323"/>
      <c r="HPH308" s="319"/>
      <c r="HPI308" s="323"/>
      <c r="HPJ308" s="319"/>
      <c r="HPK308" s="323"/>
      <c r="HPL308" s="319"/>
      <c r="HPM308" s="323"/>
      <c r="HPN308" s="319"/>
      <c r="HPO308" s="323"/>
      <c r="HPP308" s="319"/>
      <c r="HPQ308" s="323"/>
      <c r="HPR308" s="319"/>
      <c r="HPS308" s="323"/>
      <c r="HPT308" s="319"/>
      <c r="HPU308" s="323"/>
      <c r="HPV308" s="319"/>
      <c r="HPW308" s="323"/>
      <c r="HPX308" s="319"/>
      <c r="HPY308" s="323"/>
      <c r="HPZ308" s="319"/>
      <c r="HQA308" s="323"/>
      <c r="HQB308" s="319"/>
      <c r="HQC308" s="323"/>
      <c r="HQD308" s="319"/>
      <c r="HQE308" s="323"/>
      <c r="HQF308" s="319"/>
      <c r="HQG308" s="323"/>
      <c r="HQH308" s="319"/>
      <c r="HQI308" s="323"/>
      <c r="HQJ308" s="319"/>
      <c r="HQK308" s="323"/>
      <c r="HQL308" s="319"/>
      <c r="HQM308" s="323"/>
      <c r="HQN308" s="319"/>
      <c r="HQO308" s="323"/>
      <c r="HQP308" s="319"/>
      <c r="HQQ308" s="323"/>
      <c r="HQR308" s="319"/>
      <c r="HQS308" s="323"/>
      <c r="HQT308" s="319"/>
      <c r="HQU308" s="323"/>
      <c r="HQV308" s="319"/>
      <c r="HQW308" s="323"/>
      <c r="HQX308" s="319"/>
      <c r="HQY308" s="323"/>
      <c r="HQZ308" s="319"/>
      <c r="HRA308" s="323"/>
      <c r="HRB308" s="319"/>
      <c r="HRC308" s="323"/>
      <c r="HRD308" s="319"/>
      <c r="HRE308" s="323"/>
      <c r="HRF308" s="319"/>
      <c r="HRG308" s="323"/>
      <c r="HRH308" s="319"/>
      <c r="HRI308" s="323"/>
      <c r="HRJ308" s="319"/>
      <c r="HRK308" s="323"/>
      <c r="HRL308" s="319"/>
      <c r="HRM308" s="323"/>
      <c r="HRN308" s="319"/>
      <c r="HRO308" s="323"/>
      <c r="HRP308" s="319"/>
      <c r="HRQ308" s="323"/>
      <c r="HRR308" s="319"/>
      <c r="HRS308" s="323"/>
      <c r="HRT308" s="319"/>
      <c r="HRU308" s="323"/>
      <c r="HRV308" s="319"/>
      <c r="HRW308" s="323"/>
      <c r="HRX308" s="319"/>
      <c r="HRY308" s="323"/>
      <c r="HRZ308" s="319"/>
      <c r="HSA308" s="323"/>
      <c r="HSB308" s="319"/>
      <c r="HSC308" s="323"/>
      <c r="HSD308" s="319"/>
      <c r="HSE308" s="323"/>
      <c r="HSF308" s="319"/>
      <c r="HSG308" s="323"/>
      <c r="HSH308" s="319"/>
      <c r="HSI308" s="323"/>
      <c r="HSJ308" s="319"/>
      <c r="HSK308" s="323"/>
      <c r="HSL308" s="319"/>
      <c r="HSM308" s="323"/>
      <c r="HSN308" s="319"/>
      <c r="HSO308" s="323"/>
      <c r="HSP308" s="319"/>
      <c r="HSQ308" s="323"/>
      <c r="HSR308" s="319"/>
      <c r="HSS308" s="323"/>
      <c r="HST308" s="319"/>
      <c r="HSU308" s="323"/>
      <c r="HSV308" s="319"/>
      <c r="HSW308" s="323"/>
      <c r="HSX308" s="319"/>
      <c r="HSY308" s="323"/>
      <c r="HSZ308" s="319"/>
      <c r="HTA308" s="323"/>
      <c r="HTB308" s="319"/>
      <c r="HTC308" s="323"/>
      <c r="HTD308" s="319"/>
      <c r="HTE308" s="323"/>
      <c r="HTF308" s="319"/>
      <c r="HTG308" s="323"/>
      <c r="HTH308" s="319"/>
      <c r="HTI308" s="323"/>
      <c r="HTJ308" s="319"/>
      <c r="HTK308" s="323"/>
      <c r="HTL308" s="319"/>
      <c r="HTM308" s="323"/>
      <c r="HTN308" s="319"/>
      <c r="HTO308" s="323"/>
      <c r="HTP308" s="319"/>
      <c r="HTQ308" s="323"/>
      <c r="HTR308" s="319"/>
      <c r="HTS308" s="323"/>
      <c r="HTT308" s="319"/>
      <c r="HTU308" s="323"/>
      <c r="HTV308" s="319"/>
      <c r="HTW308" s="323"/>
      <c r="HTX308" s="319"/>
      <c r="HTY308" s="323"/>
      <c r="HTZ308" s="319"/>
      <c r="HUA308" s="323"/>
      <c r="HUB308" s="319"/>
      <c r="HUC308" s="323"/>
      <c r="HUD308" s="319"/>
      <c r="HUE308" s="323"/>
      <c r="HUF308" s="319"/>
      <c r="HUG308" s="323"/>
      <c r="HUH308" s="319"/>
      <c r="HUI308" s="323"/>
      <c r="HUJ308" s="319"/>
      <c r="HUK308" s="323"/>
      <c r="HUL308" s="319"/>
      <c r="HUM308" s="323"/>
      <c r="HUN308" s="319"/>
      <c r="HUO308" s="323"/>
      <c r="HUP308" s="319"/>
      <c r="HUQ308" s="323"/>
      <c r="HUR308" s="319"/>
      <c r="HUS308" s="323"/>
      <c r="HUT308" s="319"/>
      <c r="HUU308" s="323"/>
      <c r="HUV308" s="319"/>
      <c r="HUW308" s="323"/>
      <c r="HUX308" s="319"/>
      <c r="HUY308" s="323"/>
      <c r="HUZ308" s="319"/>
      <c r="HVA308" s="323"/>
      <c r="HVB308" s="319"/>
      <c r="HVC308" s="323"/>
      <c r="HVD308" s="319"/>
      <c r="HVE308" s="323"/>
      <c r="HVF308" s="319"/>
      <c r="HVG308" s="323"/>
      <c r="HVH308" s="319"/>
      <c r="HVI308" s="323"/>
      <c r="HVJ308" s="319"/>
      <c r="HVK308" s="323"/>
      <c r="HVL308" s="319"/>
      <c r="HVM308" s="323"/>
      <c r="HVN308" s="319"/>
      <c r="HVO308" s="323"/>
      <c r="HVP308" s="319"/>
      <c r="HVQ308" s="323"/>
      <c r="HVR308" s="319"/>
      <c r="HVS308" s="323"/>
      <c r="HVT308" s="319"/>
      <c r="HVU308" s="323"/>
      <c r="HVV308" s="319"/>
      <c r="HVW308" s="323"/>
      <c r="HVX308" s="319"/>
      <c r="HVY308" s="323"/>
      <c r="HVZ308" s="319"/>
      <c r="HWA308" s="323"/>
      <c r="HWB308" s="319"/>
      <c r="HWC308" s="323"/>
      <c r="HWD308" s="319"/>
      <c r="HWE308" s="323"/>
      <c r="HWF308" s="319"/>
      <c r="HWG308" s="323"/>
      <c r="HWH308" s="319"/>
      <c r="HWI308" s="323"/>
      <c r="HWJ308" s="319"/>
      <c r="HWK308" s="323"/>
      <c r="HWL308" s="319"/>
      <c r="HWM308" s="323"/>
      <c r="HWN308" s="319"/>
      <c r="HWO308" s="323"/>
      <c r="HWP308" s="319"/>
      <c r="HWQ308" s="323"/>
      <c r="HWR308" s="319"/>
      <c r="HWS308" s="323"/>
      <c r="HWT308" s="319"/>
      <c r="HWU308" s="323"/>
      <c r="HWV308" s="319"/>
      <c r="HWW308" s="323"/>
      <c r="HWX308" s="319"/>
      <c r="HWY308" s="323"/>
      <c r="HWZ308" s="319"/>
      <c r="HXA308" s="323"/>
      <c r="HXB308" s="319"/>
      <c r="HXC308" s="323"/>
      <c r="HXD308" s="319"/>
      <c r="HXE308" s="323"/>
      <c r="HXF308" s="319"/>
      <c r="HXG308" s="323"/>
      <c r="HXH308" s="319"/>
      <c r="HXI308" s="323"/>
      <c r="HXJ308" s="319"/>
      <c r="HXK308" s="323"/>
      <c r="HXL308" s="319"/>
      <c r="HXM308" s="323"/>
      <c r="HXN308" s="319"/>
      <c r="HXO308" s="323"/>
      <c r="HXP308" s="319"/>
      <c r="HXQ308" s="323"/>
      <c r="HXR308" s="319"/>
      <c r="HXS308" s="323"/>
      <c r="HXT308" s="319"/>
      <c r="HXU308" s="323"/>
      <c r="HXV308" s="319"/>
      <c r="HXW308" s="323"/>
      <c r="HXX308" s="319"/>
      <c r="HXY308" s="323"/>
      <c r="HXZ308" s="319"/>
      <c r="HYA308" s="323"/>
      <c r="HYB308" s="319"/>
      <c r="HYC308" s="323"/>
      <c r="HYD308" s="319"/>
      <c r="HYE308" s="323"/>
      <c r="HYF308" s="319"/>
      <c r="HYG308" s="323"/>
      <c r="HYH308" s="319"/>
      <c r="HYI308" s="323"/>
      <c r="HYJ308" s="319"/>
      <c r="HYK308" s="323"/>
      <c r="HYL308" s="319"/>
      <c r="HYM308" s="323"/>
      <c r="HYN308" s="319"/>
      <c r="HYO308" s="323"/>
      <c r="HYP308" s="319"/>
      <c r="HYQ308" s="323"/>
      <c r="HYR308" s="319"/>
      <c r="HYS308" s="323"/>
      <c r="HYT308" s="319"/>
      <c r="HYU308" s="323"/>
      <c r="HYV308" s="319"/>
      <c r="HYW308" s="323"/>
      <c r="HYX308" s="319"/>
      <c r="HYY308" s="323"/>
      <c r="HYZ308" s="319"/>
      <c r="HZA308" s="323"/>
      <c r="HZB308" s="319"/>
      <c r="HZC308" s="323"/>
      <c r="HZD308" s="319"/>
      <c r="HZE308" s="323"/>
      <c r="HZF308" s="319"/>
      <c r="HZG308" s="323"/>
      <c r="HZH308" s="319"/>
      <c r="HZI308" s="323"/>
      <c r="HZJ308" s="319"/>
      <c r="HZK308" s="323"/>
      <c r="HZL308" s="319"/>
      <c r="HZM308" s="323"/>
      <c r="HZN308" s="319"/>
      <c r="HZO308" s="323"/>
      <c r="HZP308" s="319"/>
      <c r="HZQ308" s="323"/>
      <c r="HZR308" s="319"/>
      <c r="HZS308" s="323"/>
      <c r="HZT308" s="319"/>
      <c r="HZU308" s="323"/>
      <c r="HZV308" s="319"/>
      <c r="HZW308" s="323"/>
      <c r="HZX308" s="319"/>
      <c r="HZY308" s="323"/>
      <c r="HZZ308" s="319"/>
      <c r="IAA308" s="323"/>
      <c r="IAB308" s="319"/>
      <c r="IAC308" s="323"/>
      <c r="IAD308" s="319"/>
      <c r="IAE308" s="323"/>
      <c r="IAF308" s="319"/>
      <c r="IAG308" s="323"/>
      <c r="IAH308" s="319"/>
      <c r="IAI308" s="323"/>
      <c r="IAJ308" s="319"/>
      <c r="IAK308" s="323"/>
      <c r="IAL308" s="319"/>
      <c r="IAM308" s="323"/>
      <c r="IAN308" s="319"/>
      <c r="IAO308" s="323"/>
      <c r="IAP308" s="319"/>
      <c r="IAQ308" s="323"/>
      <c r="IAR308" s="319"/>
      <c r="IAS308" s="323"/>
      <c r="IAT308" s="319"/>
      <c r="IAU308" s="323"/>
      <c r="IAV308" s="319"/>
      <c r="IAW308" s="323"/>
      <c r="IAX308" s="319"/>
      <c r="IAY308" s="323"/>
      <c r="IAZ308" s="319"/>
      <c r="IBA308" s="323"/>
      <c r="IBB308" s="319"/>
      <c r="IBC308" s="323"/>
      <c r="IBD308" s="319"/>
      <c r="IBE308" s="323"/>
      <c r="IBF308" s="319"/>
      <c r="IBG308" s="323"/>
      <c r="IBH308" s="319"/>
      <c r="IBI308" s="323"/>
      <c r="IBJ308" s="319"/>
      <c r="IBK308" s="323"/>
      <c r="IBL308" s="319"/>
      <c r="IBM308" s="323"/>
      <c r="IBN308" s="319"/>
      <c r="IBO308" s="323"/>
      <c r="IBP308" s="319"/>
      <c r="IBQ308" s="323"/>
      <c r="IBR308" s="319"/>
      <c r="IBS308" s="323"/>
      <c r="IBT308" s="319"/>
      <c r="IBU308" s="323"/>
      <c r="IBV308" s="319"/>
      <c r="IBW308" s="323"/>
      <c r="IBX308" s="319"/>
      <c r="IBY308" s="323"/>
      <c r="IBZ308" s="319"/>
      <c r="ICA308" s="323"/>
      <c r="ICB308" s="319"/>
      <c r="ICC308" s="323"/>
      <c r="ICD308" s="319"/>
      <c r="ICE308" s="323"/>
      <c r="ICF308" s="319"/>
      <c r="ICG308" s="323"/>
      <c r="ICH308" s="319"/>
      <c r="ICI308" s="323"/>
      <c r="ICJ308" s="319"/>
      <c r="ICK308" s="323"/>
      <c r="ICL308" s="319"/>
      <c r="ICM308" s="323"/>
      <c r="ICN308" s="319"/>
      <c r="ICO308" s="323"/>
      <c r="ICP308" s="319"/>
      <c r="ICQ308" s="323"/>
      <c r="ICR308" s="319"/>
      <c r="ICS308" s="323"/>
      <c r="ICT308" s="319"/>
      <c r="ICU308" s="323"/>
      <c r="ICV308" s="319"/>
      <c r="ICW308" s="323"/>
      <c r="ICX308" s="319"/>
      <c r="ICY308" s="323"/>
      <c r="ICZ308" s="319"/>
      <c r="IDA308" s="323"/>
      <c r="IDB308" s="319"/>
      <c r="IDC308" s="323"/>
      <c r="IDD308" s="319"/>
      <c r="IDE308" s="323"/>
      <c r="IDF308" s="319"/>
      <c r="IDG308" s="323"/>
      <c r="IDH308" s="319"/>
      <c r="IDI308" s="323"/>
      <c r="IDJ308" s="319"/>
      <c r="IDK308" s="323"/>
      <c r="IDL308" s="319"/>
      <c r="IDM308" s="323"/>
      <c r="IDN308" s="319"/>
      <c r="IDO308" s="323"/>
      <c r="IDP308" s="319"/>
      <c r="IDQ308" s="323"/>
      <c r="IDR308" s="319"/>
      <c r="IDS308" s="323"/>
      <c r="IDT308" s="319"/>
      <c r="IDU308" s="323"/>
      <c r="IDV308" s="319"/>
      <c r="IDW308" s="323"/>
      <c r="IDX308" s="319"/>
      <c r="IDY308" s="323"/>
      <c r="IDZ308" s="319"/>
      <c r="IEA308" s="323"/>
      <c r="IEB308" s="319"/>
      <c r="IEC308" s="323"/>
      <c r="IED308" s="319"/>
      <c r="IEE308" s="323"/>
      <c r="IEF308" s="319"/>
      <c r="IEG308" s="323"/>
      <c r="IEH308" s="319"/>
      <c r="IEI308" s="323"/>
      <c r="IEJ308" s="319"/>
      <c r="IEK308" s="323"/>
      <c r="IEL308" s="319"/>
      <c r="IEM308" s="323"/>
      <c r="IEN308" s="319"/>
      <c r="IEO308" s="323"/>
      <c r="IEP308" s="319"/>
      <c r="IEQ308" s="323"/>
      <c r="IER308" s="319"/>
      <c r="IES308" s="323"/>
      <c r="IET308" s="319"/>
      <c r="IEU308" s="323"/>
      <c r="IEV308" s="319"/>
      <c r="IEW308" s="323"/>
      <c r="IEX308" s="319"/>
      <c r="IEY308" s="323"/>
      <c r="IEZ308" s="319"/>
      <c r="IFA308" s="323"/>
      <c r="IFB308" s="319"/>
      <c r="IFC308" s="323"/>
      <c r="IFD308" s="319"/>
      <c r="IFE308" s="323"/>
      <c r="IFF308" s="319"/>
      <c r="IFG308" s="323"/>
      <c r="IFH308" s="319"/>
      <c r="IFI308" s="323"/>
      <c r="IFJ308" s="319"/>
      <c r="IFK308" s="323"/>
      <c r="IFL308" s="319"/>
      <c r="IFM308" s="323"/>
      <c r="IFN308" s="319"/>
      <c r="IFO308" s="323"/>
      <c r="IFP308" s="319"/>
      <c r="IFQ308" s="323"/>
      <c r="IFR308" s="319"/>
      <c r="IFS308" s="323"/>
      <c r="IFT308" s="319"/>
      <c r="IFU308" s="323"/>
      <c r="IFV308" s="319"/>
      <c r="IFW308" s="323"/>
      <c r="IFX308" s="319"/>
      <c r="IFY308" s="323"/>
      <c r="IFZ308" s="319"/>
      <c r="IGA308" s="323"/>
      <c r="IGB308" s="319"/>
      <c r="IGC308" s="323"/>
      <c r="IGD308" s="319"/>
      <c r="IGE308" s="323"/>
      <c r="IGF308" s="319"/>
      <c r="IGG308" s="323"/>
      <c r="IGH308" s="319"/>
      <c r="IGI308" s="323"/>
      <c r="IGJ308" s="319"/>
      <c r="IGK308" s="323"/>
      <c r="IGL308" s="319"/>
      <c r="IGM308" s="323"/>
      <c r="IGN308" s="319"/>
      <c r="IGO308" s="323"/>
      <c r="IGP308" s="319"/>
      <c r="IGQ308" s="323"/>
      <c r="IGR308" s="319"/>
      <c r="IGS308" s="323"/>
      <c r="IGT308" s="319"/>
      <c r="IGU308" s="323"/>
      <c r="IGV308" s="319"/>
      <c r="IGW308" s="323"/>
      <c r="IGX308" s="319"/>
      <c r="IGY308" s="323"/>
      <c r="IGZ308" s="319"/>
      <c r="IHA308" s="323"/>
      <c r="IHB308" s="319"/>
      <c r="IHC308" s="323"/>
      <c r="IHD308" s="319"/>
      <c r="IHE308" s="323"/>
      <c r="IHF308" s="319"/>
      <c r="IHG308" s="323"/>
      <c r="IHH308" s="319"/>
      <c r="IHI308" s="323"/>
      <c r="IHJ308" s="319"/>
      <c r="IHK308" s="323"/>
      <c r="IHL308" s="319"/>
      <c r="IHM308" s="323"/>
      <c r="IHN308" s="319"/>
      <c r="IHO308" s="323"/>
      <c r="IHP308" s="319"/>
      <c r="IHQ308" s="323"/>
      <c r="IHR308" s="319"/>
      <c r="IHS308" s="323"/>
      <c r="IHT308" s="319"/>
      <c r="IHU308" s="323"/>
      <c r="IHV308" s="319"/>
      <c r="IHW308" s="323"/>
      <c r="IHX308" s="319"/>
      <c r="IHY308" s="323"/>
      <c r="IHZ308" s="319"/>
      <c r="IIA308" s="323"/>
      <c r="IIB308" s="319"/>
      <c r="IIC308" s="323"/>
      <c r="IID308" s="319"/>
      <c r="IIE308" s="323"/>
      <c r="IIF308" s="319"/>
      <c r="IIG308" s="323"/>
      <c r="IIH308" s="319"/>
      <c r="III308" s="323"/>
      <c r="IIJ308" s="319"/>
      <c r="IIK308" s="323"/>
      <c r="IIL308" s="319"/>
      <c r="IIM308" s="323"/>
      <c r="IIN308" s="319"/>
      <c r="IIO308" s="323"/>
      <c r="IIP308" s="319"/>
      <c r="IIQ308" s="323"/>
      <c r="IIR308" s="319"/>
      <c r="IIS308" s="323"/>
      <c r="IIT308" s="319"/>
      <c r="IIU308" s="323"/>
      <c r="IIV308" s="319"/>
      <c r="IIW308" s="323"/>
      <c r="IIX308" s="319"/>
      <c r="IIY308" s="323"/>
      <c r="IIZ308" s="319"/>
      <c r="IJA308" s="323"/>
      <c r="IJB308" s="319"/>
      <c r="IJC308" s="323"/>
      <c r="IJD308" s="319"/>
      <c r="IJE308" s="323"/>
      <c r="IJF308" s="319"/>
      <c r="IJG308" s="323"/>
      <c r="IJH308" s="319"/>
      <c r="IJI308" s="323"/>
      <c r="IJJ308" s="319"/>
      <c r="IJK308" s="323"/>
      <c r="IJL308" s="319"/>
      <c r="IJM308" s="323"/>
      <c r="IJN308" s="319"/>
      <c r="IJO308" s="323"/>
      <c r="IJP308" s="319"/>
      <c r="IJQ308" s="323"/>
      <c r="IJR308" s="319"/>
      <c r="IJS308" s="323"/>
      <c r="IJT308" s="319"/>
      <c r="IJU308" s="323"/>
      <c r="IJV308" s="319"/>
      <c r="IJW308" s="323"/>
      <c r="IJX308" s="319"/>
      <c r="IJY308" s="323"/>
      <c r="IJZ308" s="319"/>
      <c r="IKA308" s="323"/>
      <c r="IKB308" s="319"/>
      <c r="IKC308" s="323"/>
      <c r="IKD308" s="319"/>
      <c r="IKE308" s="323"/>
      <c r="IKF308" s="319"/>
      <c r="IKG308" s="323"/>
      <c r="IKH308" s="319"/>
      <c r="IKI308" s="323"/>
      <c r="IKJ308" s="319"/>
      <c r="IKK308" s="323"/>
      <c r="IKL308" s="319"/>
      <c r="IKM308" s="323"/>
      <c r="IKN308" s="319"/>
      <c r="IKO308" s="323"/>
      <c r="IKP308" s="319"/>
      <c r="IKQ308" s="323"/>
      <c r="IKR308" s="319"/>
      <c r="IKS308" s="323"/>
      <c r="IKT308" s="319"/>
      <c r="IKU308" s="323"/>
      <c r="IKV308" s="319"/>
      <c r="IKW308" s="323"/>
      <c r="IKX308" s="319"/>
      <c r="IKY308" s="323"/>
      <c r="IKZ308" s="319"/>
      <c r="ILA308" s="323"/>
      <c r="ILB308" s="319"/>
      <c r="ILC308" s="323"/>
      <c r="ILD308" s="319"/>
      <c r="ILE308" s="323"/>
      <c r="ILF308" s="319"/>
      <c r="ILG308" s="323"/>
      <c r="ILH308" s="319"/>
      <c r="ILI308" s="323"/>
      <c r="ILJ308" s="319"/>
      <c r="ILK308" s="323"/>
      <c r="ILL308" s="319"/>
      <c r="ILM308" s="323"/>
      <c r="ILN308" s="319"/>
      <c r="ILO308" s="323"/>
      <c r="ILP308" s="319"/>
      <c r="ILQ308" s="323"/>
      <c r="ILR308" s="319"/>
      <c r="ILS308" s="323"/>
      <c r="ILT308" s="319"/>
      <c r="ILU308" s="323"/>
      <c r="ILV308" s="319"/>
      <c r="ILW308" s="323"/>
      <c r="ILX308" s="319"/>
      <c r="ILY308" s="323"/>
      <c r="ILZ308" s="319"/>
      <c r="IMA308" s="323"/>
      <c r="IMB308" s="319"/>
      <c r="IMC308" s="323"/>
      <c r="IMD308" s="319"/>
      <c r="IME308" s="323"/>
      <c r="IMF308" s="319"/>
      <c r="IMG308" s="323"/>
      <c r="IMH308" s="319"/>
      <c r="IMI308" s="323"/>
      <c r="IMJ308" s="319"/>
      <c r="IMK308" s="323"/>
      <c r="IML308" s="319"/>
      <c r="IMM308" s="323"/>
      <c r="IMN308" s="319"/>
      <c r="IMO308" s="323"/>
      <c r="IMP308" s="319"/>
      <c r="IMQ308" s="323"/>
      <c r="IMR308" s="319"/>
      <c r="IMS308" s="323"/>
      <c r="IMT308" s="319"/>
      <c r="IMU308" s="323"/>
      <c r="IMV308" s="319"/>
      <c r="IMW308" s="323"/>
      <c r="IMX308" s="319"/>
      <c r="IMY308" s="323"/>
      <c r="IMZ308" s="319"/>
      <c r="INA308" s="323"/>
      <c r="INB308" s="319"/>
      <c r="INC308" s="323"/>
      <c r="IND308" s="319"/>
      <c r="INE308" s="323"/>
      <c r="INF308" s="319"/>
      <c r="ING308" s="323"/>
      <c r="INH308" s="319"/>
      <c r="INI308" s="323"/>
      <c r="INJ308" s="319"/>
      <c r="INK308" s="323"/>
      <c r="INL308" s="319"/>
      <c r="INM308" s="323"/>
      <c r="INN308" s="319"/>
      <c r="INO308" s="323"/>
      <c r="INP308" s="319"/>
      <c r="INQ308" s="323"/>
      <c r="INR308" s="319"/>
      <c r="INS308" s="323"/>
      <c r="INT308" s="319"/>
      <c r="INU308" s="323"/>
      <c r="INV308" s="319"/>
      <c r="INW308" s="323"/>
      <c r="INX308" s="319"/>
      <c r="INY308" s="323"/>
      <c r="INZ308" s="319"/>
      <c r="IOA308" s="323"/>
      <c r="IOB308" s="319"/>
      <c r="IOC308" s="323"/>
      <c r="IOD308" s="319"/>
      <c r="IOE308" s="323"/>
      <c r="IOF308" s="319"/>
      <c r="IOG308" s="323"/>
      <c r="IOH308" s="319"/>
      <c r="IOI308" s="323"/>
      <c r="IOJ308" s="319"/>
      <c r="IOK308" s="323"/>
      <c r="IOL308" s="319"/>
      <c r="IOM308" s="323"/>
      <c r="ION308" s="319"/>
      <c r="IOO308" s="323"/>
      <c r="IOP308" s="319"/>
      <c r="IOQ308" s="323"/>
      <c r="IOR308" s="319"/>
      <c r="IOS308" s="323"/>
      <c r="IOT308" s="319"/>
      <c r="IOU308" s="323"/>
      <c r="IOV308" s="319"/>
      <c r="IOW308" s="323"/>
      <c r="IOX308" s="319"/>
      <c r="IOY308" s="323"/>
      <c r="IOZ308" s="319"/>
      <c r="IPA308" s="323"/>
      <c r="IPB308" s="319"/>
      <c r="IPC308" s="323"/>
      <c r="IPD308" s="319"/>
      <c r="IPE308" s="323"/>
      <c r="IPF308" s="319"/>
      <c r="IPG308" s="323"/>
      <c r="IPH308" s="319"/>
      <c r="IPI308" s="323"/>
      <c r="IPJ308" s="319"/>
      <c r="IPK308" s="323"/>
      <c r="IPL308" s="319"/>
      <c r="IPM308" s="323"/>
      <c r="IPN308" s="319"/>
      <c r="IPO308" s="323"/>
      <c r="IPP308" s="319"/>
      <c r="IPQ308" s="323"/>
      <c r="IPR308" s="319"/>
      <c r="IPS308" s="323"/>
      <c r="IPT308" s="319"/>
      <c r="IPU308" s="323"/>
      <c r="IPV308" s="319"/>
      <c r="IPW308" s="323"/>
      <c r="IPX308" s="319"/>
      <c r="IPY308" s="323"/>
      <c r="IPZ308" s="319"/>
      <c r="IQA308" s="323"/>
      <c r="IQB308" s="319"/>
      <c r="IQC308" s="323"/>
      <c r="IQD308" s="319"/>
      <c r="IQE308" s="323"/>
      <c r="IQF308" s="319"/>
      <c r="IQG308" s="323"/>
      <c r="IQH308" s="319"/>
      <c r="IQI308" s="323"/>
      <c r="IQJ308" s="319"/>
      <c r="IQK308" s="323"/>
      <c r="IQL308" s="319"/>
      <c r="IQM308" s="323"/>
      <c r="IQN308" s="319"/>
      <c r="IQO308" s="323"/>
      <c r="IQP308" s="319"/>
      <c r="IQQ308" s="323"/>
      <c r="IQR308" s="319"/>
      <c r="IQS308" s="323"/>
      <c r="IQT308" s="319"/>
      <c r="IQU308" s="323"/>
      <c r="IQV308" s="319"/>
      <c r="IQW308" s="323"/>
      <c r="IQX308" s="319"/>
      <c r="IQY308" s="323"/>
      <c r="IQZ308" s="319"/>
      <c r="IRA308" s="323"/>
      <c r="IRB308" s="319"/>
      <c r="IRC308" s="323"/>
      <c r="IRD308" s="319"/>
      <c r="IRE308" s="323"/>
      <c r="IRF308" s="319"/>
      <c r="IRG308" s="323"/>
      <c r="IRH308" s="319"/>
      <c r="IRI308" s="323"/>
      <c r="IRJ308" s="319"/>
      <c r="IRK308" s="323"/>
      <c r="IRL308" s="319"/>
      <c r="IRM308" s="323"/>
      <c r="IRN308" s="319"/>
      <c r="IRO308" s="323"/>
      <c r="IRP308" s="319"/>
      <c r="IRQ308" s="323"/>
      <c r="IRR308" s="319"/>
      <c r="IRS308" s="323"/>
      <c r="IRT308" s="319"/>
      <c r="IRU308" s="323"/>
      <c r="IRV308" s="319"/>
      <c r="IRW308" s="323"/>
      <c r="IRX308" s="319"/>
      <c r="IRY308" s="323"/>
      <c r="IRZ308" s="319"/>
      <c r="ISA308" s="323"/>
      <c r="ISB308" s="319"/>
      <c r="ISC308" s="323"/>
      <c r="ISD308" s="319"/>
      <c r="ISE308" s="323"/>
      <c r="ISF308" s="319"/>
      <c r="ISG308" s="323"/>
      <c r="ISH308" s="319"/>
      <c r="ISI308" s="323"/>
      <c r="ISJ308" s="319"/>
      <c r="ISK308" s="323"/>
      <c r="ISL308" s="319"/>
      <c r="ISM308" s="323"/>
      <c r="ISN308" s="319"/>
      <c r="ISO308" s="323"/>
      <c r="ISP308" s="319"/>
      <c r="ISQ308" s="323"/>
      <c r="ISR308" s="319"/>
      <c r="ISS308" s="323"/>
      <c r="IST308" s="319"/>
      <c r="ISU308" s="323"/>
      <c r="ISV308" s="319"/>
      <c r="ISW308" s="323"/>
      <c r="ISX308" s="319"/>
      <c r="ISY308" s="323"/>
      <c r="ISZ308" s="319"/>
      <c r="ITA308" s="323"/>
      <c r="ITB308" s="319"/>
      <c r="ITC308" s="323"/>
      <c r="ITD308" s="319"/>
      <c r="ITE308" s="323"/>
      <c r="ITF308" s="319"/>
      <c r="ITG308" s="323"/>
      <c r="ITH308" s="319"/>
      <c r="ITI308" s="323"/>
      <c r="ITJ308" s="319"/>
      <c r="ITK308" s="323"/>
      <c r="ITL308" s="319"/>
      <c r="ITM308" s="323"/>
      <c r="ITN308" s="319"/>
      <c r="ITO308" s="323"/>
      <c r="ITP308" s="319"/>
      <c r="ITQ308" s="323"/>
      <c r="ITR308" s="319"/>
      <c r="ITS308" s="323"/>
      <c r="ITT308" s="319"/>
      <c r="ITU308" s="323"/>
      <c r="ITV308" s="319"/>
      <c r="ITW308" s="323"/>
      <c r="ITX308" s="319"/>
      <c r="ITY308" s="323"/>
      <c r="ITZ308" s="319"/>
      <c r="IUA308" s="323"/>
      <c r="IUB308" s="319"/>
      <c r="IUC308" s="323"/>
      <c r="IUD308" s="319"/>
      <c r="IUE308" s="323"/>
      <c r="IUF308" s="319"/>
      <c r="IUG308" s="323"/>
      <c r="IUH308" s="319"/>
      <c r="IUI308" s="323"/>
      <c r="IUJ308" s="319"/>
      <c r="IUK308" s="323"/>
      <c r="IUL308" s="319"/>
      <c r="IUM308" s="323"/>
      <c r="IUN308" s="319"/>
      <c r="IUO308" s="323"/>
      <c r="IUP308" s="319"/>
      <c r="IUQ308" s="323"/>
      <c r="IUR308" s="319"/>
      <c r="IUS308" s="323"/>
      <c r="IUT308" s="319"/>
      <c r="IUU308" s="323"/>
      <c r="IUV308" s="319"/>
      <c r="IUW308" s="323"/>
      <c r="IUX308" s="319"/>
      <c r="IUY308" s="323"/>
      <c r="IUZ308" s="319"/>
      <c r="IVA308" s="323"/>
      <c r="IVB308" s="319"/>
      <c r="IVC308" s="323"/>
      <c r="IVD308" s="319"/>
      <c r="IVE308" s="323"/>
      <c r="IVF308" s="319"/>
      <c r="IVG308" s="323"/>
      <c r="IVH308" s="319"/>
      <c r="IVI308" s="323"/>
      <c r="IVJ308" s="319"/>
      <c r="IVK308" s="323"/>
      <c r="IVL308" s="319"/>
      <c r="IVM308" s="323"/>
      <c r="IVN308" s="319"/>
      <c r="IVO308" s="323"/>
      <c r="IVP308" s="319"/>
      <c r="IVQ308" s="323"/>
      <c r="IVR308" s="319"/>
      <c r="IVS308" s="323"/>
      <c r="IVT308" s="319"/>
      <c r="IVU308" s="323"/>
      <c r="IVV308" s="319"/>
      <c r="IVW308" s="323"/>
      <c r="IVX308" s="319"/>
      <c r="IVY308" s="323"/>
      <c r="IVZ308" s="319"/>
      <c r="IWA308" s="323"/>
      <c r="IWB308" s="319"/>
      <c r="IWC308" s="323"/>
      <c r="IWD308" s="319"/>
      <c r="IWE308" s="323"/>
      <c r="IWF308" s="319"/>
      <c r="IWG308" s="323"/>
      <c r="IWH308" s="319"/>
      <c r="IWI308" s="323"/>
      <c r="IWJ308" s="319"/>
      <c r="IWK308" s="323"/>
      <c r="IWL308" s="319"/>
      <c r="IWM308" s="323"/>
      <c r="IWN308" s="319"/>
      <c r="IWO308" s="323"/>
      <c r="IWP308" s="319"/>
      <c r="IWQ308" s="323"/>
      <c r="IWR308" s="319"/>
      <c r="IWS308" s="323"/>
      <c r="IWT308" s="319"/>
      <c r="IWU308" s="323"/>
      <c r="IWV308" s="319"/>
      <c r="IWW308" s="323"/>
      <c r="IWX308" s="319"/>
      <c r="IWY308" s="323"/>
      <c r="IWZ308" s="319"/>
      <c r="IXA308" s="323"/>
      <c r="IXB308" s="319"/>
      <c r="IXC308" s="323"/>
      <c r="IXD308" s="319"/>
      <c r="IXE308" s="323"/>
      <c r="IXF308" s="319"/>
      <c r="IXG308" s="323"/>
      <c r="IXH308" s="319"/>
      <c r="IXI308" s="323"/>
      <c r="IXJ308" s="319"/>
      <c r="IXK308" s="323"/>
      <c r="IXL308" s="319"/>
      <c r="IXM308" s="323"/>
      <c r="IXN308" s="319"/>
      <c r="IXO308" s="323"/>
      <c r="IXP308" s="319"/>
      <c r="IXQ308" s="323"/>
      <c r="IXR308" s="319"/>
      <c r="IXS308" s="323"/>
      <c r="IXT308" s="319"/>
      <c r="IXU308" s="323"/>
      <c r="IXV308" s="319"/>
      <c r="IXW308" s="323"/>
      <c r="IXX308" s="319"/>
      <c r="IXY308" s="323"/>
      <c r="IXZ308" s="319"/>
      <c r="IYA308" s="323"/>
      <c r="IYB308" s="319"/>
      <c r="IYC308" s="323"/>
      <c r="IYD308" s="319"/>
      <c r="IYE308" s="323"/>
      <c r="IYF308" s="319"/>
      <c r="IYG308" s="323"/>
      <c r="IYH308" s="319"/>
      <c r="IYI308" s="323"/>
      <c r="IYJ308" s="319"/>
      <c r="IYK308" s="323"/>
      <c r="IYL308" s="319"/>
      <c r="IYM308" s="323"/>
      <c r="IYN308" s="319"/>
      <c r="IYO308" s="323"/>
      <c r="IYP308" s="319"/>
      <c r="IYQ308" s="323"/>
      <c r="IYR308" s="319"/>
      <c r="IYS308" s="323"/>
      <c r="IYT308" s="319"/>
      <c r="IYU308" s="323"/>
      <c r="IYV308" s="319"/>
      <c r="IYW308" s="323"/>
      <c r="IYX308" s="319"/>
      <c r="IYY308" s="323"/>
      <c r="IYZ308" s="319"/>
      <c r="IZA308" s="323"/>
      <c r="IZB308" s="319"/>
      <c r="IZC308" s="323"/>
      <c r="IZD308" s="319"/>
      <c r="IZE308" s="323"/>
      <c r="IZF308" s="319"/>
      <c r="IZG308" s="323"/>
      <c r="IZH308" s="319"/>
      <c r="IZI308" s="323"/>
      <c r="IZJ308" s="319"/>
      <c r="IZK308" s="323"/>
      <c r="IZL308" s="319"/>
      <c r="IZM308" s="323"/>
      <c r="IZN308" s="319"/>
      <c r="IZO308" s="323"/>
      <c r="IZP308" s="319"/>
      <c r="IZQ308" s="323"/>
      <c r="IZR308" s="319"/>
      <c r="IZS308" s="323"/>
      <c r="IZT308" s="319"/>
      <c r="IZU308" s="323"/>
      <c r="IZV308" s="319"/>
      <c r="IZW308" s="323"/>
      <c r="IZX308" s="319"/>
      <c r="IZY308" s="323"/>
      <c r="IZZ308" s="319"/>
      <c r="JAA308" s="323"/>
      <c r="JAB308" s="319"/>
      <c r="JAC308" s="323"/>
      <c r="JAD308" s="319"/>
      <c r="JAE308" s="323"/>
      <c r="JAF308" s="319"/>
      <c r="JAG308" s="323"/>
      <c r="JAH308" s="319"/>
      <c r="JAI308" s="323"/>
      <c r="JAJ308" s="319"/>
      <c r="JAK308" s="323"/>
      <c r="JAL308" s="319"/>
      <c r="JAM308" s="323"/>
      <c r="JAN308" s="319"/>
      <c r="JAO308" s="323"/>
      <c r="JAP308" s="319"/>
      <c r="JAQ308" s="323"/>
      <c r="JAR308" s="319"/>
      <c r="JAS308" s="323"/>
      <c r="JAT308" s="319"/>
      <c r="JAU308" s="323"/>
      <c r="JAV308" s="319"/>
      <c r="JAW308" s="323"/>
      <c r="JAX308" s="319"/>
      <c r="JAY308" s="323"/>
      <c r="JAZ308" s="319"/>
      <c r="JBA308" s="323"/>
      <c r="JBB308" s="319"/>
      <c r="JBC308" s="323"/>
      <c r="JBD308" s="319"/>
      <c r="JBE308" s="323"/>
      <c r="JBF308" s="319"/>
      <c r="JBG308" s="323"/>
      <c r="JBH308" s="319"/>
      <c r="JBI308" s="323"/>
      <c r="JBJ308" s="319"/>
      <c r="JBK308" s="323"/>
      <c r="JBL308" s="319"/>
      <c r="JBM308" s="323"/>
      <c r="JBN308" s="319"/>
      <c r="JBO308" s="323"/>
      <c r="JBP308" s="319"/>
      <c r="JBQ308" s="323"/>
      <c r="JBR308" s="319"/>
      <c r="JBS308" s="323"/>
      <c r="JBT308" s="319"/>
      <c r="JBU308" s="323"/>
      <c r="JBV308" s="319"/>
      <c r="JBW308" s="323"/>
      <c r="JBX308" s="319"/>
      <c r="JBY308" s="323"/>
      <c r="JBZ308" s="319"/>
      <c r="JCA308" s="323"/>
      <c r="JCB308" s="319"/>
      <c r="JCC308" s="323"/>
      <c r="JCD308" s="319"/>
      <c r="JCE308" s="323"/>
      <c r="JCF308" s="319"/>
      <c r="JCG308" s="323"/>
      <c r="JCH308" s="319"/>
      <c r="JCI308" s="323"/>
      <c r="JCJ308" s="319"/>
      <c r="JCK308" s="323"/>
      <c r="JCL308" s="319"/>
      <c r="JCM308" s="323"/>
      <c r="JCN308" s="319"/>
      <c r="JCO308" s="323"/>
      <c r="JCP308" s="319"/>
      <c r="JCQ308" s="323"/>
      <c r="JCR308" s="319"/>
      <c r="JCS308" s="323"/>
      <c r="JCT308" s="319"/>
      <c r="JCU308" s="323"/>
      <c r="JCV308" s="319"/>
      <c r="JCW308" s="323"/>
      <c r="JCX308" s="319"/>
      <c r="JCY308" s="323"/>
      <c r="JCZ308" s="319"/>
      <c r="JDA308" s="323"/>
      <c r="JDB308" s="319"/>
      <c r="JDC308" s="323"/>
      <c r="JDD308" s="319"/>
      <c r="JDE308" s="323"/>
      <c r="JDF308" s="319"/>
      <c r="JDG308" s="323"/>
      <c r="JDH308" s="319"/>
      <c r="JDI308" s="323"/>
      <c r="JDJ308" s="319"/>
      <c r="JDK308" s="323"/>
      <c r="JDL308" s="319"/>
      <c r="JDM308" s="323"/>
      <c r="JDN308" s="319"/>
      <c r="JDO308" s="323"/>
      <c r="JDP308" s="319"/>
      <c r="JDQ308" s="323"/>
      <c r="JDR308" s="319"/>
      <c r="JDS308" s="323"/>
      <c r="JDT308" s="319"/>
      <c r="JDU308" s="323"/>
      <c r="JDV308" s="319"/>
      <c r="JDW308" s="323"/>
      <c r="JDX308" s="319"/>
      <c r="JDY308" s="323"/>
      <c r="JDZ308" s="319"/>
      <c r="JEA308" s="323"/>
      <c r="JEB308" s="319"/>
      <c r="JEC308" s="323"/>
      <c r="JED308" s="319"/>
      <c r="JEE308" s="323"/>
      <c r="JEF308" s="319"/>
      <c r="JEG308" s="323"/>
      <c r="JEH308" s="319"/>
      <c r="JEI308" s="323"/>
      <c r="JEJ308" s="319"/>
      <c r="JEK308" s="323"/>
      <c r="JEL308" s="319"/>
      <c r="JEM308" s="323"/>
      <c r="JEN308" s="319"/>
      <c r="JEO308" s="323"/>
      <c r="JEP308" s="319"/>
      <c r="JEQ308" s="323"/>
      <c r="JER308" s="319"/>
      <c r="JES308" s="323"/>
      <c r="JET308" s="319"/>
      <c r="JEU308" s="323"/>
      <c r="JEV308" s="319"/>
      <c r="JEW308" s="323"/>
      <c r="JEX308" s="319"/>
      <c r="JEY308" s="323"/>
      <c r="JEZ308" s="319"/>
      <c r="JFA308" s="323"/>
      <c r="JFB308" s="319"/>
      <c r="JFC308" s="323"/>
      <c r="JFD308" s="319"/>
      <c r="JFE308" s="323"/>
      <c r="JFF308" s="319"/>
      <c r="JFG308" s="323"/>
      <c r="JFH308" s="319"/>
      <c r="JFI308" s="323"/>
      <c r="JFJ308" s="319"/>
      <c r="JFK308" s="323"/>
      <c r="JFL308" s="319"/>
      <c r="JFM308" s="323"/>
      <c r="JFN308" s="319"/>
      <c r="JFO308" s="323"/>
      <c r="JFP308" s="319"/>
      <c r="JFQ308" s="323"/>
      <c r="JFR308" s="319"/>
      <c r="JFS308" s="323"/>
      <c r="JFT308" s="319"/>
      <c r="JFU308" s="323"/>
      <c r="JFV308" s="319"/>
      <c r="JFW308" s="323"/>
      <c r="JFX308" s="319"/>
      <c r="JFY308" s="323"/>
      <c r="JFZ308" s="319"/>
      <c r="JGA308" s="323"/>
      <c r="JGB308" s="319"/>
      <c r="JGC308" s="323"/>
      <c r="JGD308" s="319"/>
      <c r="JGE308" s="323"/>
      <c r="JGF308" s="319"/>
      <c r="JGG308" s="323"/>
      <c r="JGH308" s="319"/>
      <c r="JGI308" s="323"/>
      <c r="JGJ308" s="319"/>
      <c r="JGK308" s="323"/>
      <c r="JGL308" s="319"/>
      <c r="JGM308" s="323"/>
      <c r="JGN308" s="319"/>
      <c r="JGO308" s="323"/>
      <c r="JGP308" s="319"/>
      <c r="JGQ308" s="323"/>
      <c r="JGR308" s="319"/>
      <c r="JGS308" s="323"/>
      <c r="JGT308" s="319"/>
      <c r="JGU308" s="323"/>
      <c r="JGV308" s="319"/>
      <c r="JGW308" s="323"/>
      <c r="JGX308" s="319"/>
      <c r="JGY308" s="323"/>
      <c r="JGZ308" s="319"/>
      <c r="JHA308" s="323"/>
      <c r="JHB308" s="319"/>
      <c r="JHC308" s="323"/>
      <c r="JHD308" s="319"/>
      <c r="JHE308" s="323"/>
      <c r="JHF308" s="319"/>
      <c r="JHG308" s="323"/>
      <c r="JHH308" s="319"/>
      <c r="JHI308" s="323"/>
      <c r="JHJ308" s="319"/>
      <c r="JHK308" s="323"/>
      <c r="JHL308" s="319"/>
      <c r="JHM308" s="323"/>
      <c r="JHN308" s="319"/>
      <c r="JHO308" s="323"/>
      <c r="JHP308" s="319"/>
      <c r="JHQ308" s="323"/>
      <c r="JHR308" s="319"/>
      <c r="JHS308" s="323"/>
      <c r="JHT308" s="319"/>
      <c r="JHU308" s="323"/>
      <c r="JHV308" s="319"/>
      <c r="JHW308" s="323"/>
      <c r="JHX308" s="319"/>
      <c r="JHY308" s="323"/>
      <c r="JHZ308" s="319"/>
      <c r="JIA308" s="323"/>
      <c r="JIB308" s="319"/>
      <c r="JIC308" s="323"/>
      <c r="JID308" s="319"/>
      <c r="JIE308" s="323"/>
      <c r="JIF308" s="319"/>
      <c r="JIG308" s="323"/>
      <c r="JIH308" s="319"/>
      <c r="JII308" s="323"/>
      <c r="JIJ308" s="319"/>
      <c r="JIK308" s="323"/>
      <c r="JIL308" s="319"/>
      <c r="JIM308" s="323"/>
      <c r="JIN308" s="319"/>
      <c r="JIO308" s="323"/>
      <c r="JIP308" s="319"/>
      <c r="JIQ308" s="323"/>
      <c r="JIR308" s="319"/>
      <c r="JIS308" s="323"/>
      <c r="JIT308" s="319"/>
      <c r="JIU308" s="323"/>
      <c r="JIV308" s="319"/>
      <c r="JIW308" s="323"/>
      <c r="JIX308" s="319"/>
      <c r="JIY308" s="323"/>
      <c r="JIZ308" s="319"/>
      <c r="JJA308" s="323"/>
      <c r="JJB308" s="319"/>
      <c r="JJC308" s="323"/>
      <c r="JJD308" s="319"/>
      <c r="JJE308" s="323"/>
      <c r="JJF308" s="319"/>
      <c r="JJG308" s="323"/>
      <c r="JJH308" s="319"/>
      <c r="JJI308" s="323"/>
      <c r="JJJ308" s="319"/>
      <c r="JJK308" s="323"/>
      <c r="JJL308" s="319"/>
      <c r="JJM308" s="323"/>
      <c r="JJN308" s="319"/>
      <c r="JJO308" s="323"/>
      <c r="JJP308" s="319"/>
      <c r="JJQ308" s="323"/>
      <c r="JJR308" s="319"/>
      <c r="JJS308" s="323"/>
      <c r="JJT308" s="319"/>
      <c r="JJU308" s="323"/>
      <c r="JJV308" s="319"/>
      <c r="JJW308" s="323"/>
      <c r="JJX308" s="319"/>
      <c r="JJY308" s="323"/>
      <c r="JJZ308" s="319"/>
      <c r="JKA308" s="323"/>
      <c r="JKB308" s="319"/>
      <c r="JKC308" s="323"/>
      <c r="JKD308" s="319"/>
      <c r="JKE308" s="323"/>
      <c r="JKF308" s="319"/>
      <c r="JKG308" s="323"/>
      <c r="JKH308" s="319"/>
      <c r="JKI308" s="323"/>
      <c r="JKJ308" s="319"/>
      <c r="JKK308" s="323"/>
      <c r="JKL308" s="319"/>
      <c r="JKM308" s="323"/>
      <c r="JKN308" s="319"/>
      <c r="JKO308" s="323"/>
      <c r="JKP308" s="319"/>
      <c r="JKQ308" s="323"/>
      <c r="JKR308" s="319"/>
      <c r="JKS308" s="323"/>
      <c r="JKT308" s="319"/>
      <c r="JKU308" s="323"/>
      <c r="JKV308" s="319"/>
      <c r="JKW308" s="323"/>
      <c r="JKX308" s="319"/>
      <c r="JKY308" s="323"/>
      <c r="JKZ308" s="319"/>
      <c r="JLA308" s="323"/>
      <c r="JLB308" s="319"/>
      <c r="JLC308" s="323"/>
      <c r="JLD308" s="319"/>
      <c r="JLE308" s="323"/>
      <c r="JLF308" s="319"/>
      <c r="JLG308" s="323"/>
      <c r="JLH308" s="319"/>
      <c r="JLI308" s="323"/>
      <c r="JLJ308" s="319"/>
      <c r="JLK308" s="323"/>
      <c r="JLL308" s="319"/>
      <c r="JLM308" s="323"/>
      <c r="JLN308" s="319"/>
      <c r="JLO308" s="323"/>
      <c r="JLP308" s="319"/>
      <c r="JLQ308" s="323"/>
      <c r="JLR308" s="319"/>
      <c r="JLS308" s="323"/>
      <c r="JLT308" s="319"/>
      <c r="JLU308" s="323"/>
      <c r="JLV308" s="319"/>
      <c r="JLW308" s="323"/>
      <c r="JLX308" s="319"/>
      <c r="JLY308" s="323"/>
      <c r="JLZ308" s="319"/>
      <c r="JMA308" s="323"/>
      <c r="JMB308" s="319"/>
      <c r="JMC308" s="323"/>
      <c r="JMD308" s="319"/>
      <c r="JME308" s="323"/>
      <c r="JMF308" s="319"/>
      <c r="JMG308" s="323"/>
      <c r="JMH308" s="319"/>
      <c r="JMI308" s="323"/>
      <c r="JMJ308" s="319"/>
      <c r="JMK308" s="323"/>
      <c r="JML308" s="319"/>
      <c r="JMM308" s="323"/>
      <c r="JMN308" s="319"/>
      <c r="JMO308" s="323"/>
      <c r="JMP308" s="319"/>
      <c r="JMQ308" s="323"/>
      <c r="JMR308" s="319"/>
      <c r="JMS308" s="323"/>
      <c r="JMT308" s="319"/>
      <c r="JMU308" s="323"/>
      <c r="JMV308" s="319"/>
      <c r="JMW308" s="323"/>
      <c r="JMX308" s="319"/>
      <c r="JMY308" s="323"/>
      <c r="JMZ308" s="319"/>
      <c r="JNA308" s="323"/>
      <c r="JNB308" s="319"/>
      <c r="JNC308" s="323"/>
      <c r="JND308" s="319"/>
      <c r="JNE308" s="323"/>
      <c r="JNF308" s="319"/>
      <c r="JNG308" s="323"/>
      <c r="JNH308" s="319"/>
      <c r="JNI308" s="323"/>
      <c r="JNJ308" s="319"/>
      <c r="JNK308" s="323"/>
      <c r="JNL308" s="319"/>
      <c r="JNM308" s="323"/>
      <c r="JNN308" s="319"/>
      <c r="JNO308" s="323"/>
      <c r="JNP308" s="319"/>
      <c r="JNQ308" s="323"/>
      <c r="JNR308" s="319"/>
      <c r="JNS308" s="323"/>
      <c r="JNT308" s="319"/>
      <c r="JNU308" s="323"/>
      <c r="JNV308" s="319"/>
      <c r="JNW308" s="323"/>
      <c r="JNX308" s="319"/>
      <c r="JNY308" s="323"/>
      <c r="JNZ308" s="319"/>
      <c r="JOA308" s="323"/>
      <c r="JOB308" s="319"/>
      <c r="JOC308" s="323"/>
      <c r="JOD308" s="319"/>
      <c r="JOE308" s="323"/>
      <c r="JOF308" s="319"/>
      <c r="JOG308" s="323"/>
      <c r="JOH308" s="319"/>
      <c r="JOI308" s="323"/>
      <c r="JOJ308" s="319"/>
      <c r="JOK308" s="323"/>
      <c r="JOL308" s="319"/>
      <c r="JOM308" s="323"/>
      <c r="JON308" s="319"/>
      <c r="JOO308" s="323"/>
      <c r="JOP308" s="319"/>
      <c r="JOQ308" s="323"/>
      <c r="JOR308" s="319"/>
      <c r="JOS308" s="323"/>
      <c r="JOT308" s="319"/>
      <c r="JOU308" s="323"/>
      <c r="JOV308" s="319"/>
      <c r="JOW308" s="323"/>
      <c r="JOX308" s="319"/>
      <c r="JOY308" s="323"/>
      <c r="JOZ308" s="319"/>
      <c r="JPA308" s="323"/>
      <c r="JPB308" s="319"/>
      <c r="JPC308" s="323"/>
      <c r="JPD308" s="319"/>
      <c r="JPE308" s="323"/>
      <c r="JPF308" s="319"/>
      <c r="JPG308" s="323"/>
      <c r="JPH308" s="319"/>
      <c r="JPI308" s="323"/>
      <c r="JPJ308" s="319"/>
      <c r="JPK308" s="323"/>
      <c r="JPL308" s="319"/>
      <c r="JPM308" s="323"/>
      <c r="JPN308" s="319"/>
      <c r="JPO308" s="323"/>
      <c r="JPP308" s="319"/>
      <c r="JPQ308" s="323"/>
      <c r="JPR308" s="319"/>
      <c r="JPS308" s="323"/>
      <c r="JPT308" s="319"/>
      <c r="JPU308" s="323"/>
      <c r="JPV308" s="319"/>
      <c r="JPW308" s="323"/>
      <c r="JPX308" s="319"/>
      <c r="JPY308" s="323"/>
      <c r="JPZ308" s="319"/>
      <c r="JQA308" s="323"/>
      <c r="JQB308" s="319"/>
      <c r="JQC308" s="323"/>
      <c r="JQD308" s="319"/>
      <c r="JQE308" s="323"/>
      <c r="JQF308" s="319"/>
      <c r="JQG308" s="323"/>
      <c r="JQH308" s="319"/>
      <c r="JQI308" s="323"/>
      <c r="JQJ308" s="319"/>
      <c r="JQK308" s="323"/>
      <c r="JQL308" s="319"/>
      <c r="JQM308" s="323"/>
      <c r="JQN308" s="319"/>
      <c r="JQO308" s="323"/>
      <c r="JQP308" s="319"/>
      <c r="JQQ308" s="323"/>
      <c r="JQR308" s="319"/>
      <c r="JQS308" s="323"/>
      <c r="JQT308" s="319"/>
      <c r="JQU308" s="323"/>
      <c r="JQV308" s="319"/>
      <c r="JQW308" s="323"/>
      <c r="JQX308" s="319"/>
      <c r="JQY308" s="323"/>
      <c r="JQZ308" s="319"/>
      <c r="JRA308" s="323"/>
      <c r="JRB308" s="319"/>
      <c r="JRC308" s="323"/>
      <c r="JRD308" s="319"/>
      <c r="JRE308" s="323"/>
      <c r="JRF308" s="319"/>
      <c r="JRG308" s="323"/>
      <c r="JRH308" s="319"/>
      <c r="JRI308" s="323"/>
      <c r="JRJ308" s="319"/>
      <c r="JRK308" s="323"/>
      <c r="JRL308" s="319"/>
      <c r="JRM308" s="323"/>
      <c r="JRN308" s="319"/>
      <c r="JRO308" s="323"/>
      <c r="JRP308" s="319"/>
      <c r="JRQ308" s="323"/>
      <c r="JRR308" s="319"/>
      <c r="JRS308" s="323"/>
      <c r="JRT308" s="319"/>
      <c r="JRU308" s="323"/>
      <c r="JRV308" s="319"/>
      <c r="JRW308" s="323"/>
      <c r="JRX308" s="319"/>
      <c r="JRY308" s="323"/>
      <c r="JRZ308" s="319"/>
      <c r="JSA308" s="323"/>
      <c r="JSB308" s="319"/>
      <c r="JSC308" s="323"/>
      <c r="JSD308" s="319"/>
      <c r="JSE308" s="323"/>
      <c r="JSF308" s="319"/>
      <c r="JSG308" s="323"/>
      <c r="JSH308" s="319"/>
      <c r="JSI308" s="323"/>
      <c r="JSJ308" s="319"/>
      <c r="JSK308" s="323"/>
      <c r="JSL308" s="319"/>
      <c r="JSM308" s="323"/>
      <c r="JSN308" s="319"/>
      <c r="JSO308" s="323"/>
      <c r="JSP308" s="319"/>
      <c r="JSQ308" s="323"/>
      <c r="JSR308" s="319"/>
      <c r="JSS308" s="323"/>
      <c r="JST308" s="319"/>
      <c r="JSU308" s="323"/>
      <c r="JSV308" s="319"/>
      <c r="JSW308" s="323"/>
      <c r="JSX308" s="319"/>
      <c r="JSY308" s="323"/>
      <c r="JSZ308" s="319"/>
      <c r="JTA308" s="323"/>
      <c r="JTB308" s="319"/>
      <c r="JTC308" s="323"/>
      <c r="JTD308" s="319"/>
      <c r="JTE308" s="323"/>
      <c r="JTF308" s="319"/>
      <c r="JTG308" s="323"/>
      <c r="JTH308" s="319"/>
      <c r="JTI308" s="323"/>
      <c r="JTJ308" s="319"/>
      <c r="JTK308" s="323"/>
      <c r="JTL308" s="319"/>
      <c r="JTM308" s="323"/>
      <c r="JTN308" s="319"/>
      <c r="JTO308" s="323"/>
      <c r="JTP308" s="319"/>
      <c r="JTQ308" s="323"/>
      <c r="JTR308" s="319"/>
      <c r="JTS308" s="323"/>
      <c r="JTT308" s="319"/>
      <c r="JTU308" s="323"/>
      <c r="JTV308" s="319"/>
      <c r="JTW308" s="323"/>
      <c r="JTX308" s="319"/>
      <c r="JTY308" s="323"/>
      <c r="JTZ308" s="319"/>
      <c r="JUA308" s="323"/>
      <c r="JUB308" s="319"/>
      <c r="JUC308" s="323"/>
      <c r="JUD308" s="319"/>
      <c r="JUE308" s="323"/>
      <c r="JUF308" s="319"/>
      <c r="JUG308" s="323"/>
      <c r="JUH308" s="319"/>
      <c r="JUI308" s="323"/>
      <c r="JUJ308" s="319"/>
      <c r="JUK308" s="323"/>
      <c r="JUL308" s="319"/>
      <c r="JUM308" s="323"/>
      <c r="JUN308" s="319"/>
      <c r="JUO308" s="323"/>
      <c r="JUP308" s="319"/>
      <c r="JUQ308" s="323"/>
      <c r="JUR308" s="319"/>
      <c r="JUS308" s="323"/>
      <c r="JUT308" s="319"/>
      <c r="JUU308" s="323"/>
      <c r="JUV308" s="319"/>
      <c r="JUW308" s="323"/>
      <c r="JUX308" s="319"/>
      <c r="JUY308" s="323"/>
      <c r="JUZ308" s="319"/>
      <c r="JVA308" s="323"/>
      <c r="JVB308" s="319"/>
      <c r="JVC308" s="323"/>
      <c r="JVD308" s="319"/>
      <c r="JVE308" s="323"/>
      <c r="JVF308" s="319"/>
      <c r="JVG308" s="323"/>
      <c r="JVH308" s="319"/>
      <c r="JVI308" s="323"/>
      <c r="JVJ308" s="319"/>
      <c r="JVK308" s="323"/>
      <c r="JVL308" s="319"/>
      <c r="JVM308" s="323"/>
      <c r="JVN308" s="319"/>
      <c r="JVO308" s="323"/>
      <c r="JVP308" s="319"/>
      <c r="JVQ308" s="323"/>
      <c r="JVR308" s="319"/>
      <c r="JVS308" s="323"/>
      <c r="JVT308" s="319"/>
      <c r="JVU308" s="323"/>
      <c r="JVV308" s="319"/>
      <c r="JVW308" s="323"/>
      <c r="JVX308" s="319"/>
      <c r="JVY308" s="323"/>
      <c r="JVZ308" s="319"/>
      <c r="JWA308" s="323"/>
      <c r="JWB308" s="319"/>
      <c r="JWC308" s="323"/>
      <c r="JWD308" s="319"/>
      <c r="JWE308" s="323"/>
      <c r="JWF308" s="319"/>
      <c r="JWG308" s="323"/>
      <c r="JWH308" s="319"/>
      <c r="JWI308" s="323"/>
      <c r="JWJ308" s="319"/>
      <c r="JWK308" s="323"/>
      <c r="JWL308" s="319"/>
      <c r="JWM308" s="323"/>
      <c r="JWN308" s="319"/>
      <c r="JWO308" s="323"/>
      <c r="JWP308" s="319"/>
      <c r="JWQ308" s="323"/>
      <c r="JWR308" s="319"/>
      <c r="JWS308" s="323"/>
      <c r="JWT308" s="319"/>
      <c r="JWU308" s="323"/>
      <c r="JWV308" s="319"/>
      <c r="JWW308" s="323"/>
      <c r="JWX308" s="319"/>
      <c r="JWY308" s="323"/>
      <c r="JWZ308" s="319"/>
      <c r="JXA308" s="323"/>
      <c r="JXB308" s="319"/>
      <c r="JXC308" s="323"/>
      <c r="JXD308" s="319"/>
      <c r="JXE308" s="323"/>
      <c r="JXF308" s="319"/>
      <c r="JXG308" s="323"/>
      <c r="JXH308" s="319"/>
      <c r="JXI308" s="323"/>
      <c r="JXJ308" s="319"/>
      <c r="JXK308" s="323"/>
      <c r="JXL308" s="319"/>
      <c r="JXM308" s="323"/>
      <c r="JXN308" s="319"/>
      <c r="JXO308" s="323"/>
      <c r="JXP308" s="319"/>
      <c r="JXQ308" s="323"/>
      <c r="JXR308" s="319"/>
      <c r="JXS308" s="323"/>
      <c r="JXT308" s="319"/>
      <c r="JXU308" s="323"/>
      <c r="JXV308" s="319"/>
      <c r="JXW308" s="323"/>
      <c r="JXX308" s="319"/>
      <c r="JXY308" s="323"/>
      <c r="JXZ308" s="319"/>
      <c r="JYA308" s="323"/>
      <c r="JYB308" s="319"/>
      <c r="JYC308" s="323"/>
      <c r="JYD308" s="319"/>
      <c r="JYE308" s="323"/>
      <c r="JYF308" s="319"/>
      <c r="JYG308" s="323"/>
      <c r="JYH308" s="319"/>
      <c r="JYI308" s="323"/>
      <c r="JYJ308" s="319"/>
      <c r="JYK308" s="323"/>
      <c r="JYL308" s="319"/>
      <c r="JYM308" s="323"/>
      <c r="JYN308" s="319"/>
      <c r="JYO308" s="323"/>
      <c r="JYP308" s="319"/>
      <c r="JYQ308" s="323"/>
      <c r="JYR308" s="319"/>
      <c r="JYS308" s="323"/>
      <c r="JYT308" s="319"/>
      <c r="JYU308" s="323"/>
      <c r="JYV308" s="319"/>
      <c r="JYW308" s="323"/>
      <c r="JYX308" s="319"/>
      <c r="JYY308" s="323"/>
      <c r="JYZ308" s="319"/>
      <c r="JZA308" s="323"/>
      <c r="JZB308" s="319"/>
      <c r="JZC308" s="323"/>
      <c r="JZD308" s="319"/>
      <c r="JZE308" s="323"/>
      <c r="JZF308" s="319"/>
      <c r="JZG308" s="323"/>
      <c r="JZH308" s="319"/>
      <c r="JZI308" s="323"/>
      <c r="JZJ308" s="319"/>
      <c r="JZK308" s="323"/>
      <c r="JZL308" s="319"/>
      <c r="JZM308" s="323"/>
      <c r="JZN308" s="319"/>
      <c r="JZO308" s="323"/>
      <c r="JZP308" s="319"/>
      <c r="JZQ308" s="323"/>
      <c r="JZR308" s="319"/>
      <c r="JZS308" s="323"/>
      <c r="JZT308" s="319"/>
      <c r="JZU308" s="323"/>
      <c r="JZV308" s="319"/>
      <c r="JZW308" s="323"/>
      <c r="JZX308" s="319"/>
      <c r="JZY308" s="323"/>
      <c r="JZZ308" s="319"/>
      <c r="KAA308" s="323"/>
      <c r="KAB308" s="319"/>
      <c r="KAC308" s="323"/>
      <c r="KAD308" s="319"/>
      <c r="KAE308" s="323"/>
      <c r="KAF308" s="319"/>
      <c r="KAG308" s="323"/>
      <c r="KAH308" s="319"/>
      <c r="KAI308" s="323"/>
      <c r="KAJ308" s="319"/>
      <c r="KAK308" s="323"/>
      <c r="KAL308" s="319"/>
      <c r="KAM308" s="323"/>
      <c r="KAN308" s="319"/>
      <c r="KAO308" s="323"/>
      <c r="KAP308" s="319"/>
      <c r="KAQ308" s="323"/>
      <c r="KAR308" s="319"/>
      <c r="KAS308" s="323"/>
      <c r="KAT308" s="319"/>
      <c r="KAU308" s="323"/>
      <c r="KAV308" s="319"/>
      <c r="KAW308" s="323"/>
      <c r="KAX308" s="319"/>
      <c r="KAY308" s="323"/>
      <c r="KAZ308" s="319"/>
      <c r="KBA308" s="323"/>
      <c r="KBB308" s="319"/>
      <c r="KBC308" s="323"/>
      <c r="KBD308" s="319"/>
      <c r="KBE308" s="323"/>
      <c r="KBF308" s="319"/>
      <c r="KBG308" s="323"/>
      <c r="KBH308" s="319"/>
      <c r="KBI308" s="323"/>
      <c r="KBJ308" s="319"/>
      <c r="KBK308" s="323"/>
      <c r="KBL308" s="319"/>
      <c r="KBM308" s="323"/>
      <c r="KBN308" s="319"/>
      <c r="KBO308" s="323"/>
      <c r="KBP308" s="319"/>
      <c r="KBQ308" s="323"/>
      <c r="KBR308" s="319"/>
      <c r="KBS308" s="323"/>
      <c r="KBT308" s="319"/>
      <c r="KBU308" s="323"/>
      <c r="KBV308" s="319"/>
      <c r="KBW308" s="323"/>
      <c r="KBX308" s="319"/>
      <c r="KBY308" s="323"/>
      <c r="KBZ308" s="319"/>
      <c r="KCA308" s="323"/>
      <c r="KCB308" s="319"/>
      <c r="KCC308" s="323"/>
      <c r="KCD308" s="319"/>
      <c r="KCE308" s="323"/>
      <c r="KCF308" s="319"/>
      <c r="KCG308" s="323"/>
      <c r="KCH308" s="319"/>
      <c r="KCI308" s="323"/>
      <c r="KCJ308" s="319"/>
      <c r="KCK308" s="323"/>
      <c r="KCL308" s="319"/>
      <c r="KCM308" s="323"/>
      <c r="KCN308" s="319"/>
      <c r="KCO308" s="323"/>
      <c r="KCP308" s="319"/>
      <c r="KCQ308" s="323"/>
      <c r="KCR308" s="319"/>
      <c r="KCS308" s="323"/>
      <c r="KCT308" s="319"/>
      <c r="KCU308" s="323"/>
      <c r="KCV308" s="319"/>
      <c r="KCW308" s="323"/>
      <c r="KCX308" s="319"/>
      <c r="KCY308" s="323"/>
      <c r="KCZ308" s="319"/>
      <c r="KDA308" s="323"/>
      <c r="KDB308" s="319"/>
      <c r="KDC308" s="323"/>
      <c r="KDD308" s="319"/>
      <c r="KDE308" s="323"/>
      <c r="KDF308" s="319"/>
      <c r="KDG308" s="323"/>
      <c r="KDH308" s="319"/>
      <c r="KDI308" s="323"/>
      <c r="KDJ308" s="319"/>
      <c r="KDK308" s="323"/>
      <c r="KDL308" s="319"/>
      <c r="KDM308" s="323"/>
      <c r="KDN308" s="319"/>
      <c r="KDO308" s="323"/>
      <c r="KDP308" s="319"/>
      <c r="KDQ308" s="323"/>
      <c r="KDR308" s="319"/>
      <c r="KDS308" s="323"/>
      <c r="KDT308" s="319"/>
      <c r="KDU308" s="323"/>
      <c r="KDV308" s="319"/>
      <c r="KDW308" s="323"/>
      <c r="KDX308" s="319"/>
      <c r="KDY308" s="323"/>
      <c r="KDZ308" s="319"/>
      <c r="KEA308" s="323"/>
      <c r="KEB308" s="319"/>
      <c r="KEC308" s="323"/>
      <c r="KED308" s="319"/>
      <c r="KEE308" s="323"/>
      <c r="KEF308" s="319"/>
      <c r="KEG308" s="323"/>
      <c r="KEH308" s="319"/>
      <c r="KEI308" s="323"/>
      <c r="KEJ308" s="319"/>
      <c r="KEK308" s="323"/>
      <c r="KEL308" s="319"/>
      <c r="KEM308" s="323"/>
      <c r="KEN308" s="319"/>
      <c r="KEO308" s="323"/>
      <c r="KEP308" s="319"/>
      <c r="KEQ308" s="323"/>
      <c r="KER308" s="319"/>
      <c r="KES308" s="323"/>
      <c r="KET308" s="319"/>
      <c r="KEU308" s="323"/>
      <c r="KEV308" s="319"/>
      <c r="KEW308" s="323"/>
      <c r="KEX308" s="319"/>
      <c r="KEY308" s="323"/>
      <c r="KEZ308" s="319"/>
      <c r="KFA308" s="323"/>
      <c r="KFB308" s="319"/>
      <c r="KFC308" s="323"/>
      <c r="KFD308" s="319"/>
      <c r="KFE308" s="323"/>
      <c r="KFF308" s="319"/>
      <c r="KFG308" s="323"/>
      <c r="KFH308" s="319"/>
      <c r="KFI308" s="323"/>
      <c r="KFJ308" s="319"/>
      <c r="KFK308" s="323"/>
      <c r="KFL308" s="319"/>
      <c r="KFM308" s="323"/>
      <c r="KFN308" s="319"/>
      <c r="KFO308" s="323"/>
      <c r="KFP308" s="319"/>
      <c r="KFQ308" s="323"/>
      <c r="KFR308" s="319"/>
      <c r="KFS308" s="323"/>
      <c r="KFT308" s="319"/>
      <c r="KFU308" s="323"/>
      <c r="KFV308" s="319"/>
      <c r="KFW308" s="323"/>
      <c r="KFX308" s="319"/>
      <c r="KFY308" s="323"/>
      <c r="KFZ308" s="319"/>
      <c r="KGA308" s="323"/>
      <c r="KGB308" s="319"/>
      <c r="KGC308" s="323"/>
      <c r="KGD308" s="319"/>
      <c r="KGE308" s="323"/>
      <c r="KGF308" s="319"/>
      <c r="KGG308" s="323"/>
      <c r="KGH308" s="319"/>
      <c r="KGI308" s="323"/>
      <c r="KGJ308" s="319"/>
      <c r="KGK308" s="323"/>
      <c r="KGL308" s="319"/>
      <c r="KGM308" s="323"/>
      <c r="KGN308" s="319"/>
      <c r="KGO308" s="323"/>
      <c r="KGP308" s="319"/>
      <c r="KGQ308" s="323"/>
      <c r="KGR308" s="319"/>
      <c r="KGS308" s="323"/>
      <c r="KGT308" s="319"/>
      <c r="KGU308" s="323"/>
      <c r="KGV308" s="319"/>
      <c r="KGW308" s="323"/>
      <c r="KGX308" s="319"/>
      <c r="KGY308" s="323"/>
      <c r="KGZ308" s="319"/>
      <c r="KHA308" s="323"/>
      <c r="KHB308" s="319"/>
      <c r="KHC308" s="323"/>
      <c r="KHD308" s="319"/>
      <c r="KHE308" s="323"/>
      <c r="KHF308" s="319"/>
      <c r="KHG308" s="323"/>
      <c r="KHH308" s="319"/>
      <c r="KHI308" s="323"/>
      <c r="KHJ308" s="319"/>
      <c r="KHK308" s="323"/>
      <c r="KHL308" s="319"/>
      <c r="KHM308" s="323"/>
      <c r="KHN308" s="319"/>
      <c r="KHO308" s="323"/>
      <c r="KHP308" s="319"/>
      <c r="KHQ308" s="323"/>
      <c r="KHR308" s="319"/>
      <c r="KHS308" s="323"/>
      <c r="KHT308" s="319"/>
      <c r="KHU308" s="323"/>
      <c r="KHV308" s="319"/>
      <c r="KHW308" s="323"/>
      <c r="KHX308" s="319"/>
      <c r="KHY308" s="323"/>
      <c r="KHZ308" s="319"/>
      <c r="KIA308" s="323"/>
      <c r="KIB308" s="319"/>
      <c r="KIC308" s="323"/>
      <c r="KID308" s="319"/>
      <c r="KIE308" s="323"/>
      <c r="KIF308" s="319"/>
      <c r="KIG308" s="323"/>
      <c r="KIH308" s="319"/>
      <c r="KII308" s="323"/>
      <c r="KIJ308" s="319"/>
      <c r="KIK308" s="323"/>
      <c r="KIL308" s="319"/>
      <c r="KIM308" s="323"/>
      <c r="KIN308" s="319"/>
      <c r="KIO308" s="323"/>
      <c r="KIP308" s="319"/>
      <c r="KIQ308" s="323"/>
      <c r="KIR308" s="319"/>
      <c r="KIS308" s="323"/>
      <c r="KIT308" s="319"/>
      <c r="KIU308" s="323"/>
      <c r="KIV308" s="319"/>
      <c r="KIW308" s="323"/>
      <c r="KIX308" s="319"/>
      <c r="KIY308" s="323"/>
      <c r="KIZ308" s="319"/>
      <c r="KJA308" s="323"/>
      <c r="KJB308" s="319"/>
      <c r="KJC308" s="323"/>
      <c r="KJD308" s="319"/>
      <c r="KJE308" s="323"/>
      <c r="KJF308" s="319"/>
      <c r="KJG308" s="323"/>
      <c r="KJH308" s="319"/>
      <c r="KJI308" s="323"/>
      <c r="KJJ308" s="319"/>
      <c r="KJK308" s="323"/>
      <c r="KJL308" s="319"/>
      <c r="KJM308" s="323"/>
      <c r="KJN308" s="319"/>
      <c r="KJO308" s="323"/>
      <c r="KJP308" s="319"/>
      <c r="KJQ308" s="323"/>
      <c r="KJR308" s="319"/>
      <c r="KJS308" s="323"/>
      <c r="KJT308" s="319"/>
      <c r="KJU308" s="323"/>
      <c r="KJV308" s="319"/>
      <c r="KJW308" s="323"/>
      <c r="KJX308" s="319"/>
      <c r="KJY308" s="323"/>
      <c r="KJZ308" s="319"/>
      <c r="KKA308" s="323"/>
      <c r="KKB308" s="319"/>
      <c r="KKC308" s="323"/>
      <c r="KKD308" s="319"/>
      <c r="KKE308" s="323"/>
      <c r="KKF308" s="319"/>
      <c r="KKG308" s="323"/>
      <c r="KKH308" s="319"/>
      <c r="KKI308" s="323"/>
      <c r="KKJ308" s="319"/>
      <c r="KKK308" s="323"/>
      <c r="KKL308" s="319"/>
      <c r="KKM308" s="323"/>
      <c r="KKN308" s="319"/>
      <c r="KKO308" s="323"/>
      <c r="KKP308" s="319"/>
      <c r="KKQ308" s="323"/>
      <c r="KKR308" s="319"/>
      <c r="KKS308" s="323"/>
      <c r="KKT308" s="319"/>
      <c r="KKU308" s="323"/>
      <c r="KKV308" s="319"/>
      <c r="KKW308" s="323"/>
      <c r="KKX308" s="319"/>
      <c r="KKY308" s="323"/>
      <c r="KKZ308" s="319"/>
      <c r="KLA308" s="323"/>
      <c r="KLB308" s="319"/>
      <c r="KLC308" s="323"/>
      <c r="KLD308" s="319"/>
      <c r="KLE308" s="323"/>
      <c r="KLF308" s="319"/>
      <c r="KLG308" s="323"/>
      <c r="KLH308" s="319"/>
      <c r="KLI308" s="323"/>
      <c r="KLJ308" s="319"/>
      <c r="KLK308" s="323"/>
      <c r="KLL308" s="319"/>
      <c r="KLM308" s="323"/>
      <c r="KLN308" s="319"/>
      <c r="KLO308" s="323"/>
      <c r="KLP308" s="319"/>
      <c r="KLQ308" s="323"/>
      <c r="KLR308" s="319"/>
      <c r="KLS308" s="323"/>
      <c r="KLT308" s="319"/>
      <c r="KLU308" s="323"/>
      <c r="KLV308" s="319"/>
      <c r="KLW308" s="323"/>
      <c r="KLX308" s="319"/>
      <c r="KLY308" s="323"/>
      <c r="KLZ308" s="319"/>
      <c r="KMA308" s="323"/>
      <c r="KMB308" s="319"/>
      <c r="KMC308" s="323"/>
      <c r="KMD308" s="319"/>
      <c r="KME308" s="323"/>
      <c r="KMF308" s="319"/>
      <c r="KMG308" s="323"/>
      <c r="KMH308" s="319"/>
      <c r="KMI308" s="323"/>
      <c r="KMJ308" s="319"/>
      <c r="KMK308" s="323"/>
      <c r="KML308" s="319"/>
      <c r="KMM308" s="323"/>
      <c r="KMN308" s="319"/>
      <c r="KMO308" s="323"/>
      <c r="KMP308" s="319"/>
      <c r="KMQ308" s="323"/>
      <c r="KMR308" s="319"/>
      <c r="KMS308" s="323"/>
      <c r="KMT308" s="319"/>
      <c r="KMU308" s="323"/>
      <c r="KMV308" s="319"/>
      <c r="KMW308" s="323"/>
      <c r="KMX308" s="319"/>
      <c r="KMY308" s="323"/>
      <c r="KMZ308" s="319"/>
      <c r="KNA308" s="323"/>
      <c r="KNB308" s="319"/>
      <c r="KNC308" s="323"/>
      <c r="KND308" s="319"/>
      <c r="KNE308" s="323"/>
      <c r="KNF308" s="319"/>
      <c r="KNG308" s="323"/>
      <c r="KNH308" s="319"/>
      <c r="KNI308" s="323"/>
      <c r="KNJ308" s="319"/>
      <c r="KNK308" s="323"/>
      <c r="KNL308" s="319"/>
      <c r="KNM308" s="323"/>
      <c r="KNN308" s="319"/>
      <c r="KNO308" s="323"/>
      <c r="KNP308" s="319"/>
      <c r="KNQ308" s="323"/>
      <c r="KNR308" s="319"/>
      <c r="KNS308" s="323"/>
      <c r="KNT308" s="319"/>
      <c r="KNU308" s="323"/>
      <c r="KNV308" s="319"/>
      <c r="KNW308" s="323"/>
      <c r="KNX308" s="319"/>
      <c r="KNY308" s="323"/>
      <c r="KNZ308" s="319"/>
      <c r="KOA308" s="323"/>
      <c r="KOB308" s="319"/>
      <c r="KOC308" s="323"/>
      <c r="KOD308" s="319"/>
      <c r="KOE308" s="323"/>
      <c r="KOF308" s="319"/>
      <c r="KOG308" s="323"/>
      <c r="KOH308" s="319"/>
      <c r="KOI308" s="323"/>
      <c r="KOJ308" s="319"/>
      <c r="KOK308" s="323"/>
      <c r="KOL308" s="319"/>
      <c r="KOM308" s="323"/>
      <c r="KON308" s="319"/>
      <c r="KOO308" s="323"/>
      <c r="KOP308" s="319"/>
      <c r="KOQ308" s="323"/>
      <c r="KOR308" s="319"/>
      <c r="KOS308" s="323"/>
      <c r="KOT308" s="319"/>
      <c r="KOU308" s="323"/>
      <c r="KOV308" s="319"/>
      <c r="KOW308" s="323"/>
      <c r="KOX308" s="319"/>
      <c r="KOY308" s="323"/>
      <c r="KOZ308" s="319"/>
      <c r="KPA308" s="323"/>
      <c r="KPB308" s="319"/>
      <c r="KPC308" s="323"/>
      <c r="KPD308" s="319"/>
      <c r="KPE308" s="323"/>
      <c r="KPF308" s="319"/>
      <c r="KPG308" s="323"/>
      <c r="KPH308" s="319"/>
      <c r="KPI308" s="323"/>
      <c r="KPJ308" s="319"/>
      <c r="KPK308" s="323"/>
      <c r="KPL308" s="319"/>
      <c r="KPM308" s="323"/>
      <c r="KPN308" s="319"/>
      <c r="KPO308" s="323"/>
      <c r="KPP308" s="319"/>
      <c r="KPQ308" s="323"/>
      <c r="KPR308" s="319"/>
      <c r="KPS308" s="323"/>
      <c r="KPT308" s="319"/>
      <c r="KPU308" s="323"/>
      <c r="KPV308" s="319"/>
      <c r="KPW308" s="323"/>
      <c r="KPX308" s="319"/>
      <c r="KPY308" s="323"/>
      <c r="KPZ308" s="319"/>
      <c r="KQA308" s="323"/>
      <c r="KQB308" s="319"/>
      <c r="KQC308" s="323"/>
      <c r="KQD308" s="319"/>
      <c r="KQE308" s="323"/>
      <c r="KQF308" s="319"/>
      <c r="KQG308" s="323"/>
      <c r="KQH308" s="319"/>
      <c r="KQI308" s="323"/>
      <c r="KQJ308" s="319"/>
      <c r="KQK308" s="323"/>
      <c r="KQL308" s="319"/>
      <c r="KQM308" s="323"/>
      <c r="KQN308" s="319"/>
      <c r="KQO308" s="323"/>
      <c r="KQP308" s="319"/>
      <c r="KQQ308" s="323"/>
      <c r="KQR308" s="319"/>
      <c r="KQS308" s="323"/>
      <c r="KQT308" s="319"/>
      <c r="KQU308" s="323"/>
      <c r="KQV308" s="319"/>
      <c r="KQW308" s="323"/>
      <c r="KQX308" s="319"/>
      <c r="KQY308" s="323"/>
      <c r="KQZ308" s="319"/>
      <c r="KRA308" s="323"/>
      <c r="KRB308" s="319"/>
      <c r="KRC308" s="323"/>
      <c r="KRD308" s="319"/>
      <c r="KRE308" s="323"/>
      <c r="KRF308" s="319"/>
      <c r="KRG308" s="323"/>
      <c r="KRH308" s="319"/>
      <c r="KRI308" s="323"/>
      <c r="KRJ308" s="319"/>
      <c r="KRK308" s="323"/>
      <c r="KRL308" s="319"/>
      <c r="KRM308" s="323"/>
      <c r="KRN308" s="319"/>
      <c r="KRO308" s="323"/>
      <c r="KRP308" s="319"/>
      <c r="KRQ308" s="323"/>
      <c r="KRR308" s="319"/>
      <c r="KRS308" s="323"/>
      <c r="KRT308" s="319"/>
      <c r="KRU308" s="323"/>
      <c r="KRV308" s="319"/>
      <c r="KRW308" s="323"/>
      <c r="KRX308" s="319"/>
      <c r="KRY308" s="323"/>
      <c r="KRZ308" s="319"/>
      <c r="KSA308" s="323"/>
      <c r="KSB308" s="319"/>
      <c r="KSC308" s="323"/>
      <c r="KSD308" s="319"/>
      <c r="KSE308" s="323"/>
      <c r="KSF308" s="319"/>
      <c r="KSG308" s="323"/>
      <c r="KSH308" s="319"/>
      <c r="KSI308" s="323"/>
      <c r="KSJ308" s="319"/>
      <c r="KSK308" s="323"/>
      <c r="KSL308" s="319"/>
      <c r="KSM308" s="323"/>
      <c r="KSN308" s="319"/>
      <c r="KSO308" s="323"/>
      <c r="KSP308" s="319"/>
      <c r="KSQ308" s="323"/>
      <c r="KSR308" s="319"/>
      <c r="KSS308" s="323"/>
      <c r="KST308" s="319"/>
      <c r="KSU308" s="323"/>
      <c r="KSV308" s="319"/>
      <c r="KSW308" s="323"/>
      <c r="KSX308" s="319"/>
      <c r="KSY308" s="323"/>
      <c r="KSZ308" s="319"/>
      <c r="KTA308" s="323"/>
      <c r="KTB308" s="319"/>
      <c r="KTC308" s="323"/>
      <c r="KTD308" s="319"/>
      <c r="KTE308" s="323"/>
      <c r="KTF308" s="319"/>
      <c r="KTG308" s="323"/>
      <c r="KTH308" s="319"/>
      <c r="KTI308" s="323"/>
      <c r="KTJ308" s="319"/>
      <c r="KTK308" s="323"/>
      <c r="KTL308" s="319"/>
      <c r="KTM308" s="323"/>
      <c r="KTN308" s="319"/>
      <c r="KTO308" s="323"/>
      <c r="KTP308" s="319"/>
      <c r="KTQ308" s="323"/>
      <c r="KTR308" s="319"/>
      <c r="KTS308" s="323"/>
      <c r="KTT308" s="319"/>
      <c r="KTU308" s="323"/>
      <c r="KTV308" s="319"/>
      <c r="KTW308" s="323"/>
      <c r="KTX308" s="319"/>
      <c r="KTY308" s="323"/>
      <c r="KTZ308" s="319"/>
      <c r="KUA308" s="323"/>
      <c r="KUB308" s="319"/>
      <c r="KUC308" s="323"/>
      <c r="KUD308" s="319"/>
      <c r="KUE308" s="323"/>
      <c r="KUF308" s="319"/>
      <c r="KUG308" s="323"/>
      <c r="KUH308" s="319"/>
      <c r="KUI308" s="323"/>
      <c r="KUJ308" s="319"/>
      <c r="KUK308" s="323"/>
      <c r="KUL308" s="319"/>
      <c r="KUM308" s="323"/>
      <c r="KUN308" s="319"/>
      <c r="KUO308" s="323"/>
      <c r="KUP308" s="319"/>
      <c r="KUQ308" s="323"/>
      <c r="KUR308" s="319"/>
      <c r="KUS308" s="323"/>
      <c r="KUT308" s="319"/>
      <c r="KUU308" s="323"/>
      <c r="KUV308" s="319"/>
      <c r="KUW308" s="323"/>
      <c r="KUX308" s="319"/>
      <c r="KUY308" s="323"/>
      <c r="KUZ308" s="319"/>
      <c r="KVA308" s="323"/>
      <c r="KVB308" s="319"/>
      <c r="KVC308" s="323"/>
      <c r="KVD308" s="319"/>
      <c r="KVE308" s="323"/>
      <c r="KVF308" s="319"/>
      <c r="KVG308" s="323"/>
      <c r="KVH308" s="319"/>
      <c r="KVI308" s="323"/>
      <c r="KVJ308" s="319"/>
      <c r="KVK308" s="323"/>
      <c r="KVL308" s="319"/>
      <c r="KVM308" s="323"/>
      <c r="KVN308" s="319"/>
      <c r="KVO308" s="323"/>
      <c r="KVP308" s="319"/>
      <c r="KVQ308" s="323"/>
      <c r="KVR308" s="319"/>
      <c r="KVS308" s="323"/>
      <c r="KVT308" s="319"/>
      <c r="KVU308" s="323"/>
      <c r="KVV308" s="319"/>
      <c r="KVW308" s="323"/>
      <c r="KVX308" s="319"/>
      <c r="KVY308" s="323"/>
      <c r="KVZ308" s="319"/>
      <c r="KWA308" s="323"/>
      <c r="KWB308" s="319"/>
      <c r="KWC308" s="323"/>
      <c r="KWD308" s="319"/>
      <c r="KWE308" s="323"/>
      <c r="KWF308" s="319"/>
      <c r="KWG308" s="323"/>
      <c r="KWH308" s="319"/>
      <c r="KWI308" s="323"/>
      <c r="KWJ308" s="319"/>
      <c r="KWK308" s="323"/>
      <c r="KWL308" s="319"/>
      <c r="KWM308" s="323"/>
      <c r="KWN308" s="319"/>
      <c r="KWO308" s="323"/>
      <c r="KWP308" s="319"/>
      <c r="KWQ308" s="323"/>
      <c r="KWR308" s="319"/>
      <c r="KWS308" s="323"/>
      <c r="KWT308" s="319"/>
      <c r="KWU308" s="323"/>
      <c r="KWV308" s="319"/>
      <c r="KWW308" s="323"/>
      <c r="KWX308" s="319"/>
      <c r="KWY308" s="323"/>
      <c r="KWZ308" s="319"/>
      <c r="KXA308" s="323"/>
      <c r="KXB308" s="319"/>
      <c r="KXC308" s="323"/>
      <c r="KXD308" s="319"/>
      <c r="KXE308" s="323"/>
      <c r="KXF308" s="319"/>
      <c r="KXG308" s="323"/>
      <c r="KXH308" s="319"/>
      <c r="KXI308" s="323"/>
      <c r="KXJ308" s="319"/>
      <c r="KXK308" s="323"/>
      <c r="KXL308" s="319"/>
      <c r="KXM308" s="323"/>
      <c r="KXN308" s="319"/>
      <c r="KXO308" s="323"/>
      <c r="KXP308" s="319"/>
      <c r="KXQ308" s="323"/>
      <c r="KXR308" s="319"/>
      <c r="KXS308" s="323"/>
      <c r="KXT308" s="319"/>
      <c r="KXU308" s="323"/>
      <c r="KXV308" s="319"/>
      <c r="KXW308" s="323"/>
      <c r="KXX308" s="319"/>
      <c r="KXY308" s="323"/>
      <c r="KXZ308" s="319"/>
      <c r="KYA308" s="323"/>
      <c r="KYB308" s="319"/>
      <c r="KYC308" s="323"/>
      <c r="KYD308" s="319"/>
      <c r="KYE308" s="323"/>
      <c r="KYF308" s="319"/>
      <c r="KYG308" s="323"/>
      <c r="KYH308" s="319"/>
      <c r="KYI308" s="323"/>
      <c r="KYJ308" s="319"/>
      <c r="KYK308" s="323"/>
      <c r="KYL308" s="319"/>
      <c r="KYM308" s="323"/>
      <c r="KYN308" s="319"/>
      <c r="KYO308" s="323"/>
      <c r="KYP308" s="319"/>
      <c r="KYQ308" s="323"/>
      <c r="KYR308" s="319"/>
      <c r="KYS308" s="323"/>
      <c r="KYT308" s="319"/>
      <c r="KYU308" s="323"/>
      <c r="KYV308" s="319"/>
      <c r="KYW308" s="323"/>
      <c r="KYX308" s="319"/>
      <c r="KYY308" s="323"/>
      <c r="KYZ308" s="319"/>
      <c r="KZA308" s="323"/>
      <c r="KZB308" s="319"/>
      <c r="KZC308" s="323"/>
      <c r="KZD308" s="319"/>
      <c r="KZE308" s="323"/>
      <c r="KZF308" s="319"/>
      <c r="KZG308" s="323"/>
      <c r="KZH308" s="319"/>
      <c r="KZI308" s="323"/>
      <c r="KZJ308" s="319"/>
      <c r="KZK308" s="323"/>
      <c r="KZL308" s="319"/>
      <c r="KZM308" s="323"/>
      <c r="KZN308" s="319"/>
      <c r="KZO308" s="323"/>
      <c r="KZP308" s="319"/>
      <c r="KZQ308" s="323"/>
      <c r="KZR308" s="319"/>
      <c r="KZS308" s="323"/>
      <c r="KZT308" s="319"/>
      <c r="KZU308" s="323"/>
      <c r="KZV308" s="319"/>
      <c r="KZW308" s="323"/>
      <c r="KZX308" s="319"/>
      <c r="KZY308" s="323"/>
      <c r="KZZ308" s="319"/>
      <c r="LAA308" s="323"/>
      <c r="LAB308" s="319"/>
      <c r="LAC308" s="323"/>
      <c r="LAD308" s="319"/>
      <c r="LAE308" s="323"/>
      <c r="LAF308" s="319"/>
      <c r="LAG308" s="323"/>
      <c r="LAH308" s="319"/>
      <c r="LAI308" s="323"/>
      <c r="LAJ308" s="319"/>
      <c r="LAK308" s="323"/>
      <c r="LAL308" s="319"/>
      <c r="LAM308" s="323"/>
      <c r="LAN308" s="319"/>
      <c r="LAO308" s="323"/>
      <c r="LAP308" s="319"/>
      <c r="LAQ308" s="323"/>
      <c r="LAR308" s="319"/>
      <c r="LAS308" s="323"/>
      <c r="LAT308" s="319"/>
      <c r="LAU308" s="323"/>
      <c r="LAV308" s="319"/>
      <c r="LAW308" s="323"/>
      <c r="LAX308" s="319"/>
      <c r="LAY308" s="323"/>
      <c r="LAZ308" s="319"/>
      <c r="LBA308" s="323"/>
      <c r="LBB308" s="319"/>
      <c r="LBC308" s="323"/>
      <c r="LBD308" s="319"/>
      <c r="LBE308" s="323"/>
      <c r="LBF308" s="319"/>
      <c r="LBG308" s="323"/>
      <c r="LBH308" s="319"/>
      <c r="LBI308" s="323"/>
      <c r="LBJ308" s="319"/>
      <c r="LBK308" s="323"/>
      <c r="LBL308" s="319"/>
      <c r="LBM308" s="323"/>
      <c r="LBN308" s="319"/>
      <c r="LBO308" s="323"/>
      <c r="LBP308" s="319"/>
      <c r="LBQ308" s="323"/>
      <c r="LBR308" s="319"/>
      <c r="LBS308" s="323"/>
      <c r="LBT308" s="319"/>
      <c r="LBU308" s="323"/>
      <c r="LBV308" s="319"/>
      <c r="LBW308" s="323"/>
      <c r="LBX308" s="319"/>
      <c r="LBY308" s="323"/>
      <c r="LBZ308" s="319"/>
      <c r="LCA308" s="323"/>
      <c r="LCB308" s="319"/>
      <c r="LCC308" s="323"/>
      <c r="LCD308" s="319"/>
      <c r="LCE308" s="323"/>
      <c r="LCF308" s="319"/>
      <c r="LCG308" s="323"/>
      <c r="LCH308" s="319"/>
      <c r="LCI308" s="323"/>
      <c r="LCJ308" s="319"/>
      <c r="LCK308" s="323"/>
      <c r="LCL308" s="319"/>
      <c r="LCM308" s="323"/>
      <c r="LCN308" s="319"/>
      <c r="LCO308" s="323"/>
      <c r="LCP308" s="319"/>
      <c r="LCQ308" s="323"/>
      <c r="LCR308" s="319"/>
      <c r="LCS308" s="323"/>
      <c r="LCT308" s="319"/>
      <c r="LCU308" s="323"/>
      <c r="LCV308" s="319"/>
      <c r="LCW308" s="323"/>
      <c r="LCX308" s="319"/>
      <c r="LCY308" s="323"/>
      <c r="LCZ308" s="319"/>
      <c r="LDA308" s="323"/>
      <c r="LDB308" s="319"/>
      <c r="LDC308" s="323"/>
      <c r="LDD308" s="319"/>
      <c r="LDE308" s="323"/>
      <c r="LDF308" s="319"/>
      <c r="LDG308" s="323"/>
      <c r="LDH308" s="319"/>
      <c r="LDI308" s="323"/>
      <c r="LDJ308" s="319"/>
      <c r="LDK308" s="323"/>
      <c r="LDL308" s="319"/>
      <c r="LDM308" s="323"/>
      <c r="LDN308" s="319"/>
      <c r="LDO308" s="323"/>
      <c r="LDP308" s="319"/>
      <c r="LDQ308" s="323"/>
      <c r="LDR308" s="319"/>
      <c r="LDS308" s="323"/>
      <c r="LDT308" s="319"/>
      <c r="LDU308" s="323"/>
      <c r="LDV308" s="319"/>
      <c r="LDW308" s="323"/>
      <c r="LDX308" s="319"/>
      <c r="LDY308" s="323"/>
      <c r="LDZ308" s="319"/>
      <c r="LEA308" s="323"/>
      <c r="LEB308" s="319"/>
      <c r="LEC308" s="323"/>
      <c r="LED308" s="319"/>
      <c r="LEE308" s="323"/>
      <c r="LEF308" s="319"/>
      <c r="LEG308" s="323"/>
      <c r="LEH308" s="319"/>
      <c r="LEI308" s="323"/>
      <c r="LEJ308" s="319"/>
      <c r="LEK308" s="323"/>
      <c r="LEL308" s="319"/>
      <c r="LEM308" s="323"/>
      <c r="LEN308" s="319"/>
      <c r="LEO308" s="323"/>
      <c r="LEP308" s="319"/>
      <c r="LEQ308" s="323"/>
      <c r="LER308" s="319"/>
      <c r="LES308" s="323"/>
      <c r="LET308" s="319"/>
      <c r="LEU308" s="323"/>
      <c r="LEV308" s="319"/>
      <c r="LEW308" s="323"/>
      <c r="LEX308" s="319"/>
      <c r="LEY308" s="323"/>
      <c r="LEZ308" s="319"/>
      <c r="LFA308" s="323"/>
      <c r="LFB308" s="319"/>
      <c r="LFC308" s="323"/>
      <c r="LFD308" s="319"/>
      <c r="LFE308" s="323"/>
      <c r="LFF308" s="319"/>
      <c r="LFG308" s="323"/>
      <c r="LFH308" s="319"/>
      <c r="LFI308" s="323"/>
      <c r="LFJ308" s="319"/>
      <c r="LFK308" s="323"/>
      <c r="LFL308" s="319"/>
      <c r="LFM308" s="323"/>
      <c r="LFN308" s="319"/>
      <c r="LFO308" s="323"/>
      <c r="LFP308" s="319"/>
      <c r="LFQ308" s="323"/>
      <c r="LFR308" s="319"/>
      <c r="LFS308" s="323"/>
      <c r="LFT308" s="319"/>
      <c r="LFU308" s="323"/>
      <c r="LFV308" s="319"/>
      <c r="LFW308" s="323"/>
      <c r="LFX308" s="319"/>
      <c r="LFY308" s="323"/>
      <c r="LFZ308" s="319"/>
      <c r="LGA308" s="323"/>
      <c r="LGB308" s="319"/>
      <c r="LGC308" s="323"/>
      <c r="LGD308" s="319"/>
      <c r="LGE308" s="323"/>
      <c r="LGF308" s="319"/>
      <c r="LGG308" s="323"/>
      <c r="LGH308" s="319"/>
      <c r="LGI308" s="323"/>
      <c r="LGJ308" s="319"/>
      <c r="LGK308" s="323"/>
      <c r="LGL308" s="319"/>
      <c r="LGM308" s="323"/>
      <c r="LGN308" s="319"/>
      <c r="LGO308" s="323"/>
      <c r="LGP308" s="319"/>
      <c r="LGQ308" s="323"/>
      <c r="LGR308" s="319"/>
      <c r="LGS308" s="323"/>
      <c r="LGT308" s="319"/>
      <c r="LGU308" s="323"/>
      <c r="LGV308" s="319"/>
      <c r="LGW308" s="323"/>
      <c r="LGX308" s="319"/>
      <c r="LGY308" s="323"/>
      <c r="LGZ308" s="319"/>
      <c r="LHA308" s="323"/>
      <c r="LHB308" s="319"/>
      <c r="LHC308" s="323"/>
      <c r="LHD308" s="319"/>
      <c r="LHE308" s="323"/>
      <c r="LHF308" s="319"/>
      <c r="LHG308" s="323"/>
      <c r="LHH308" s="319"/>
      <c r="LHI308" s="323"/>
      <c r="LHJ308" s="319"/>
      <c r="LHK308" s="323"/>
      <c r="LHL308" s="319"/>
      <c r="LHM308" s="323"/>
      <c r="LHN308" s="319"/>
      <c r="LHO308" s="323"/>
      <c r="LHP308" s="319"/>
      <c r="LHQ308" s="323"/>
      <c r="LHR308" s="319"/>
      <c r="LHS308" s="323"/>
      <c r="LHT308" s="319"/>
      <c r="LHU308" s="323"/>
      <c r="LHV308" s="319"/>
      <c r="LHW308" s="323"/>
      <c r="LHX308" s="319"/>
      <c r="LHY308" s="323"/>
      <c r="LHZ308" s="319"/>
      <c r="LIA308" s="323"/>
      <c r="LIB308" s="319"/>
      <c r="LIC308" s="323"/>
      <c r="LID308" s="319"/>
      <c r="LIE308" s="323"/>
      <c r="LIF308" s="319"/>
      <c r="LIG308" s="323"/>
      <c r="LIH308" s="319"/>
      <c r="LII308" s="323"/>
      <c r="LIJ308" s="319"/>
      <c r="LIK308" s="323"/>
      <c r="LIL308" s="319"/>
      <c r="LIM308" s="323"/>
      <c r="LIN308" s="319"/>
      <c r="LIO308" s="323"/>
      <c r="LIP308" s="319"/>
      <c r="LIQ308" s="323"/>
      <c r="LIR308" s="319"/>
      <c r="LIS308" s="323"/>
      <c r="LIT308" s="319"/>
      <c r="LIU308" s="323"/>
      <c r="LIV308" s="319"/>
      <c r="LIW308" s="323"/>
      <c r="LIX308" s="319"/>
      <c r="LIY308" s="323"/>
      <c r="LIZ308" s="319"/>
      <c r="LJA308" s="323"/>
      <c r="LJB308" s="319"/>
      <c r="LJC308" s="323"/>
      <c r="LJD308" s="319"/>
      <c r="LJE308" s="323"/>
      <c r="LJF308" s="319"/>
      <c r="LJG308" s="323"/>
      <c r="LJH308" s="319"/>
      <c r="LJI308" s="323"/>
      <c r="LJJ308" s="319"/>
      <c r="LJK308" s="323"/>
      <c r="LJL308" s="319"/>
      <c r="LJM308" s="323"/>
      <c r="LJN308" s="319"/>
      <c r="LJO308" s="323"/>
      <c r="LJP308" s="319"/>
      <c r="LJQ308" s="323"/>
      <c r="LJR308" s="319"/>
      <c r="LJS308" s="323"/>
      <c r="LJT308" s="319"/>
      <c r="LJU308" s="323"/>
      <c r="LJV308" s="319"/>
      <c r="LJW308" s="323"/>
      <c r="LJX308" s="319"/>
      <c r="LJY308" s="323"/>
      <c r="LJZ308" s="319"/>
      <c r="LKA308" s="323"/>
      <c r="LKB308" s="319"/>
      <c r="LKC308" s="323"/>
      <c r="LKD308" s="319"/>
      <c r="LKE308" s="323"/>
      <c r="LKF308" s="319"/>
      <c r="LKG308" s="323"/>
      <c r="LKH308" s="319"/>
      <c r="LKI308" s="323"/>
      <c r="LKJ308" s="319"/>
      <c r="LKK308" s="323"/>
      <c r="LKL308" s="319"/>
      <c r="LKM308" s="323"/>
      <c r="LKN308" s="319"/>
      <c r="LKO308" s="323"/>
      <c r="LKP308" s="319"/>
      <c r="LKQ308" s="323"/>
      <c r="LKR308" s="319"/>
      <c r="LKS308" s="323"/>
      <c r="LKT308" s="319"/>
      <c r="LKU308" s="323"/>
      <c r="LKV308" s="319"/>
      <c r="LKW308" s="323"/>
      <c r="LKX308" s="319"/>
      <c r="LKY308" s="323"/>
      <c r="LKZ308" s="319"/>
      <c r="LLA308" s="323"/>
      <c r="LLB308" s="319"/>
      <c r="LLC308" s="323"/>
      <c r="LLD308" s="319"/>
      <c r="LLE308" s="323"/>
      <c r="LLF308" s="319"/>
      <c r="LLG308" s="323"/>
      <c r="LLH308" s="319"/>
      <c r="LLI308" s="323"/>
      <c r="LLJ308" s="319"/>
      <c r="LLK308" s="323"/>
      <c r="LLL308" s="319"/>
      <c r="LLM308" s="323"/>
      <c r="LLN308" s="319"/>
      <c r="LLO308" s="323"/>
      <c r="LLP308" s="319"/>
      <c r="LLQ308" s="323"/>
      <c r="LLR308" s="319"/>
      <c r="LLS308" s="323"/>
      <c r="LLT308" s="319"/>
      <c r="LLU308" s="323"/>
      <c r="LLV308" s="319"/>
      <c r="LLW308" s="323"/>
      <c r="LLX308" s="319"/>
      <c r="LLY308" s="323"/>
      <c r="LLZ308" s="319"/>
      <c r="LMA308" s="323"/>
      <c r="LMB308" s="319"/>
      <c r="LMC308" s="323"/>
      <c r="LMD308" s="319"/>
      <c r="LME308" s="323"/>
      <c r="LMF308" s="319"/>
      <c r="LMG308" s="323"/>
      <c r="LMH308" s="319"/>
      <c r="LMI308" s="323"/>
      <c r="LMJ308" s="319"/>
      <c r="LMK308" s="323"/>
      <c r="LML308" s="319"/>
      <c r="LMM308" s="323"/>
      <c r="LMN308" s="319"/>
      <c r="LMO308" s="323"/>
      <c r="LMP308" s="319"/>
      <c r="LMQ308" s="323"/>
      <c r="LMR308" s="319"/>
      <c r="LMS308" s="323"/>
      <c r="LMT308" s="319"/>
      <c r="LMU308" s="323"/>
      <c r="LMV308" s="319"/>
      <c r="LMW308" s="323"/>
      <c r="LMX308" s="319"/>
      <c r="LMY308" s="323"/>
      <c r="LMZ308" s="319"/>
      <c r="LNA308" s="323"/>
      <c r="LNB308" s="319"/>
      <c r="LNC308" s="323"/>
      <c r="LND308" s="319"/>
      <c r="LNE308" s="323"/>
      <c r="LNF308" s="319"/>
      <c r="LNG308" s="323"/>
      <c r="LNH308" s="319"/>
      <c r="LNI308" s="323"/>
      <c r="LNJ308" s="319"/>
      <c r="LNK308" s="323"/>
      <c r="LNL308" s="319"/>
      <c r="LNM308" s="323"/>
      <c r="LNN308" s="319"/>
      <c r="LNO308" s="323"/>
      <c r="LNP308" s="319"/>
      <c r="LNQ308" s="323"/>
      <c r="LNR308" s="319"/>
      <c r="LNS308" s="323"/>
      <c r="LNT308" s="319"/>
      <c r="LNU308" s="323"/>
      <c r="LNV308" s="319"/>
      <c r="LNW308" s="323"/>
      <c r="LNX308" s="319"/>
      <c r="LNY308" s="323"/>
      <c r="LNZ308" s="319"/>
      <c r="LOA308" s="323"/>
      <c r="LOB308" s="319"/>
      <c r="LOC308" s="323"/>
      <c r="LOD308" s="319"/>
      <c r="LOE308" s="323"/>
      <c r="LOF308" s="319"/>
      <c r="LOG308" s="323"/>
      <c r="LOH308" s="319"/>
      <c r="LOI308" s="323"/>
      <c r="LOJ308" s="319"/>
      <c r="LOK308" s="323"/>
      <c r="LOL308" s="319"/>
      <c r="LOM308" s="323"/>
      <c r="LON308" s="319"/>
      <c r="LOO308" s="323"/>
      <c r="LOP308" s="319"/>
      <c r="LOQ308" s="323"/>
      <c r="LOR308" s="319"/>
      <c r="LOS308" s="323"/>
      <c r="LOT308" s="319"/>
      <c r="LOU308" s="323"/>
      <c r="LOV308" s="319"/>
      <c r="LOW308" s="323"/>
      <c r="LOX308" s="319"/>
      <c r="LOY308" s="323"/>
      <c r="LOZ308" s="319"/>
      <c r="LPA308" s="323"/>
      <c r="LPB308" s="319"/>
      <c r="LPC308" s="323"/>
      <c r="LPD308" s="319"/>
      <c r="LPE308" s="323"/>
      <c r="LPF308" s="319"/>
      <c r="LPG308" s="323"/>
      <c r="LPH308" s="319"/>
      <c r="LPI308" s="323"/>
      <c r="LPJ308" s="319"/>
      <c r="LPK308" s="323"/>
      <c r="LPL308" s="319"/>
      <c r="LPM308" s="323"/>
      <c r="LPN308" s="319"/>
      <c r="LPO308" s="323"/>
      <c r="LPP308" s="319"/>
      <c r="LPQ308" s="323"/>
      <c r="LPR308" s="319"/>
      <c r="LPS308" s="323"/>
      <c r="LPT308" s="319"/>
      <c r="LPU308" s="323"/>
      <c r="LPV308" s="319"/>
      <c r="LPW308" s="323"/>
      <c r="LPX308" s="319"/>
      <c r="LPY308" s="323"/>
      <c r="LPZ308" s="319"/>
      <c r="LQA308" s="323"/>
      <c r="LQB308" s="319"/>
      <c r="LQC308" s="323"/>
      <c r="LQD308" s="319"/>
      <c r="LQE308" s="323"/>
      <c r="LQF308" s="319"/>
      <c r="LQG308" s="323"/>
      <c r="LQH308" s="319"/>
      <c r="LQI308" s="323"/>
      <c r="LQJ308" s="319"/>
      <c r="LQK308" s="323"/>
      <c r="LQL308" s="319"/>
      <c r="LQM308" s="323"/>
      <c r="LQN308" s="319"/>
      <c r="LQO308" s="323"/>
      <c r="LQP308" s="319"/>
      <c r="LQQ308" s="323"/>
      <c r="LQR308" s="319"/>
      <c r="LQS308" s="323"/>
      <c r="LQT308" s="319"/>
      <c r="LQU308" s="323"/>
      <c r="LQV308" s="319"/>
      <c r="LQW308" s="323"/>
      <c r="LQX308" s="319"/>
      <c r="LQY308" s="323"/>
      <c r="LQZ308" s="319"/>
      <c r="LRA308" s="323"/>
      <c r="LRB308" s="319"/>
      <c r="LRC308" s="323"/>
      <c r="LRD308" s="319"/>
      <c r="LRE308" s="323"/>
      <c r="LRF308" s="319"/>
      <c r="LRG308" s="323"/>
      <c r="LRH308" s="319"/>
      <c r="LRI308" s="323"/>
      <c r="LRJ308" s="319"/>
      <c r="LRK308" s="323"/>
      <c r="LRL308" s="319"/>
      <c r="LRM308" s="323"/>
      <c r="LRN308" s="319"/>
      <c r="LRO308" s="323"/>
      <c r="LRP308" s="319"/>
      <c r="LRQ308" s="323"/>
      <c r="LRR308" s="319"/>
      <c r="LRS308" s="323"/>
      <c r="LRT308" s="319"/>
      <c r="LRU308" s="323"/>
      <c r="LRV308" s="319"/>
      <c r="LRW308" s="323"/>
      <c r="LRX308" s="319"/>
      <c r="LRY308" s="323"/>
      <c r="LRZ308" s="319"/>
      <c r="LSA308" s="323"/>
      <c r="LSB308" s="319"/>
      <c r="LSC308" s="323"/>
      <c r="LSD308" s="319"/>
      <c r="LSE308" s="323"/>
      <c r="LSF308" s="319"/>
      <c r="LSG308" s="323"/>
      <c r="LSH308" s="319"/>
      <c r="LSI308" s="323"/>
      <c r="LSJ308" s="319"/>
      <c r="LSK308" s="323"/>
      <c r="LSL308" s="319"/>
      <c r="LSM308" s="323"/>
      <c r="LSN308" s="319"/>
      <c r="LSO308" s="323"/>
      <c r="LSP308" s="319"/>
      <c r="LSQ308" s="323"/>
      <c r="LSR308" s="319"/>
      <c r="LSS308" s="323"/>
      <c r="LST308" s="319"/>
      <c r="LSU308" s="323"/>
      <c r="LSV308" s="319"/>
      <c r="LSW308" s="323"/>
      <c r="LSX308" s="319"/>
      <c r="LSY308" s="323"/>
      <c r="LSZ308" s="319"/>
      <c r="LTA308" s="323"/>
      <c r="LTB308" s="319"/>
      <c r="LTC308" s="323"/>
      <c r="LTD308" s="319"/>
      <c r="LTE308" s="323"/>
      <c r="LTF308" s="319"/>
      <c r="LTG308" s="323"/>
      <c r="LTH308" s="319"/>
      <c r="LTI308" s="323"/>
      <c r="LTJ308" s="319"/>
      <c r="LTK308" s="323"/>
      <c r="LTL308" s="319"/>
      <c r="LTM308" s="323"/>
      <c r="LTN308" s="319"/>
      <c r="LTO308" s="323"/>
      <c r="LTP308" s="319"/>
      <c r="LTQ308" s="323"/>
      <c r="LTR308" s="319"/>
      <c r="LTS308" s="323"/>
      <c r="LTT308" s="319"/>
      <c r="LTU308" s="323"/>
      <c r="LTV308" s="319"/>
      <c r="LTW308" s="323"/>
      <c r="LTX308" s="319"/>
      <c r="LTY308" s="323"/>
      <c r="LTZ308" s="319"/>
      <c r="LUA308" s="323"/>
      <c r="LUB308" s="319"/>
      <c r="LUC308" s="323"/>
      <c r="LUD308" s="319"/>
      <c r="LUE308" s="323"/>
      <c r="LUF308" s="319"/>
      <c r="LUG308" s="323"/>
      <c r="LUH308" s="319"/>
      <c r="LUI308" s="323"/>
      <c r="LUJ308" s="319"/>
      <c r="LUK308" s="323"/>
      <c r="LUL308" s="319"/>
      <c r="LUM308" s="323"/>
      <c r="LUN308" s="319"/>
      <c r="LUO308" s="323"/>
      <c r="LUP308" s="319"/>
      <c r="LUQ308" s="323"/>
      <c r="LUR308" s="319"/>
      <c r="LUS308" s="323"/>
      <c r="LUT308" s="319"/>
      <c r="LUU308" s="323"/>
      <c r="LUV308" s="319"/>
      <c r="LUW308" s="323"/>
      <c r="LUX308" s="319"/>
      <c r="LUY308" s="323"/>
      <c r="LUZ308" s="319"/>
      <c r="LVA308" s="323"/>
      <c r="LVB308" s="319"/>
      <c r="LVC308" s="323"/>
      <c r="LVD308" s="319"/>
      <c r="LVE308" s="323"/>
      <c r="LVF308" s="319"/>
      <c r="LVG308" s="323"/>
      <c r="LVH308" s="319"/>
      <c r="LVI308" s="323"/>
      <c r="LVJ308" s="319"/>
      <c r="LVK308" s="323"/>
      <c r="LVL308" s="319"/>
      <c r="LVM308" s="323"/>
      <c r="LVN308" s="319"/>
      <c r="LVO308" s="323"/>
      <c r="LVP308" s="319"/>
      <c r="LVQ308" s="323"/>
      <c r="LVR308" s="319"/>
      <c r="LVS308" s="323"/>
      <c r="LVT308" s="319"/>
      <c r="LVU308" s="323"/>
      <c r="LVV308" s="319"/>
      <c r="LVW308" s="323"/>
      <c r="LVX308" s="319"/>
      <c r="LVY308" s="323"/>
      <c r="LVZ308" s="319"/>
      <c r="LWA308" s="323"/>
      <c r="LWB308" s="319"/>
      <c r="LWC308" s="323"/>
      <c r="LWD308" s="319"/>
      <c r="LWE308" s="323"/>
      <c r="LWF308" s="319"/>
      <c r="LWG308" s="323"/>
      <c r="LWH308" s="319"/>
      <c r="LWI308" s="323"/>
      <c r="LWJ308" s="319"/>
      <c r="LWK308" s="323"/>
      <c r="LWL308" s="319"/>
      <c r="LWM308" s="323"/>
      <c r="LWN308" s="319"/>
      <c r="LWO308" s="323"/>
      <c r="LWP308" s="319"/>
      <c r="LWQ308" s="323"/>
      <c r="LWR308" s="319"/>
      <c r="LWS308" s="323"/>
      <c r="LWT308" s="319"/>
      <c r="LWU308" s="323"/>
      <c r="LWV308" s="319"/>
      <c r="LWW308" s="323"/>
      <c r="LWX308" s="319"/>
      <c r="LWY308" s="323"/>
      <c r="LWZ308" s="319"/>
      <c r="LXA308" s="323"/>
      <c r="LXB308" s="319"/>
      <c r="LXC308" s="323"/>
      <c r="LXD308" s="319"/>
      <c r="LXE308" s="323"/>
      <c r="LXF308" s="319"/>
      <c r="LXG308" s="323"/>
      <c r="LXH308" s="319"/>
      <c r="LXI308" s="323"/>
      <c r="LXJ308" s="319"/>
      <c r="LXK308" s="323"/>
      <c r="LXL308" s="319"/>
      <c r="LXM308" s="323"/>
      <c r="LXN308" s="319"/>
      <c r="LXO308" s="323"/>
      <c r="LXP308" s="319"/>
      <c r="LXQ308" s="323"/>
      <c r="LXR308" s="319"/>
      <c r="LXS308" s="323"/>
      <c r="LXT308" s="319"/>
      <c r="LXU308" s="323"/>
      <c r="LXV308" s="319"/>
      <c r="LXW308" s="323"/>
      <c r="LXX308" s="319"/>
      <c r="LXY308" s="323"/>
      <c r="LXZ308" s="319"/>
      <c r="LYA308" s="323"/>
      <c r="LYB308" s="319"/>
      <c r="LYC308" s="323"/>
      <c r="LYD308" s="319"/>
      <c r="LYE308" s="323"/>
      <c r="LYF308" s="319"/>
      <c r="LYG308" s="323"/>
      <c r="LYH308" s="319"/>
      <c r="LYI308" s="323"/>
      <c r="LYJ308" s="319"/>
      <c r="LYK308" s="323"/>
      <c r="LYL308" s="319"/>
      <c r="LYM308" s="323"/>
      <c r="LYN308" s="319"/>
      <c r="LYO308" s="323"/>
      <c r="LYP308" s="319"/>
      <c r="LYQ308" s="323"/>
      <c r="LYR308" s="319"/>
      <c r="LYS308" s="323"/>
      <c r="LYT308" s="319"/>
      <c r="LYU308" s="323"/>
      <c r="LYV308" s="319"/>
      <c r="LYW308" s="323"/>
      <c r="LYX308" s="319"/>
      <c r="LYY308" s="323"/>
      <c r="LYZ308" s="319"/>
      <c r="LZA308" s="323"/>
      <c r="LZB308" s="319"/>
      <c r="LZC308" s="323"/>
      <c r="LZD308" s="319"/>
      <c r="LZE308" s="323"/>
      <c r="LZF308" s="319"/>
      <c r="LZG308" s="323"/>
      <c r="LZH308" s="319"/>
      <c r="LZI308" s="323"/>
      <c r="LZJ308" s="319"/>
      <c r="LZK308" s="323"/>
      <c r="LZL308" s="319"/>
      <c r="LZM308" s="323"/>
      <c r="LZN308" s="319"/>
      <c r="LZO308" s="323"/>
      <c r="LZP308" s="319"/>
      <c r="LZQ308" s="323"/>
      <c r="LZR308" s="319"/>
      <c r="LZS308" s="323"/>
      <c r="LZT308" s="319"/>
      <c r="LZU308" s="323"/>
      <c r="LZV308" s="319"/>
      <c r="LZW308" s="323"/>
      <c r="LZX308" s="319"/>
      <c r="LZY308" s="323"/>
      <c r="LZZ308" s="319"/>
      <c r="MAA308" s="323"/>
      <c r="MAB308" s="319"/>
      <c r="MAC308" s="323"/>
      <c r="MAD308" s="319"/>
      <c r="MAE308" s="323"/>
      <c r="MAF308" s="319"/>
      <c r="MAG308" s="323"/>
      <c r="MAH308" s="319"/>
      <c r="MAI308" s="323"/>
      <c r="MAJ308" s="319"/>
      <c r="MAK308" s="323"/>
      <c r="MAL308" s="319"/>
      <c r="MAM308" s="323"/>
      <c r="MAN308" s="319"/>
      <c r="MAO308" s="323"/>
      <c r="MAP308" s="319"/>
      <c r="MAQ308" s="323"/>
      <c r="MAR308" s="319"/>
      <c r="MAS308" s="323"/>
      <c r="MAT308" s="319"/>
      <c r="MAU308" s="323"/>
      <c r="MAV308" s="319"/>
      <c r="MAW308" s="323"/>
      <c r="MAX308" s="319"/>
      <c r="MAY308" s="323"/>
      <c r="MAZ308" s="319"/>
      <c r="MBA308" s="323"/>
      <c r="MBB308" s="319"/>
      <c r="MBC308" s="323"/>
      <c r="MBD308" s="319"/>
      <c r="MBE308" s="323"/>
      <c r="MBF308" s="319"/>
      <c r="MBG308" s="323"/>
      <c r="MBH308" s="319"/>
      <c r="MBI308" s="323"/>
      <c r="MBJ308" s="319"/>
      <c r="MBK308" s="323"/>
      <c r="MBL308" s="319"/>
      <c r="MBM308" s="323"/>
      <c r="MBN308" s="319"/>
      <c r="MBO308" s="323"/>
      <c r="MBP308" s="319"/>
      <c r="MBQ308" s="323"/>
      <c r="MBR308" s="319"/>
      <c r="MBS308" s="323"/>
      <c r="MBT308" s="319"/>
      <c r="MBU308" s="323"/>
      <c r="MBV308" s="319"/>
      <c r="MBW308" s="323"/>
      <c r="MBX308" s="319"/>
      <c r="MBY308" s="323"/>
      <c r="MBZ308" s="319"/>
      <c r="MCA308" s="323"/>
      <c r="MCB308" s="319"/>
      <c r="MCC308" s="323"/>
      <c r="MCD308" s="319"/>
      <c r="MCE308" s="323"/>
      <c r="MCF308" s="319"/>
      <c r="MCG308" s="323"/>
      <c r="MCH308" s="319"/>
      <c r="MCI308" s="323"/>
      <c r="MCJ308" s="319"/>
      <c r="MCK308" s="323"/>
      <c r="MCL308" s="319"/>
      <c r="MCM308" s="323"/>
      <c r="MCN308" s="319"/>
      <c r="MCO308" s="323"/>
      <c r="MCP308" s="319"/>
      <c r="MCQ308" s="323"/>
      <c r="MCR308" s="319"/>
      <c r="MCS308" s="323"/>
      <c r="MCT308" s="319"/>
      <c r="MCU308" s="323"/>
      <c r="MCV308" s="319"/>
      <c r="MCW308" s="323"/>
      <c r="MCX308" s="319"/>
      <c r="MCY308" s="323"/>
      <c r="MCZ308" s="319"/>
      <c r="MDA308" s="323"/>
      <c r="MDB308" s="319"/>
      <c r="MDC308" s="323"/>
      <c r="MDD308" s="319"/>
      <c r="MDE308" s="323"/>
      <c r="MDF308" s="319"/>
      <c r="MDG308" s="323"/>
      <c r="MDH308" s="319"/>
      <c r="MDI308" s="323"/>
      <c r="MDJ308" s="319"/>
      <c r="MDK308" s="323"/>
      <c r="MDL308" s="319"/>
      <c r="MDM308" s="323"/>
      <c r="MDN308" s="319"/>
      <c r="MDO308" s="323"/>
      <c r="MDP308" s="319"/>
      <c r="MDQ308" s="323"/>
      <c r="MDR308" s="319"/>
      <c r="MDS308" s="323"/>
      <c r="MDT308" s="319"/>
      <c r="MDU308" s="323"/>
      <c r="MDV308" s="319"/>
      <c r="MDW308" s="323"/>
      <c r="MDX308" s="319"/>
      <c r="MDY308" s="323"/>
      <c r="MDZ308" s="319"/>
      <c r="MEA308" s="323"/>
      <c r="MEB308" s="319"/>
      <c r="MEC308" s="323"/>
      <c r="MED308" s="319"/>
      <c r="MEE308" s="323"/>
      <c r="MEF308" s="319"/>
      <c r="MEG308" s="323"/>
      <c r="MEH308" s="319"/>
      <c r="MEI308" s="323"/>
      <c r="MEJ308" s="319"/>
      <c r="MEK308" s="323"/>
      <c r="MEL308" s="319"/>
      <c r="MEM308" s="323"/>
      <c r="MEN308" s="319"/>
      <c r="MEO308" s="323"/>
      <c r="MEP308" s="319"/>
      <c r="MEQ308" s="323"/>
      <c r="MER308" s="319"/>
      <c r="MES308" s="323"/>
      <c r="MET308" s="319"/>
      <c r="MEU308" s="323"/>
      <c r="MEV308" s="319"/>
      <c r="MEW308" s="323"/>
      <c r="MEX308" s="319"/>
      <c r="MEY308" s="323"/>
      <c r="MEZ308" s="319"/>
      <c r="MFA308" s="323"/>
      <c r="MFB308" s="319"/>
      <c r="MFC308" s="323"/>
      <c r="MFD308" s="319"/>
      <c r="MFE308" s="323"/>
      <c r="MFF308" s="319"/>
      <c r="MFG308" s="323"/>
      <c r="MFH308" s="319"/>
      <c r="MFI308" s="323"/>
      <c r="MFJ308" s="319"/>
      <c r="MFK308" s="323"/>
      <c r="MFL308" s="319"/>
      <c r="MFM308" s="323"/>
      <c r="MFN308" s="319"/>
      <c r="MFO308" s="323"/>
      <c r="MFP308" s="319"/>
      <c r="MFQ308" s="323"/>
      <c r="MFR308" s="319"/>
      <c r="MFS308" s="323"/>
      <c r="MFT308" s="319"/>
      <c r="MFU308" s="323"/>
      <c r="MFV308" s="319"/>
      <c r="MFW308" s="323"/>
      <c r="MFX308" s="319"/>
      <c r="MFY308" s="323"/>
      <c r="MFZ308" s="319"/>
      <c r="MGA308" s="323"/>
      <c r="MGB308" s="319"/>
      <c r="MGC308" s="323"/>
      <c r="MGD308" s="319"/>
      <c r="MGE308" s="323"/>
      <c r="MGF308" s="319"/>
      <c r="MGG308" s="323"/>
      <c r="MGH308" s="319"/>
      <c r="MGI308" s="323"/>
      <c r="MGJ308" s="319"/>
      <c r="MGK308" s="323"/>
      <c r="MGL308" s="319"/>
      <c r="MGM308" s="323"/>
      <c r="MGN308" s="319"/>
      <c r="MGO308" s="323"/>
      <c r="MGP308" s="319"/>
      <c r="MGQ308" s="323"/>
      <c r="MGR308" s="319"/>
      <c r="MGS308" s="323"/>
      <c r="MGT308" s="319"/>
      <c r="MGU308" s="323"/>
      <c r="MGV308" s="319"/>
      <c r="MGW308" s="323"/>
      <c r="MGX308" s="319"/>
      <c r="MGY308" s="323"/>
      <c r="MGZ308" s="319"/>
      <c r="MHA308" s="323"/>
      <c r="MHB308" s="319"/>
      <c r="MHC308" s="323"/>
      <c r="MHD308" s="319"/>
      <c r="MHE308" s="323"/>
      <c r="MHF308" s="319"/>
      <c r="MHG308" s="323"/>
      <c r="MHH308" s="319"/>
      <c r="MHI308" s="323"/>
      <c r="MHJ308" s="319"/>
      <c r="MHK308" s="323"/>
      <c r="MHL308" s="319"/>
      <c r="MHM308" s="323"/>
      <c r="MHN308" s="319"/>
      <c r="MHO308" s="323"/>
      <c r="MHP308" s="319"/>
      <c r="MHQ308" s="323"/>
      <c r="MHR308" s="319"/>
      <c r="MHS308" s="323"/>
      <c r="MHT308" s="319"/>
      <c r="MHU308" s="323"/>
      <c r="MHV308" s="319"/>
      <c r="MHW308" s="323"/>
      <c r="MHX308" s="319"/>
      <c r="MHY308" s="323"/>
      <c r="MHZ308" s="319"/>
      <c r="MIA308" s="323"/>
      <c r="MIB308" s="319"/>
      <c r="MIC308" s="323"/>
      <c r="MID308" s="319"/>
      <c r="MIE308" s="323"/>
      <c r="MIF308" s="319"/>
      <c r="MIG308" s="323"/>
      <c r="MIH308" s="319"/>
      <c r="MII308" s="323"/>
      <c r="MIJ308" s="319"/>
      <c r="MIK308" s="323"/>
      <c r="MIL308" s="319"/>
      <c r="MIM308" s="323"/>
      <c r="MIN308" s="319"/>
      <c r="MIO308" s="323"/>
      <c r="MIP308" s="319"/>
      <c r="MIQ308" s="323"/>
      <c r="MIR308" s="319"/>
      <c r="MIS308" s="323"/>
      <c r="MIT308" s="319"/>
      <c r="MIU308" s="323"/>
      <c r="MIV308" s="319"/>
      <c r="MIW308" s="323"/>
      <c r="MIX308" s="319"/>
      <c r="MIY308" s="323"/>
      <c r="MIZ308" s="319"/>
      <c r="MJA308" s="323"/>
      <c r="MJB308" s="319"/>
      <c r="MJC308" s="323"/>
      <c r="MJD308" s="319"/>
      <c r="MJE308" s="323"/>
      <c r="MJF308" s="319"/>
      <c r="MJG308" s="323"/>
      <c r="MJH308" s="319"/>
      <c r="MJI308" s="323"/>
      <c r="MJJ308" s="319"/>
      <c r="MJK308" s="323"/>
      <c r="MJL308" s="319"/>
      <c r="MJM308" s="323"/>
      <c r="MJN308" s="319"/>
      <c r="MJO308" s="323"/>
      <c r="MJP308" s="319"/>
      <c r="MJQ308" s="323"/>
      <c r="MJR308" s="319"/>
      <c r="MJS308" s="323"/>
      <c r="MJT308" s="319"/>
      <c r="MJU308" s="323"/>
      <c r="MJV308" s="319"/>
      <c r="MJW308" s="323"/>
      <c r="MJX308" s="319"/>
      <c r="MJY308" s="323"/>
      <c r="MJZ308" s="319"/>
      <c r="MKA308" s="323"/>
      <c r="MKB308" s="319"/>
      <c r="MKC308" s="323"/>
      <c r="MKD308" s="319"/>
      <c r="MKE308" s="323"/>
      <c r="MKF308" s="319"/>
      <c r="MKG308" s="323"/>
      <c r="MKH308" s="319"/>
      <c r="MKI308" s="323"/>
      <c r="MKJ308" s="319"/>
      <c r="MKK308" s="323"/>
      <c r="MKL308" s="319"/>
      <c r="MKM308" s="323"/>
      <c r="MKN308" s="319"/>
      <c r="MKO308" s="323"/>
      <c r="MKP308" s="319"/>
      <c r="MKQ308" s="323"/>
      <c r="MKR308" s="319"/>
      <c r="MKS308" s="323"/>
      <c r="MKT308" s="319"/>
      <c r="MKU308" s="323"/>
      <c r="MKV308" s="319"/>
      <c r="MKW308" s="323"/>
      <c r="MKX308" s="319"/>
      <c r="MKY308" s="323"/>
      <c r="MKZ308" s="319"/>
      <c r="MLA308" s="323"/>
      <c r="MLB308" s="319"/>
      <c r="MLC308" s="323"/>
      <c r="MLD308" s="319"/>
      <c r="MLE308" s="323"/>
      <c r="MLF308" s="319"/>
      <c r="MLG308" s="323"/>
      <c r="MLH308" s="319"/>
      <c r="MLI308" s="323"/>
      <c r="MLJ308" s="319"/>
      <c r="MLK308" s="323"/>
      <c r="MLL308" s="319"/>
      <c r="MLM308" s="323"/>
      <c r="MLN308" s="319"/>
      <c r="MLO308" s="323"/>
      <c r="MLP308" s="319"/>
      <c r="MLQ308" s="323"/>
      <c r="MLR308" s="319"/>
      <c r="MLS308" s="323"/>
      <c r="MLT308" s="319"/>
      <c r="MLU308" s="323"/>
      <c r="MLV308" s="319"/>
      <c r="MLW308" s="323"/>
      <c r="MLX308" s="319"/>
      <c r="MLY308" s="323"/>
      <c r="MLZ308" s="319"/>
      <c r="MMA308" s="323"/>
      <c r="MMB308" s="319"/>
      <c r="MMC308" s="323"/>
      <c r="MMD308" s="319"/>
      <c r="MME308" s="323"/>
      <c r="MMF308" s="319"/>
      <c r="MMG308" s="323"/>
      <c r="MMH308" s="319"/>
      <c r="MMI308" s="323"/>
      <c r="MMJ308" s="319"/>
      <c r="MMK308" s="323"/>
      <c r="MML308" s="319"/>
      <c r="MMM308" s="323"/>
      <c r="MMN308" s="319"/>
      <c r="MMO308" s="323"/>
      <c r="MMP308" s="319"/>
      <c r="MMQ308" s="323"/>
      <c r="MMR308" s="319"/>
      <c r="MMS308" s="323"/>
      <c r="MMT308" s="319"/>
      <c r="MMU308" s="323"/>
      <c r="MMV308" s="319"/>
      <c r="MMW308" s="323"/>
      <c r="MMX308" s="319"/>
      <c r="MMY308" s="323"/>
      <c r="MMZ308" s="319"/>
      <c r="MNA308" s="323"/>
      <c r="MNB308" s="319"/>
      <c r="MNC308" s="323"/>
      <c r="MND308" s="319"/>
      <c r="MNE308" s="323"/>
      <c r="MNF308" s="319"/>
      <c r="MNG308" s="323"/>
      <c r="MNH308" s="319"/>
      <c r="MNI308" s="323"/>
      <c r="MNJ308" s="319"/>
      <c r="MNK308" s="323"/>
      <c r="MNL308" s="319"/>
      <c r="MNM308" s="323"/>
      <c r="MNN308" s="319"/>
      <c r="MNO308" s="323"/>
      <c r="MNP308" s="319"/>
      <c r="MNQ308" s="323"/>
      <c r="MNR308" s="319"/>
      <c r="MNS308" s="323"/>
      <c r="MNT308" s="319"/>
      <c r="MNU308" s="323"/>
      <c r="MNV308" s="319"/>
      <c r="MNW308" s="323"/>
      <c r="MNX308" s="319"/>
      <c r="MNY308" s="323"/>
      <c r="MNZ308" s="319"/>
      <c r="MOA308" s="323"/>
      <c r="MOB308" s="319"/>
      <c r="MOC308" s="323"/>
      <c r="MOD308" s="319"/>
      <c r="MOE308" s="323"/>
      <c r="MOF308" s="319"/>
      <c r="MOG308" s="323"/>
      <c r="MOH308" s="319"/>
      <c r="MOI308" s="323"/>
      <c r="MOJ308" s="319"/>
      <c r="MOK308" s="323"/>
      <c r="MOL308" s="319"/>
      <c r="MOM308" s="323"/>
      <c r="MON308" s="319"/>
      <c r="MOO308" s="323"/>
      <c r="MOP308" s="319"/>
      <c r="MOQ308" s="323"/>
      <c r="MOR308" s="319"/>
      <c r="MOS308" s="323"/>
      <c r="MOT308" s="319"/>
      <c r="MOU308" s="323"/>
      <c r="MOV308" s="319"/>
      <c r="MOW308" s="323"/>
      <c r="MOX308" s="319"/>
      <c r="MOY308" s="323"/>
      <c r="MOZ308" s="319"/>
      <c r="MPA308" s="323"/>
      <c r="MPB308" s="319"/>
      <c r="MPC308" s="323"/>
      <c r="MPD308" s="319"/>
      <c r="MPE308" s="323"/>
      <c r="MPF308" s="319"/>
      <c r="MPG308" s="323"/>
      <c r="MPH308" s="319"/>
      <c r="MPI308" s="323"/>
      <c r="MPJ308" s="319"/>
      <c r="MPK308" s="323"/>
      <c r="MPL308" s="319"/>
      <c r="MPM308" s="323"/>
      <c r="MPN308" s="319"/>
      <c r="MPO308" s="323"/>
      <c r="MPP308" s="319"/>
      <c r="MPQ308" s="323"/>
      <c r="MPR308" s="319"/>
      <c r="MPS308" s="323"/>
      <c r="MPT308" s="319"/>
      <c r="MPU308" s="323"/>
      <c r="MPV308" s="319"/>
      <c r="MPW308" s="323"/>
      <c r="MPX308" s="319"/>
      <c r="MPY308" s="323"/>
      <c r="MPZ308" s="319"/>
      <c r="MQA308" s="323"/>
      <c r="MQB308" s="319"/>
      <c r="MQC308" s="323"/>
      <c r="MQD308" s="319"/>
      <c r="MQE308" s="323"/>
      <c r="MQF308" s="319"/>
      <c r="MQG308" s="323"/>
      <c r="MQH308" s="319"/>
      <c r="MQI308" s="323"/>
      <c r="MQJ308" s="319"/>
      <c r="MQK308" s="323"/>
      <c r="MQL308" s="319"/>
      <c r="MQM308" s="323"/>
      <c r="MQN308" s="319"/>
      <c r="MQO308" s="323"/>
      <c r="MQP308" s="319"/>
      <c r="MQQ308" s="323"/>
      <c r="MQR308" s="319"/>
      <c r="MQS308" s="323"/>
      <c r="MQT308" s="319"/>
      <c r="MQU308" s="323"/>
      <c r="MQV308" s="319"/>
      <c r="MQW308" s="323"/>
      <c r="MQX308" s="319"/>
      <c r="MQY308" s="323"/>
      <c r="MQZ308" s="319"/>
      <c r="MRA308" s="323"/>
      <c r="MRB308" s="319"/>
      <c r="MRC308" s="323"/>
      <c r="MRD308" s="319"/>
      <c r="MRE308" s="323"/>
      <c r="MRF308" s="319"/>
      <c r="MRG308" s="323"/>
      <c r="MRH308" s="319"/>
      <c r="MRI308" s="323"/>
      <c r="MRJ308" s="319"/>
      <c r="MRK308" s="323"/>
      <c r="MRL308" s="319"/>
      <c r="MRM308" s="323"/>
      <c r="MRN308" s="319"/>
      <c r="MRO308" s="323"/>
      <c r="MRP308" s="319"/>
      <c r="MRQ308" s="323"/>
      <c r="MRR308" s="319"/>
      <c r="MRS308" s="323"/>
      <c r="MRT308" s="319"/>
      <c r="MRU308" s="323"/>
      <c r="MRV308" s="319"/>
      <c r="MRW308" s="323"/>
      <c r="MRX308" s="319"/>
      <c r="MRY308" s="323"/>
      <c r="MRZ308" s="319"/>
      <c r="MSA308" s="323"/>
      <c r="MSB308" s="319"/>
      <c r="MSC308" s="323"/>
      <c r="MSD308" s="319"/>
      <c r="MSE308" s="323"/>
      <c r="MSF308" s="319"/>
      <c r="MSG308" s="323"/>
      <c r="MSH308" s="319"/>
      <c r="MSI308" s="323"/>
      <c r="MSJ308" s="319"/>
      <c r="MSK308" s="323"/>
      <c r="MSL308" s="319"/>
      <c r="MSM308" s="323"/>
      <c r="MSN308" s="319"/>
      <c r="MSO308" s="323"/>
      <c r="MSP308" s="319"/>
      <c r="MSQ308" s="323"/>
      <c r="MSR308" s="319"/>
      <c r="MSS308" s="323"/>
      <c r="MST308" s="319"/>
      <c r="MSU308" s="323"/>
      <c r="MSV308" s="319"/>
      <c r="MSW308" s="323"/>
      <c r="MSX308" s="319"/>
      <c r="MSY308" s="323"/>
      <c r="MSZ308" s="319"/>
      <c r="MTA308" s="323"/>
      <c r="MTB308" s="319"/>
      <c r="MTC308" s="323"/>
      <c r="MTD308" s="319"/>
      <c r="MTE308" s="323"/>
      <c r="MTF308" s="319"/>
      <c r="MTG308" s="323"/>
      <c r="MTH308" s="319"/>
      <c r="MTI308" s="323"/>
      <c r="MTJ308" s="319"/>
      <c r="MTK308" s="323"/>
      <c r="MTL308" s="319"/>
      <c r="MTM308" s="323"/>
      <c r="MTN308" s="319"/>
      <c r="MTO308" s="323"/>
      <c r="MTP308" s="319"/>
      <c r="MTQ308" s="323"/>
      <c r="MTR308" s="319"/>
      <c r="MTS308" s="323"/>
      <c r="MTT308" s="319"/>
      <c r="MTU308" s="323"/>
      <c r="MTV308" s="319"/>
      <c r="MTW308" s="323"/>
      <c r="MTX308" s="319"/>
      <c r="MTY308" s="323"/>
      <c r="MTZ308" s="319"/>
      <c r="MUA308" s="323"/>
      <c r="MUB308" s="319"/>
      <c r="MUC308" s="323"/>
      <c r="MUD308" s="319"/>
      <c r="MUE308" s="323"/>
      <c r="MUF308" s="319"/>
      <c r="MUG308" s="323"/>
      <c r="MUH308" s="319"/>
      <c r="MUI308" s="323"/>
      <c r="MUJ308" s="319"/>
      <c r="MUK308" s="323"/>
      <c r="MUL308" s="319"/>
      <c r="MUM308" s="323"/>
      <c r="MUN308" s="319"/>
      <c r="MUO308" s="323"/>
      <c r="MUP308" s="319"/>
      <c r="MUQ308" s="323"/>
      <c r="MUR308" s="319"/>
      <c r="MUS308" s="323"/>
      <c r="MUT308" s="319"/>
      <c r="MUU308" s="323"/>
      <c r="MUV308" s="319"/>
      <c r="MUW308" s="323"/>
      <c r="MUX308" s="319"/>
      <c r="MUY308" s="323"/>
      <c r="MUZ308" s="319"/>
      <c r="MVA308" s="323"/>
      <c r="MVB308" s="319"/>
      <c r="MVC308" s="323"/>
      <c r="MVD308" s="319"/>
      <c r="MVE308" s="323"/>
      <c r="MVF308" s="319"/>
      <c r="MVG308" s="323"/>
      <c r="MVH308" s="319"/>
      <c r="MVI308" s="323"/>
      <c r="MVJ308" s="319"/>
      <c r="MVK308" s="323"/>
      <c r="MVL308" s="319"/>
      <c r="MVM308" s="323"/>
      <c r="MVN308" s="319"/>
      <c r="MVO308" s="323"/>
      <c r="MVP308" s="319"/>
      <c r="MVQ308" s="323"/>
      <c r="MVR308" s="319"/>
      <c r="MVS308" s="323"/>
      <c r="MVT308" s="319"/>
      <c r="MVU308" s="323"/>
      <c r="MVV308" s="319"/>
      <c r="MVW308" s="323"/>
      <c r="MVX308" s="319"/>
      <c r="MVY308" s="323"/>
      <c r="MVZ308" s="319"/>
      <c r="MWA308" s="323"/>
      <c r="MWB308" s="319"/>
      <c r="MWC308" s="323"/>
      <c r="MWD308" s="319"/>
      <c r="MWE308" s="323"/>
      <c r="MWF308" s="319"/>
      <c r="MWG308" s="323"/>
      <c r="MWH308" s="319"/>
      <c r="MWI308" s="323"/>
      <c r="MWJ308" s="319"/>
      <c r="MWK308" s="323"/>
      <c r="MWL308" s="319"/>
      <c r="MWM308" s="323"/>
      <c r="MWN308" s="319"/>
      <c r="MWO308" s="323"/>
      <c r="MWP308" s="319"/>
      <c r="MWQ308" s="323"/>
      <c r="MWR308" s="319"/>
      <c r="MWS308" s="323"/>
      <c r="MWT308" s="319"/>
      <c r="MWU308" s="323"/>
      <c r="MWV308" s="319"/>
      <c r="MWW308" s="323"/>
      <c r="MWX308" s="319"/>
      <c r="MWY308" s="323"/>
      <c r="MWZ308" s="319"/>
      <c r="MXA308" s="323"/>
      <c r="MXB308" s="319"/>
      <c r="MXC308" s="323"/>
      <c r="MXD308" s="319"/>
      <c r="MXE308" s="323"/>
      <c r="MXF308" s="319"/>
      <c r="MXG308" s="323"/>
      <c r="MXH308" s="319"/>
      <c r="MXI308" s="323"/>
      <c r="MXJ308" s="319"/>
      <c r="MXK308" s="323"/>
      <c r="MXL308" s="319"/>
      <c r="MXM308" s="323"/>
      <c r="MXN308" s="319"/>
      <c r="MXO308" s="323"/>
      <c r="MXP308" s="319"/>
      <c r="MXQ308" s="323"/>
      <c r="MXR308" s="319"/>
      <c r="MXS308" s="323"/>
      <c r="MXT308" s="319"/>
      <c r="MXU308" s="323"/>
      <c r="MXV308" s="319"/>
      <c r="MXW308" s="323"/>
      <c r="MXX308" s="319"/>
      <c r="MXY308" s="323"/>
      <c r="MXZ308" s="319"/>
      <c r="MYA308" s="323"/>
      <c r="MYB308" s="319"/>
      <c r="MYC308" s="323"/>
      <c r="MYD308" s="319"/>
      <c r="MYE308" s="323"/>
      <c r="MYF308" s="319"/>
      <c r="MYG308" s="323"/>
      <c r="MYH308" s="319"/>
      <c r="MYI308" s="323"/>
      <c r="MYJ308" s="319"/>
      <c r="MYK308" s="323"/>
      <c r="MYL308" s="319"/>
      <c r="MYM308" s="323"/>
      <c r="MYN308" s="319"/>
      <c r="MYO308" s="323"/>
      <c r="MYP308" s="319"/>
      <c r="MYQ308" s="323"/>
      <c r="MYR308" s="319"/>
      <c r="MYS308" s="323"/>
      <c r="MYT308" s="319"/>
      <c r="MYU308" s="323"/>
      <c r="MYV308" s="319"/>
      <c r="MYW308" s="323"/>
      <c r="MYX308" s="319"/>
      <c r="MYY308" s="323"/>
      <c r="MYZ308" s="319"/>
      <c r="MZA308" s="323"/>
      <c r="MZB308" s="319"/>
      <c r="MZC308" s="323"/>
      <c r="MZD308" s="319"/>
      <c r="MZE308" s="323"/>
      <c r="MZF308" s="319"/>
      <c r="MZG308" s="323"/>
      <c r="MZH308" s="319"/>
      <c r="MZI308" s="323"/>
      <c r="MZJ308" s="319"/>
      <c r="MZK308" s="323"/>
      <c r="MZL308" s="319"/>
      <c r="MZM308" s="323"/>
      <c r="MZN308" s="319"/>
      <c r="MZO308" s="323"/>
      <c r="MZP308" s="319"/>
      <c r="MZQ308" s="323"/>
      <c r="MZR308" s="319"/>
      <c r="MZS308" s="323"/>
      <c r="MZT308" s="319"/>
      <c r="MZU308" s="323"/>
      <c r="MZV308" s="319"/>
      <c r="MZW308" s="323"/>
      <c r="MZX308" s="319"/>
      <c r="MZY308" s="323"/>
      <c r="MZZ308" s="319"/>
      <c r="NAA308" s="323"/>
      <c r="NAB308" s="319"/>
      <c r="NAC308" s="323"/>
      <c r="NAD308" s="319"/>
      <c r="NAE308" s="323"/>
      <c r="NAF308" s="319"/>
      <c r="NAG308" s="323"/>
      <c r="NAH308" s="319"/>
      <c r="NAI308" s="323"/>
      <c r="NAJ308" s="319"/>
      <c r="NAK308" s="323"/>
      <c r="NAL308" s="319"/>
      <c r="NAM308" s="323"/>
      <c r="NAN308" s="319"/>
      <c r="NAO308" s="323"/>
      <c r="NAP308" s="319"/>
      <c r="NAQ308" s="323"/>
      <c r="NAR308" s="319"/>
      <c r="NAS308" s="323"/>
      <c r="NAT308" s="319"/>
      <c r="NAU308" s="323"/>
      <c r="NAV308" s="319"/>
      <c r="NAW308" s="323"/>
      <c r="NAX308" s="319"/>
      <c r="NAY308" s="323"/>
      <c r="NAZ308" s="319"/>
      <c r="NBA308" s="323"/>
      <c r="NBB308" s="319"/>
      <c r="NBC308" s="323"/>
      <c r="NBD308" s="319"/>
      <c r="NBE308" s="323"/>
      <c r="NBF308" s="319"/>
      <c r="NBG308" s="323"/>
      <c r="NBH308" s="319"/>
      <c r="NBI308" s="323"/>
      <c r="NBJ308" s="319"/>
      <c r="NBK308" s="323"/>
      <c r="NBL308" s="319"/>
      <c r="NBM308" s="323"/>
      <c r="NBN308" s="319"/>
      <c r="NBO308" s="323"/>
      <c r="NBP308" s="319"/>
      <c r="NBQ308" s="323"/>
      <c r="NBR308" s="319"/>
      <c r="NBS308" s="323"/>
      <c r="NBT308" s="319"/>
      <c r="NBU308" s="323"/>
      <c r="NBV308" s="319"/>
      <c r="NBW308" s="323"/>
      <c r="NBX308" s="319"/>
      <c r="NBY308" s="323"/>
      <c r="NBZ308" s="319"/>
      <c r="NCA308" s="323"/>
      <c r="NCB308" s="319"/>
      <c r="NCC308" s="323"/>
      <c r="NCD308" s="319"/>
      <c r="NCE308" s="323"/>
      <c r="NCF308" s="319"/>
      <c r="NCG308" s="323"/>
      <c r="NCH308" s="319"/>
      <c r="NCI308" s="323"/>
      <c r="NCJ308" s="319"/>
      <c r="NCK308" s="323"/>
      <c r="NCL308" s="319"/>
      <c r="NCM308" s="323"/>
      <c r="NCN308" s="319"/>
      <c r="NCO308" s="323"/>
      <c r="NCP308" s="319"/>
      <c r="NCQ308" s="323"/>
      <c r="NCR308" s="319"/>
      <c r="NCS308" s="323"/>
      <c r="NCT308" s="319"/>
      <c r="NCU308" s="323"/>
      <c r="NCV308" s="319"/>
      <c r="NCW308" s="323"/>
      <c r="NCX308" s="319"/>
      <c r="NCY308" s="323"/>
      <c r="NCZ308" s="319"/>
      <c r="NDA308" s="323"/>
      <c r="NDB308" s="319"/>
      <c r="NDC308" s="323"/>
      <c r="NDD308" s="319"/>
      <c r="NDE308" s="323"/>
      <c r="NDF308" s="319"/>
      <c r="NDG308" s="323"/>
      <c r="NDH308" s="319"/>
      <c r="NDI308" s="323"/>
      <c r="NDJ308" s="319"/>
      <c r="NDK308" s="323"/>
      <c r="NDL308" s="319"/>
      <c r="NDM308" s="323"/>
      <c r="NDN308" s="319"/>
      <c r="NDO308" s="323"/>
      <c r="NDP308" s="319"/>
      <c r="NDQ308" s="323"/>
      <c r="NDR308" s="319"/>
      <c r="NDS308" s="323"/>
      <c r="NDT308" s="319"/>
      <c r="NDU308" s="323"/>
      <c r="NDV308" s="319"/>
      <c r="NDW308" s="323"/>
      <c r="NDX308" s="319"/>
      <c r="NDY308" s="323"/>
      <c r="NDZ308" s="319"/>
      <c r="NEA308" s="323"/>
      <c r="NEB308" s="319"/>
      <c r="NEC308" s="323"/>
      <c r="NED308" s="319"/>
      <c r="NEE308" s="323"/>
      <c r="NEF308" s="319"/>
      <c r="NEG308" s="323"/>
      <c r="NEH308" s="319"/>
      <c r="NEI308" s="323"/>
      <c r="NEJ308" s="319"/>
      <c r="NEK308" s="323"/>
      <c r="NEL308" s="319"/>
      <c r="NEM308" s="323"/>
      <c r="NEN308" s="319"/>
      <c r="NEO308" s="323"/>
      <c r="NEP308" s="319"/>
      <c r="NEQ308" s="323"/>
      <c r="NER308" s="319"/>
      <c r="NES308" s="323"/>
      <c r="NET308" s="319"/>
      <c r="NEU308" s="323"/>
      <c r="NEV308" s="319"/>
      <c r="NEW308" s="323"/>
      <c r="NEX308" s="319"/>
      <c r="NEY308" s="323"/>
      <c r="NEZ308" s="319"/>
      <c r="NFA308" s="323"/>
      <c r="NFB308" s="319"/>
      <c r="NFC308" s="323"/>
      <c r="NFD308" s="319"/>
      <c r="NFE308" s="323"/>
      <c r="NFF308" s="319"/>
      <c r="NFG308" s="323"/>
      <c r="NFH308" s="319"/>
      <c r="NFI308" s="323"/>
      <c r="NFJ308" s="319"/>
      <c r="NFK308" s="323"/>
      <c r="NFL308" s="319"/>
      <c r="NFM308" s="323"/>
      <c r="NFN308" s="319"/>
      <c r="NFO308" s="323"/>
      <c r="NFP308" s="319"/>
      <c r="NFQ308" s="323"/>
      <c r="NFR308" s="319"/>
      <c r="NFS308" s="323"/>
      <c r="NFT308" s="319"/>
      <c r="NFU308" s="323"/>
      <c r="NFV308" s="319"/>
      <c r="NFW308" s="323"/>
      <c r="NFX308" s="319"/>
      <c r="NFY308" s="323"/>
      <c r="NFZ308" s="319"/>
      <c r="NGA308" s="323"/>
      <c r="NGB308" s="319"/>
      <c r="NGC308" s="323"/>
      <c r="NGD308" s="319"/>
      <c r="NGE308" s="323"/>
      <c r="NGF308" s="319"/>
      <c r="NGG308" s="323"/>
      <c r="NGH308" s="319"/>
      <c r="NGI308" s="323"/>
      <c r="NGJ308" s="319"/>
      <c r="NGK308" s="323"/>
      <c r="NGL308" s="319"/>
      <c r="NGM308" s="323"/>
      <c r="NGN308" s="319"/>
      <c r="NGO308" s="323"/>
      <c r="NGP308" s="319"/>
      <c r="NGQ308" s="323"/>
      <c r="NGR308" s="319"/>
      <c r="NGS308" s="323"/>
      <c r="NGT308" s="319"/>
      <c r="NGU308" s="323"/>
      <c r="NGV308" s="319"/>
      <c r="NGW308" s="323"/>
      <c r="NGX308" s="319"/>
      <c r="NGY308" s="323"/>
      <c r="NGZ308" s="319"/>
      <c r="NHA308" s="323"/>
      <c r="NHB308" s="319"/>
      <c r="NHC308" s="323"/>
      <c r="NHD308" s="319"/>
      <c r="NHE308" s="323"/>
      <c r="NHF308" s="319"/>
      <c r="NHG308" s="323"/>
      <c r="NHH308" s="319"/>
      <c r="NHI308" s="323"/>
      <c r="NHJ308" s="319"/>
      <c r="NHK308" s="323"/>
      <c r="NHL308" s="319"/>
      <c r="NHM308" s="323"/>
      <c r="NHN308" s="319"/>
      <c r="NHO308" s="323"/>
      <c r="NHP308" s="319"/>
      <c r="NHQ308" s="323"/>
      <c r="NHR308" s="319"/>
      <c r="NHS308" s="323"/>
      <c r="NHT308" s="319"/>
      <c r="NHU308" s="323"/>
      <c r="NHV308" s="319"/>
      <c r="NHW308" s="323"/>
      <c r="NHX308" s="319"/>
      <c r="NHY308" s="323"/>
      <c r="NHZ308" s="319"/>
      <c r="NIA308" s="323"/>
      <c r="NIB308" s="319"/>
      <c r="NIC308" s="323"/>
      <c r="NID308" s="319"/>
      <c r="NIE308" s="323"/>
      <c r="NIF308" s="319"/>
      <c r="NIG308" s="323"/>
      <c r="NIH308" s="319"/>
      <c r="NII308" s="323"/>
      <c r="NIJ308" s="319"/>
      <c r="NIK308" s="323"/>
      <c r="NIL308" s="319"/>
      <c r="NIM308" s="323"/>
      <c r="NIN308" s="319"/>
      <c r="NIO308" s="323"/>
      <c r="NIP308" s="319"/>
      <c r="NIQ308" s="323"/>
      <c r="NIR308" s="319"/>
      <c r="NIS308" s="323"/>
      <c r="NIT308" s="319"/>
      <c r="NIU308" s="323"/>
      <c r="NIV308" s="319"/>
      <c r="NIW308" s="323"/>
      <c r="NIX308" s="319"/>
      <c r="NIY308" s="323"/>
      <c r="NIZ308" s="319"/>
      <c r="NJA308" s="323"/>
      <c r="NJB308" s="319"/>
      <c r="NJC308" s="323"/>
      <c r="NJD308" s="319"/>
      <c r="NJE308" s="323"/>
      <c r="NJF308" s="319"/>
      <c r="NJG308" s="323"/>
      <c r="NJH308" s="319"/>
      <c r="NJI308" s="323"/>
      <c r="NJJ308" s="319"/>
      <c r="NJK308" s="323"/>
      <c r="NJL308" s="319"/>
      <c r="NJM308" s="323"/>
      <c r="NJN308" s="319"/>
      <c r="NJO308" s="323"/>
      <c r="NJP308" s="319"/>
      <c r="NJQ308" s="323"/>
      <c r="NJR308" s="319"/>
      <c r="NJS308" s="323"/>
      <c r="NJT308" s="319"/>
      <c r="NJU308" s="323"/>
      <c r="NJV308" s="319"/>
      <c r="NJW308" s="323"/>
      <c r="NJX308" s="319"/>
      <c r="NJY308" s="323"/>
      <c r="NJZ308" s="319"/>
      <c r="NKA308" s="323"/>
      <c r="NKB308" s="319"/>
      <c r="NKC308" s="323"/>
      <c r="NKD308" s="319"/>
      <c r="NKE308" s="323"/>
      <c r="NKF308" s="319"/>
      <c r="NKG308" s="323"/>
      <c r="NKH308" s="319"/>
      <c r="NKI308" s="323"/>
      <c r="NKJ308" s="319"/>
      <c r="NKK308" s="323"/>
      <c r="NKL308" s="319"/>
      <c r="NKM308" s="323"/>
      <c r="NKN308" s="319"/>
      <c r="NKO308" s="323"/>
      <c r="NKP308" s="319"/>
      <c r="NKQ308" s="323"/>
      <c r="NKR308" s="319"/>
      <c r="NKS308" s="323"/>
      <c r="NKT308" s="319"/>
      <c r="NKU308" s="323"/>
      <c r="NKV308" s="319"/>
      <c r="NKW308" s="323"/>
      <c r="NKX308" s="319"/>
      <c r="NKY308" s="323"/>
      <c r="NKZ308" s="319"/>
      <c r="NLA308" s="323"/>
      <c r="NLB308" s="319"/>
      <c r="NLC308" s="323"/>
      <c r="NLD308" s="319"/>
      <c r="NLE308" s="323"/>
      <c r="NLF308" s="319"/>
      <c r="NLG308" s="323"/>
      <c r="NLH308" s="319"/>
      <c r="NLI308" s="323"/>
      <c r="NLJ308" s="319"/>
      <c r="NLK308" s="323"/>
      <c r="NLL308" s="319"/>
      <c r="NLM308" s="323"/>
      <c r="NLN308" s="319"/>
      <c r="NLO308" s="323"/>
      <c r="NLP308" s="319"/>
      <c r="NLQ308" s="323"/>
      <c r="NLR308" s="319"/>
      <c r="NLS308" s="323"/>
      <c r="NLT308" s="319"/>
      <c r="NLU308" s="323"/>
      <c r="NLV308" s="319"/>
      <c r="NLW308" s="323"/>
      <c r="NLX308" s="319"/>
      <c r="NLY308" s="323"/>
      <c r="NLZ308" s="319"/>
      <c r="NMA308" s="323"/>
      <c r="NMB308" s="319"/>
      <c r="NMC308" s="323"/>
      <c r="NMD308" s="319"/>
      <c r="NME308" s="323"/>
      <c r="NMF308" s="319"/>
      <c r="NMG308" s="323"/>
      <c r="NMH308" s="319"/>
      <c r="NMI308" s="323"/>
      <c r="NMJ308" s="319"/>
      <c r="NMK308" s="323"/>
      <c r="NML308" s="319"/>
      <c r="NMM308" s="323"/>
      <c r="NMN308" s="319"/>
      <c r="NMO308" s="323"/>
      <c r="NMP308" s="319"/>
      <c r="NMQ308" s="323"/>
      <c r="NMR308" s="319"/>
      <c r="NMS308" s="323"/>
      <c r="NMT308" s="319"/>
      <c r="NMU308" s="323"/>
      <c r="NMV308" s="319"/>
      <c r="NMW308" s="323"/>
      <c r="NMX308" s="319"/>
      <c r="NMY308" s="323"/>
      <c r="NMZ308" s="319"/>
      <c r="NNA308" s="323"/>
      <c r="NNB308" s="319"/>
      <c r="NNC308" s="323"/>
      <c r="NND308" s="319"/>
      <c r="NNE308" s="323"/>
      <c r="NNF308" s="319"/>
      <c r="NNG308" s="323"/>
      <c r="NNH308" s="319"/>
      <c r="NNI308" s="323"/>
      <c r="NNJ308" s="319"/>
      <c r="NNK308" s="323"/>
      <c r="NNL308" s="319"/>
      <c r="NNM308" s="323"/>
      <c r="NNN308" s="319"/>
      <c r="NNO308" s="323"/>
      <c r="NNP308" s="319"/>
      <c r="NNQ308" s="323"/>
      <c r="NNR308" s="319"/>
      <c r="NNS308" s="323"/>
      <c r="NNT308" s="319"/>
      <c r="NNU308" s="323"/>
      <c r="NNV308" s="319"/>
      <c r="NNW308" s="323"/>
      <c r="NNX308" s="319"/>
      <c r="NNY308" s="323"/>
      <c r="NNZ308" s="319"/>
      <c r="NOA308" s="323"/>
      <c r="NOB308" s="319"/>
      <c r="NOC308" s="323"/>
      <c r="NOD308" s="319"/>
      <c r="NOE308" s="323"/>
      <c r="NOF308" s="319"/>
      <c r="NOG308" s="323"/>
      <c r="NOH308" s="319"/>
      <c r="NOI308" s="323"/>
      <c r="NOJ308" s="319"/>
      <c r="NOK308" s="323"/>
      <c r="NOL308" s="319"/>
      <c r="NOM308" s="323"/>
      <c r="NON308" s="319"/>
      <c r="NOO308" s="323"/>
      <c r="NOP308" s="319"/>
      <c r="NOQ308" s="323"/>
      <c r="NOR308" s="319"/>
      <c r="NOS308" s="323"/>
      <c r="NOT308" s="319"/>
      <c r="NOU308" s="323"/>
      <c r="NOV308" s="319"/>
      <c r="NOW308" s="323"/>
      <c r="NOX308" s="319"/>
      <c r="NOY308" s="323"/>
      <c r="NOZ308" s="319"/>
      <c r="NPA308" s="323"/>
      <c r="NPB308" s="319"/>
      <c r="NPC308" s="323"/>
      <c r="NPD308" s="319"/>
      <c r="NPE308" s="323"/>
      <c r="NPF308" s="319"/>
      <c r="NPG308" s="323"/>
      <c r="NPH308" s="319"/>
      <c r="NPI308" s="323"/>
      <c r="NPJ308" s="319"/>
      <c r="NPK308" s="323"/>
      <c r="NPL308" s="319"/>
      <c r="NPM308" s="323"/>
      <c r="NPN308" s="319"/>
      <c r="NPO308" s="323"/>
      <c r="NPP308" s="319"/>
      <c r="NPQ308" s="323"/>
      <c r="NPR308" s="319"/>
      <c r="NPS308" s="323"/>
      <c r="NPT308" s="319"/>
      <c r="NPU308" s="323"/>
      <c r="NPV308" s="319"/>
      <c r="NPW308" s="323"/>
      <c r="NPX308" s="319"/>
      <c r="NPY308" s="323"/>
      <c r="NPZ308" s="319"/>
      <c r="NQA308" s="323"/>
      <c r="NQB308" s="319"/>
      <c r="NQC308" s="323"/>
      <c r="NQD308" s="319"/>
      <c r="NQE308" s="323"/>
      <c r="NQF308" s="319"/>
      <c r="NQG308" s="323"/>
      <c r="NQH308" s="319"/>
      <c r="NQI308" s="323"/>
      <c r="NQJ308" s="319"/>
      <c r="NQK308" s="323"/>
      <c r="NQL308" s="319"/>
      <c r="NQM308" s="323"/>
      <c r="NQN308" s="319"/>
      <c r="NQO308" s="323"/>
      <c r="NQP308" s="319"/>
      <c r="NQQ308" s="323"/>
      <c r="NQR308" s="319"/>
      <c r="NQS308" s="323"/>
      <c r="NQT308" s="319"/>
      <c r="NQU308" s="323"/>
      <c r="NQV308" s="319"/>
      <c r="NQW308" s="323"/>
      <c r="NQX308" s="319"/>
      <c r="NQY308" s="323"/>
      <c r="NQZ308" s="319"/>
      <c r="NRA308" s="323"/>
      <c r="NRB308" s="319"/>
      <c r="NRC308" s="323"/>
      <c r="NRD308" s="319"/>
      <c r="NRE308" s="323"/>
      <c r="NRF308" s="319"/>
      <c r="NRG308" s="323"/>
      <c r="NRH308" s="319"/>
      <c r="NRI308" s="323"/>
      <c r="NRJ308" s="319"/>
      <c r="NRK308" s="323"/>
      <c r="NRL308" s="319"/>
      <c r="NRM308" s="323"/>
      <c r="NRN308" s="319"/>
      <c r="NRO308" s="323"/>
      <c r="NRP308" s="319"/>
      <c r="NRQ308" s="323"/>
      <c r="NRR308" s="319"/>
      <c r="NRS308" s="323"/>
      <c r="NRT308" s="319"/>
      <c r="NRU308" s="323"/>
      <c r="NRV308" s="319"/>
      <c r="NRW308" s="323"/>
      <c r="NRX308" s="319"/>
      <c r="NRY308" s="323"/>
      <c r="NRZ308" s="319"/>
      <c r="NSA308" s="323"/>
      <c r="NSB308" s="319"/>
      <c r="NSC308" s="323"/>
      <c r="NSD308" s="319"/>
      <c r="NSE308" s="323"/>
      <c r="NSF308" s="319"/>
      <c r="NSG308" s="323"/>
      <c r="NSH308" s="319"/>
      <c r="NSI308" s="323"/>
      <c r="NSJ308" s="319"/>
      <c r="NSK308" s="323"/>
      <c r="NSL308" s="319"/>
      <c r="NSM308" s="323"/>
      <c r="NSN308" s="319"/>
      <c r="NSO308" s="323"/>
      <c r="NSP308" s="319"/>
      <c r="NSQ308" s="323"/>
      <c r="NSR308" s="319"/>
      <c r="NSS308" s="323"/>
      <c r="NST308" s="319"/>
      <c r="NSU308" s="323"/>
      <c r="NSV308" s="319"/>
      <c r="NSW308" s="323"/>
      <c r="NSX308" s="319"/>
      <c r="NSY308" s="323"/>
      <c r="NSZ308" s="319"/>
      <c r="NTA308" s="323"/>
      <c r="NTB308" s="319"/>
      <c r="NTC308" s="323"/>
      <c r="NTD308" s="319"/>
      <c r="NTE308" s="323"/>
      <c r="NTF308" s="319"/>
      <c r="NTG308" s="323"/>
      <c r="NTH308" s="319"/>
      <c r="NTI308" s="323"/>
      <c r="NTJ308" s="319"/>
      <c r="NTK308" s="323"/>
      <c r="NTL308" s="319"/>
      <c r="NTM308" s="323"/>
      <c r="NTN308" s="319"/>
      <c r="NTO308" s="323"/>
      <c r="NTP308" s="319"/>
      <c r="NTQ308" s="323"/>
      <c r="NTR308" s="319"/>
      <c r="NTS308" s="323"/>
      <c r="NTT308" s="319"/>
      <c r="NTU308" s="323"/>
      <c r="NTV308" s="319"/>
      <c r="NTW308" s="323"/>
      <c r="NTX308" s="319"/>
      <c r="NTY308" s="323"/>
      <c r="NTZ308" s="319"/>
      <c r="NUA308" s="323"/>
      <c r="NUB308" s="319"/>
      <c r="NUC308" s="323"/>
      <c r="NUD308" s="319"/>
      <c r="NUE308" s="323"/>
      <c r="NUF308" s="319"/>
      <c r="NUG308" s="323"/>
      <c r="NUH308" s="319"/>
      <c r="NUI308" s="323"/>
      <c r="NUJ308" s="319"/>
      <c r="NUK308" s="323"/>
      <c r="NUL308" s="319"/>
      <c r="NUM308" s="323"/>
      <c r="NUN308" s="319"/>
      <c r="NUO308" s="323"/>
      <c r="NUP308" s="319"/>
      <c r="NUQ308" s="323"/>
      <c r="NUR308" s="319"/>
      <c r="NUS308" s="323"/>
      <c r="NUT308" s="319"/>
      <c r="NUU308" s="323"/>
      <c r="NUV308" s="319"/>
      <c r="NUW308" s="323"/>
      <c r="NUX308" s="319"/>
      <c r="NUY308" s="323"/>
      <c r="NUZ308" s="319"/>
      <c r="NVA308" s="323"/>
      <c r="NVB308" s="319"/>
      <c r="NVC308" s="323"/>
      <c r="NVD308" s="319"/>
      <c r="NVE308" s="323"/>
      <c r="NVF308" s="319"/>
      <c r="NVG308" s="323"/>
      <c r="NVH308" s="319"/>
      <c r="NVI308" s="323"/>
      <c r="NVJ308" s="319"/>
      <c r="NVK308" s="323"/>
      <c r="NVL308" s="319"/>
      <c r="NVM308" s="323"/>
      <c r="NVN308" s="319"/>
      <c r="NVO308" s="323"/>
      <c r="NVP308" s="319"/>
      <c r="NVQ308" s="323"/>
      <c r="NVR308" s="319"/>
      <c r="NVS308" s="323"/>
      <c r="NVT308" s="319"/>
      <c r="NVU308" s="323"/>
      <c r="NVV308" s="319"/>
      <c r="NVW308" s="323"/>
      <c r="NVX308" s="319"/>
      <c r="NVY308" s="323"/>
      <c r="NVZ308" s="319"/>
      <c r="NWA308" s="323"/>
      <c r="NWB308" s="319"/>
      <c r="NWC308" s="323"/>
      <c r="NWD308" s="319"/>
      <c r="NWE308" s="323"/>
      <c r="NWF308" s="319"/>
      <c r="NWG308" s="323"/>
      <c r="NWH308" s="319"/>
      <c r="NWI308" s="323"/>
      <c r="NWJ308" s="319"/>
      <c r="NWK308" s="323"/>
      <c r="NWL308" s="319"/>
      <c r="NWM308" s="323"/>
      <c r="NWN308" s="319"/>
      <c r="NWO308" s="323"/>
      <c r="NWP308" s="319"/>
      <c r="NWQ308" s="323"/>
      <c r="NWR308" s="319"/>
      <c r="NWS308" s="323"/>
      <c r="NWT308" s="319"/>
      <c r="NWU308" s="323"/>
      <c r="NWV308" s="319"/>
      <c r="NWW308" s="323"/>
      <c r="NWX308" s="319"/>
      <c r="NWY308" s="323"/>
      <c r="NWZ308" s="319"/>
      <c r="NXA308" s="323"/>
      <c r="NXB308" s="319"/>
      <c r="NXC308" s="323"/>
      <c r="NXD308" s="319"/>
      <c r="NXE308" s="323"/>
      <c r="NXF308" s="319"/>
      <c r="NXG308" s="323"/>
      <c r="NXH308" s="319"/>
      <c r="NXI308" s="323"/>
      <c r="NXJ308" s="319"/>
      <c r="NXK308" s="323"/>
      <c r="NXL308" s="319"/>
      <c r="NXM308" s="323"/>
      <c r="NXN308" s="319"/>
      <c r="NXO308" s="323"/>
      <c r="NXP308" s="319"/>
      <c r="NXQ308" s="323"/>
      <c r="NXR308" s="319"/>
      <c r="NXS308" s="323"/>
      <c r="NXT308" s="319"/>
      <c r="NXU308" s="323"/>
      <c r="NXV308" s="319"/>
      <c r="NXW308" s="323"/>
      <c r="NXX308" s="319"/>
      <c r="NXY308" s="323"/>
      <c r="NXZ308" s="319"/>
      <c r="NYA308" s="323"/>
      <c r="NYB308" s="319"/>
      <c r="NYC308" s="323"/>
      <c r="NYD308" s="319"/>
      <c r="NYE308" s="323"/>
      <c r="NYF308" s="319"/>
      <c r="NYG308" s="323"/>
      <c r="NYH308" s="319"/>
      <c r="NYI308" s="323"/>
      <c r="NYJ308" s="319"/>
      <c r="NYK308" s="323"/>
      <c r="NYL308" s="319"/>
      <c r="NYM308" s="323"/>
      <c r="NYN308" s="319"/>
      <c r="NYO308" s="323"/>
      <c r="NYP308" s="319"/>
      <c r="NYQ308" s="323"/>
      <c r="NYR308" s="319"/>
      <c r="NYS308" s="323"/>
      <c r="NYT308" s="319"/>
      <c r="NYU308" s="323"/>
      <c r="NYV308" s="319"/>
      <c r="NYW308" s="323"/>
      <c r="NYX308" s="319"/>
      <c r="NYY308" s="323"/>
      <c r="NYZ308" s="319"/>
      <c r="NZA308" s="323"/>
      <c r="NZB308" s="319"/>
      <c r="NZC308" s="323"/>
      <c r="NZD308" s="319"/>
      <c r="NZE308" s="323"/>
      <c r="NZF308" s="319"/>
      <c r="NZG308" s="323"/>
      <c r="NZH308" s="319"/>
      <c r="NZI308" s="323"/>
      <c r="NZJ308" s="319"/>
      <c r="NZK308" s="323"/>
      <c r="NZL308" s="319"/>
      <c r="NZM308" s="323"/>
      <c r="NZN308" s="319"/>
      <c r="NZO308" s="323"/>
      <c r="NZP308" s="319"/>
      <c r="NZQ308" s="323"/>
      <c r="NZR308" s="319"/>
      <c r="NZS308" s="323"/>
      <c r="NZT308" s="319"/>
      <c r="NZU308" s="323"/>
      <c r="NZV308" s="319"/>
      <c r="NZW308" s="323"/>
      <c r="NZX308" s="319"/>
      <c r="NZY308" s="323"/>
      <c r="NZZ308" s="319"/>
      <c r="OAA308" s="323"/>
      <c r="OAB308" s="319"/>
      <c r="OAC308" s="323"/>
      <c r="OAD308" s="319"/>
      <c r="OAE308" s="323"/>
      <c r="OAF308" s="319"/>
      <c r="OAG308" s="323"/>
      <c r="OAH308" s="319"/>
      <c r="OAI308" s="323"/>
      <c r="OAJ308" s="319"/>
      <c r="OAK308" s="323"/>
      <c r="OAL308" s="319"/>
      <c r="OAM308" s="323"/>
      <c r="OAN308" s="319"/>
      <c r="OAO308" s="323"/>
      <c r="OAP308" s="319"/>
      <c r="OAQ308" s="323"/>
      <c r="OAR308" s="319"/>
      <c r="OAS308" s="323"/>
      <c r="OAT308" s="319"/>
      <c r="OAU308" s="323"/>
      <c r="OAV308" s="319"/>
      <c r="OAW308" s="323"/>
      <c r="OAX308" s="319"/>
      <c r="OAY308" s="323"/>
      <c r="OAZ308" s="319"/>
      <c r="OBA308" s="323"/>
      <c r="OBB308" s="319"/>
      <c r="OBC308" s="323"/>
      <c r="OBD308" s="319"/>
      <c r="OBE308" s="323"/>
      <c r="OBF308" s="319"/>
      <c r="OBG308" s="323"/>
      <c r="OBH308" s="319"/>
      <c r="OBI308" s="323"/>
      <c r="OBJ308" s="319"/>
      <c r="OBK308" s="323"/>
      <c r="OBL308" s="319"/>
      <c r="OBM308" s="323"/>
      <c r="OBN308" s="319"/>
      <c r="OBO308" s="323"/>
      <c r="OBP308" s="319"/>
      <c r="OBQ308" s="323"/>
      <c r="OBR308" s="319"/>
      <c r="OBS308" s="323"/>
      <c r="OBT308" s="319"/>
      <c r="OBU308" s="323"/>
      <c r="OBV308" s="319"/>
      <c r="OBW308" s="323"/>
      <c r="OBX308" s="319"/>
      <c r="OBY308" s="323"/>
      <c r="OBZ308" s="319"/>
      <c r="OCA308" s="323"/>
      <c r="OCB308" s="319"/>
      <c r="OCC308" s="323"/>
      <c r="OCD308" s="319"/>
      <c r="OCE308" s="323"/>
      <c r="OCF308" s="319"/>
      <c r="OCG308" s="323"/>
      <c r="OCH308" s="319"/>
      <c r="OCI308" s="323"/>
      <c r="OCJ308" s="319"/>
      <c r="OCK308" s="323"/>
      <c r="OCL308" s="319"/>
      <c r="OCM308" s="323"/>
      <c r="OCN308" s="319"/>
      <c r="OCO308" s="323"/>
      <c r="OCP308" s="319"/>
      <c r="OCQ308" s="323"/>
      <c r="OCR308" s="319"/>
      <c r="OCS308" s="323"/>
      <c r="OCT308" s="319"/>
      <c r="OCU308" s="323"/>
      <c r="OCV308" s="319"/>
      <c r="OCW308" s="323"/>
      <c r="OCX308" s="319"/>
      <c r="OCY308" s="323"/>
      <c r="OCZ308" s="319"/>
      <c r="ODA308" s="323"/>
      <c r="ODB308" s="319"/>
      <c r="ODC308" s="323"/>
      <c r="ODD308" s="319"/>
      <c r="ODE308" s="323"/>
      <c r="ODF308" s="319"/>
      <c r="ODG308" s="323"/>
      <c r="ODH308" s="319"/>
      <c r="ODI308" s="323"/>
      <c r="ODJ308" s="319"/>
      <c r="ODK308" s="323"/>
      <c r="ODL308" s="319"/>
      <c r="ODM308" s="323"/>
      <c r="ODN308" s="319"/>
      <c r="ODO308" s="323"/>
      <c r="ODP308" s="319"/>
      <c r="ODQ308" s="323"/>
      <c r="ODR308" s="319"/>
      <c r="ODS308" s="323"/>
      <c r="ODT308" s="319"/>
      <c r="ODU308" s="323"/>
      <c r="ODV308" s="319"/>
      <c r="ODW308" s="323"/>
      <c r="ODX308" s="319"/>
      <c r="ODY308" s="323"/>
      <c r="ODZ308" s="319"/>
      <c r="OEA308" s="323"/>
      <c r="OEB308" s="319"/>
      <c r="OEC308" s="323"/>
      <c r="OED308" s="319"/>
      <c r="OEE308" s="323"/>
      <c r="OEF308" s="319"/>
      <c r="OEG308" s="323"/>
      <c r="OEH308" s="319"/>
      <c r="OEI308" s="323"/>
      <c r="OEJ308" s="319"/>
      <c r="OEK308" s="323"/>
      <c r="OEL308" s="319"/>
      <c r="OEM308" s="323"/>
      <c r="OEN308" s="319"/>
      <c r="OEO308" s="323"/>
      <c r="OEP308" s="319"/>
      <c r="OEQ308" s="323"/>
      <c r="OER308" s="319"/>
      <c r="OES308" s="323"/>
      <c r="OET308" s="319"/>
      <c r="OEU308" s="323"/>
      <c r="OEV308" s="319"/>
      <c r="OEW308" s="323"/>
      <c r="OEX308" s="319"/>
      <c r="OEY308" s="323"/>
      <c r="OEZ308" s="319"/>
      <c r="OFA308" s="323"/>
      <c r="OFB308" s="319"/>
      <c r="OFC308" s="323"/>
      <c r="OFD308" s="319"/>
      <c r="OFE308" s="323"/>
      <c r="OFF308" s="319"/>
      <c r="OFG308" s="323"/>
      <c r="OFH308" s="319"/>
      <c r="OFI308" s="323"/>
      <c r="OFJ308" s="319"/>
      <c r="OFK308" s="323"/>
      <c r="OFL308" s="319"/>
      <c r="OFM308" s="323"/>
      <c r="OFN308" s="319"/>
      <c r="OFO308" s="323"/>
      <c r="OFP308" s="319"/>
      <c r="OFQ308" s="323"/>
      <c r="OFR308" s="319"/>
      <c r="OFS308" s="323"/>
      <c r="OFT308" s="319"/>
      <c r="OFU308" s="323"/>
      <c r="OFV308" s="319"/>
      <c r="OFW308" s="323"/>
      <c r="OFX308" s="319"/>
      <c r="OFY308" s="323"/>
      <c r="OFZ308" s="319"/>
      <c r="OGA308" s="323"/>
      <c r="OGB308" s="319"/>
      <c r="OGC308" s="323"/>
      <c r="OGD308" s="319"/>
      <c r="OGE308" s="323"/>
      <c r="OGF308" s="319"/>
      <c r="OGG308" s="323"/>
      <c r="OGH308" s="319"/>
      <c r="OGI308" s="323"/>
      <c r="OGJ308" s="319"/>
      <c r="OGK308" s="323"/>
      <c r="OGL308" s="319"/>
      <c r="OGM308" s="323"/>
      <c r="OGN308" s="319"/>
      <c r="OGO308" s="323"/>
      <c r="OGP308" s="319"/>
      <c r="OGQ308" s="323"/>
      <c r="OGR308" s="319"/>
      <c r="OGS308" s="323"/>
      <c r="OGT308" s="319"/>
      <c r="OGU308" s="323"/>
      <c r="OGV308" s="319"/>
      <c r="OGW308" s="323"/>
      <c r="OGX308" s="319"/>
      <c r="OGY308" s="323"/>
      <c r="OGZ308" s="319"/>
      <c r="OHA308" s="323"/>
      <c r="OHB308" s="319"/>
      <c r="OHC308" s="323"/>
      <c r="OHD308" s="319"/>
      <c r="OHE308" s="323"/>
      <c r="OHF308" s="319"/>
      <c r="OHG308" s="323"/>
      <c r="OHH308" s="319"/>
      <c r="OHI308" s="323"/>
      <c r="OHJ308" s="319"/>
      <c r="OHK308" s="323"/>
      <c r="OHL308" s="319"/>
      <c r="OHM308" s="323"/>
      <c r="OHN308" s="319"/>
      <c r="OHO308" s="323"/>
      <c r="OHP308" s="319"/>
      <c r="OHQ308" s="323"/>
      <c r="OHR308" s="319"/>
      <c r="OHS308" s="323"/>
      <c r="OHT308" s="319"/>
      <c r="OHU308" s="323"/>
      <c r="OHV308" s="319"/>
      <c r="OHW308" s="323"/>
      <c r="OHX308" s="319"/>
      <c r="OHY308" s="323"/>
      <c r="OHZ308" s="319"/>
      <c r="OIA308" s="323"/>
      <c r="OIB308" s="319"/>
      <c r="OIC308" s="323"/>
      <c r="OID308" s="319"/>
      <c r="OIE308" s="323"/>
      <c r="OIF308" s="319"/>
      <c r="OIG308" s="323"/>
      <c r="OIH308" s="319"/>
      <c r="OII308" s="323"/>
      <c r="OIJ308" s="319"/>
      <c r="OIK308" s="323"/>
      <c r="OIL308" s="319"/>
      <c r="OIM308" s="323"/>
      <c r="OIN308" s="319"/>
      <c r="OIO308" s="323"/>
      <c r="OIP308" s="319"/>
      <c r="OIQ308" s="323"/>
      <c r="OIR308" s="319"/>
      <c r="OIS308" s="323"/>
      <c r="OIT308" s="319"/>
      <c r="OIU308" s="323"/>
      <c r="OIV308" s="319"/>
      <c r="OIW308" s="323"/>
      <c r="OIX308" s="319"/>
      <c r="OIY308" s="323"/>
      <c r="OIZ308" s="319"/>
      <c r="OJA308" s="323"/>
      <c r="OJB308" s="319"/>
      <c r="OJC308" s="323"/>
      <c r="OJD308" s="319"/>
      <c r="OJE308" s="323"/>
      <c r="OJF308" s="319"/>
      <c r="OJG308" s="323"/>
      <c r="OJH308" s="319"/>
      <c r="OJI308" s="323"/>
      <c r="OJJ308" s="319"/>
      <c r="OJK308" s="323"/>
      <c r="OJL308" s="319"/>
      <c r="OJM308" s="323"/>
      <c r="OJN308" s="319"/>
      <c r="OJO308" s="323"/>
      <c r="OJP308" s="319"/>
      <c r="OJQ308" s="323"/>
      <c r="OJR308" s="319"/>
      <c r="OJS308" s="323"/>
      <c r="OJT308" s="319"/>
      <c r="OJU308" s="323"/>
      <c r="OJV308" s="319"/>
      <c r="OJW308" s="323"/>
      <c r="OJX308" s="319"/>
      <c r="OJY308" s="323"/>
      <c r="OJZ308" s="319"/>
      <c r="OKA308" s="323"/>
      <c r="OKB308" s="319"/>
      <c r="OKC308" s="323"/>
      <c r="OKD308" s="319"/>
      <c r="OKE308" s="323"/>
      <c r="OKF308" s="319"/>
      <c r="OKG308" s="323"/>
      <c r="OKH308" s="319"/>
      <c r="OKI308" s="323"/>
      <c r="OKJ308" s="319"/>
      <c r="OKK308" s="323"/>
      <c r="OKL308" s="319"/>
      <c r="OKM308" s="323"/>
      <c r="OKN308" s="319"/>
      <c r="OKO308" s="323"/>
      <c r="OKP308" s="319"/>
      <c r="OKQ308" s="323"/>
      <c r="OKR308" s="319"/>
      <c r="OKS308" s="323"/>
      <c r="OKT308" s="319"/>
      <c r="OKU308" s="323"/>
      <c r="OKV308" s="319"/>
      <c r="OKW308" s="323"/>
      <c r="OKX308" s="319"/>
      <c r="OKY308" s="323"/>
      <c r="OKZ308" s="319"/>
      <c r="OLA308" s="323"/>
      <c r="OLB308" s="319"/>
      <c r="OLC308" s="323"/>
      <c r="OLD308" s="319"/>
      <c r="OLE308" s="323"/>
      <c r="OLF308" s="319"/>
      <c r="OLG308" s="323"/>
      <c r="OLH308" s="319"/>
      <c r="OLI308" s="323"/>
      <c r="OLJ308" s="319"/>
      <c r="OLK308" s="323"/>
      <c r="OLL308" s="319"/>
      <c r="OLM308" s="323"/>
      <c r="OLN308" s="319"/>
      <c r="OLO308" s="323"/>
      <c r="OLP308" s="319"/>
      <c r="OLQ308" s="323"/>
      <c r="OLR308" s="319"/>
      <c r="OLS308" s="323"/>
      <c r="OLT308" s="319"/>
      <c r="OLU308" s="323"/>
      <c r="OLV308" s="319"/>
      <c r="OLW308" s="323"/>
      <c r="OLX308" s="319"/>
      <c r="OLY308" s="323"/>
      <c r="OLZ308" s="319"/>
      <c r="OMA308" s="323"/>
      <c r="OMB308" s="319"/>
      <c r="OMC308" s="323"/>
      <c r="OMD308" s="319"/>
      <c r="OME308" s="323"/>
      <c r="OMF308" s="319"/>
      <c r="OMG308" s="323"/>
      <c r="OMH308" s="319"/>
      <c r="OMI308" s="323"/>
      <c r="OMJ308" s="319"/>
      <c r="OMK308" s="323"/>
      <c r="OML308" s="319"/>
      <c r="OMM308" s="323"/>
      <c r="OMN308" s="319"/>
      <c r="OMO308" s="323"/>
      <c r="OMP308" s="319"/>
      <c r="OMQ308" s="323"/>
      <c r="OMR308" s="319"/>
      <c r="OMS308" s="323"/>
      <c r="OMT308" s="319"/>
      <c r="OMU308" s="323"/>
      <c r="OMV308" s="319"/>
      <c r="OMW308" s="323"/>
      <c r="OMX308" s="319"/>
      <c r="OMY308" s="323"/>
      <c r="OMZ308" s="319"/>
      <c r="ONA308" s="323"/>
      <c r="ONB308" s="319"/>
      <c r="ONC308" s="323"/>
      <c r="OND308" s="319"/>
      <c r="ONE308" s="323"/>
      <c r="ONF308" s="319"/>
      <c r="ONG308" s="323"/>
      <c r="ONH308" s="319"/>
      <c r="ONI308" s="323"/>
      <c r="ONJ308" s="319"/>
      <c r="ONK308" s="323"/>
      <c r="ONL308" s="319"/>
      <c r="ONM308" s="323"/>
      <c r="ONN308" s="319"/>
      <c r="ONO308" s="323"/>
      <c r="ONP308" s="319"/>
      <c r="ONQ308" s="323"/>
      <c r="ONR308" s="319"/>
      <c r="ONS308" s="323"/>
      <c r="ONT308" s="319"/>
      <c r="ONU308" s="323"/>
      <c r="ONV308" s="319"/>
      <c r="ONW308" s="323"/>
      <c r="ONX308" s="319"/>
      <c r="ONY308" s="323"/>
      <c r="ONZ308" s="319"/>
      <c r="OOA308" s="323"/>
      <c r="OOB308" s="319"/>
      <c r="OOC308" s="323"/>
      <c r="OOD308" s="319"/>
      <c r="OOE308" s="323"/>
      <c r="OOF308" s="319"/>
      <c r="OOG308" s="323"/>
      <c r="OOH308" s="319"/>
      <c r="OOI308" s="323"/>
      <c r="OOJ308" s="319"/>
      <c r="OOK308" s="323"/>
      <c r="OOL308" s="319"/>
      <c r="OOM308" s="323"/>
      <c r="OON308" s="319"/>
      <c r="OOO308" s="323"/>
      <c r="OOP308" s="319"/>
      <c r="OOQ308" s="323"/>
      <c r="OOR308" s="319"/>
      <c r="OOS308" s="323"/>
      <c r="OOT308" s="319"/>
      <c r="OOU308" s="323"/>
      <c r="OOV308" s="319"/>
      <c r="OOW308" s="323"/>
      <c r="OOX308" s="319"/>
      <c r="OOY308" s="323"/>
      <c r="OOZ308" s="319"/>
      <c r="OPA308" s="323"/>
      <c r="OPB308" s="319"/>
      <c r="OPC308" s="323"/>
      <c r="OPD308" s="319"/>
      <c r="OPE308" s="323"/>
      <c r="OPF308" s="319"/>
      <c r="OPG308" s="323"/>
      <c r="OPH308" s="319"/>
      <c r="OPI308" s="323"/>
      <c r="OPJ308" s="319"/>
      <c r="OPK308" s="323"/>
      <c r="OPL308" s="319"/>
      <c r="OPM308" s="323"/>
      <c r="OPN308" s="319"/>
      <c r="OPO308" s="323"/>
      <c r="OPP308" s="319"/>
      <c r="OPQ308" s="323"/>
      <c r="OPR308" s="319"/>
      <c r="OPS308" s="323"/>
      <c r="OPT308" s="319"/>
      <c r="OPU308" s="323"/>
      <c r="OPV308" s="319"/>
      <c r="OPW308" s="323"/>
      <c r="OPX308" s="319"/>
      <c r="OPY308" s="323"/>
      <c r="OPZ308" s="319"/>
      <c r="OQA308" s="323"/>
      <c r="OQB308" s="319"/>
      <c r="OQC308" s="323"/>
      <c r="OQD308" s="319"/>
      <c r="OQE308" s="323"/>
      <c r="OQF308" s="319"/>
      <c r="OQG308" s="323"/>
      <c r="OQH308" s="319"/>
      <c r="OQI308" s="323"/>
      <c r="OQJ308" s="319"/>
      <c r="OQK308" s="323"/>
      <c r="OQL308" s="319"/>
      <c r="OQM308" s="323"/>
      <c r="OQN308" s="319"/>
      <c r="OQO308" s="323"/>
      <c r="OQP308" s="319"/>
      <c r="OQQ308" s="323"/>
      <c r="OQR308" s="319"/>
      <c r="OQS308" s="323"/>
      <c r="OQT308" s="319"/>
      <c r="OQU308" s="323"/>
      <c r="OQV308" s="319"/>
      <c r="OQW308" s="323"/>
      <c r="OQX308" s="319"/>
      <c r="OQY308" s="323"/>
      <c r="OQZ308" s="319"/>
      <c r="ORA308" s="323"/>
      <c r="ORB308" s="319"/>
      <c r="ORC308" s="323"/>
      <c r="ORD308" s="319"/>
      <c r="ORE308" s="323"/>
      <c r="ORF308" s="319"/>
      <c r="ORG308" s="323"/>
      <c r="ORH308" s="319"/>
      <c r="ORI308" s="323"/>
      <c r="ORJ308" s="319"/>
      <c r="ORK308" s="323"/>
      <c r="ORL308" s="319"/>
      <c r="ORM308" s="323"/>
      <c r="ORN308" s="319"/>
      <c r="ORO308" s="323"/>
      <c r="ORP308" s="319"/>
      <c r="ORQ308" s="323"/>
      <c r="ORR308" s="319"/>
      <c r="ORS308" s="323"/>
      <c r="ORT308" s="319"/>
      <c r="ORU308" s="323"/>
      <c r="ORV308" s="319"/>
      <c r="ORW308" s="323"/>
      <c r="ORX308" s="319"/>
      <c r="ORY308" s="323"/>
      <c r="ORZ308" s="319"/>
      <c r="OSA308" s="323"/>
      <c r="OSB308" s="319"/>
      <c r="OSC308" s="323"/>
      <c r="OSD308" s="319"/>
      <c r="OSE308" s="323"/>
      <c r="OSF308" s="319"/>
      <c r="OSG308" s="323"/>
      <c r="OSH308" s="319"/>
      <c r="OSI308" s="323"/>
      <c r="OSJ308" s="319"/>
      <c r="OSK308" s="323"/>
      <c r="OSL308" s="319"/>
      <c r="OSM308" s="323"/>
      <c r="OSN308" s="319"/>
      <c r="OSO308" s="323"/>
      <c r="OSP308" s="319"/>
      <c r="OSQ308" s="323"/>
      <c r="OSR308" s="319"/>
      <c r="OSS308" s="323"/>
      <c r="OST308" s="319"/>
      <c r="OSU308" s="323"/>
      <c r="OSV308" s="319"/>
      <c r="OSW308" s="323"/>
      <c r="OSX308" s="319"/>
      <c r="OSY308" s="323"/>
      <c r="OSZ308" s="319"/>
      <c r="OTA308" s="323"/>
      <c r="OTB308" s="319"/>
      <c r="OTC308" s="323"/>
      <c r="OTD308" s="319"/>
      <c r="OTE308" s="323"/>
      <c r="OTF308" s="319"/>
      <c r="OTG308" s="323"/>
      <c r="OTH308" s="319"/>
      <c r="OTI308" s="323"/>
      <c r="OTJ308" s="319"/>
      <c r="OTK308" s="323"/>
      <c r="OTL308" s="319"/>
      <c r="OTM308" s="323"/>
      <c r="OTN308" s="319"/>
      <c r="OTO308" s="323"/>
      <c r="OTP308" s="319"/>
      <c r="OTQ308" s="323"/>
      <c r="OTR308" s="319"/>
      <c r="OTS308" s="323"/>
      <c r="OTT308" s="319"/>
      <c r="OTU308" s="323"/>
      <c r="OTV308" s="319"/>
      <c r="OTW308" s="323"/>
      <c r="OTX308" s="319"/>
      <c r="OTY308" s="323"/>
      <c r="OTZ308" s="319"/>
      <c r="OUA308" s="323"/>
      <c r="OUB308" s="319"/>
      <c r="OUC308" s="323"/>
      <c r="OUD308" s="319"/>
      <c r="OUE308" s="323"/>
      <c r="OUF308" s="319"/>
      <c r="OUG308" s="323"/>
      <c r="OUH308" s="319"/>
      <c r="OUI308" s="323"/>
      <c r="OUJ308" s="319"/>
      <c r="OUK308" s="323"/>
      <c r="OUL308" s="319"/>
      <c r="OUM308" s="323"/>
      <c r="OUN308" s="319"/>
      <c r="OUO308" s="323"/>
      <c r="OUP308" s="319"/>
      <c r="OUQ308" s="323"/>
      <c r="OUR308" s="319"/>
      <c r="OUS308" s="323"/>
      <c r="OUT308" s="319"/>
      <c r="OUU308" s="323"/>
      <c r="OUV308" s="319"/>
      <c r="OUW308" s="323"/>
      <c r="OUX308" s="319"/>
      <c r="OUY308" s="323"/>
      <c r="OUZ308" s="319"/>
      <c r="OVA308" s="323"/>
      <c r="OVB308" s="319"/>
      <c r="OVC308" s="323"/>
      <c r="OVD308" s="319"/>
      <c r="OVE308" s="323"/>
      <c r="OVF308" s="319"/>
      <c r="OVG308" s="323"/>
      <c r="OVH308" s="319"/>
      <c r="OVI308" s="323"/>
      <c r="OVJ308" s="319"/>
      <c r="OVK308" s="323"/>
      <c r="OVL308" s="319"/>
      <c r="OVM308" s="323"/>
      <c r="OVN308" s="319"/>
      <c r="OVO308" s="323"/>
      <c r="OVP308" s="319"/>
      <c r="OVQ308" s="323"/>
      <c r="OVR308" s="319"/>
      <c r="OVS308" s="323"/>
      <c r="OVT308" s="319"/>
      <c r="OVU308" s="323"/>
      <c r="OVV308" s="319"/>
      <c r="OVW308" s="323"/>
      <c r="OVX308" s="319"/>
      <c r="OVY308" s="323"/>
      <c r="OVZ308" s="319"/>
      <c r="OWA308" s="323"/>
      <c r="OWB308" s="319"/>
      <c r="OWC308" s="323"/>
      <c r="OWD308" s="319"/>
      <c r="OWE308" s="323"/>
      <c r="OWF308" s="319"/>
      <c r="OWG308" s="323"/>
      <c r="OWH308" s="319"/>
      <c r="OWI308" s="323"/>
      <c r="OWJ308" s="319"/>
      <c r="OWK308" s="323"/>
      <c r="OWL308" s="319"/>
      <c r="OWM308" s="323"/>
      <c r="OWN308" s="319"/>
      <c r="OWO308" s="323"/>
      <c r="OWP308" s="319"/>
      <c r="OWQ308" s="323"/>
      <c r="OWR308" s="319"/>
      <c r="OWS308" s="323"/>
      <c r="OWT308" s="319"/>
      <c r="OWU308" s="323"/>
      <c r="OWV308" s="319"/>
      <c r="OWW308" s="323"/>
      <c r="OWX308" s="319"/>
      <c r="OWY308" s="323"/>
      <c r="OWZ308" s="319"/>
      <c r="OXA308" s="323"/>
      <c r="OXB308" s="319"/>
      <c r="OXC308" s="323"/>
      <c r="OXD308" s="319"/>
      <c r="OXE308" s="323"/>
      <c r="OXF308" s="319"/>
      <c r="OXG308" s="323"/>
      <c r="OXH308" s="319"/>
      <c r="OXI308" s="323"/>
      <c r="OXJ308" s="319"/>
      <c r="OXK308" s="323"/>
      <c r="OXL308" s="319"/>
      <c r="OXM308" s="323"/>
      <c r="OXN308" s="319"/>
      <c r="OXO308" s="323"/>
      <c r="OXP308" s="319"/>
      <c r="OXQ308" s="323"/>
      <c r="OXR308" s="319"/>
      <c r="OXS308" s="323"/>
      <c r="OXT308" s="319"/>
      <c r="OXU308" s="323"/>
      <c r="OXV308" s="319"/>
      <c r="OXW308" s="323"/>
      <c r="OXX308" s="319"/>
      <c r="OXY308" s="323"/>
      <c r="OXZ308" s="319"/>
      <c r="OYA308" s="323"/>
      <c r="OYB308" s="319"/>
      <c r="OYC308" s="323"/>
      <c r="OYD308" s="319"/>
      <c r="OYE308" s="323"/>
      <c r="OYF308" s="319"/>
      <c r="OYG308" s="323"/>
      <c r="OYH308" s="319"/>
      <c r="OYI308" s="323"/>
      <c r="OYJ308" s="319"/>
      <c r="OYK308" s="323"/>
      <c r="OYL308" s="319"/>
      <c r="OYM308" s="323"/>
      <c r="OYN308" s="319"/>
      <c r="OYO308" s="323"/>
      <c r="OYP308" s="319"/>
      <c r="OYQ308" s="323"/>
      <c r="OYR308" s="319"/>
      <c r="OYS308" s="323"/>
      <c r="OYT308" s="319"/>
      <c r="OYU308" s="323"/>
      <c r="OYV308" s="319"/>
      <c r="OYW308" s="323"/>
      <c r="OYX308" s="319"/>
      <c r="OYY308" s="323"/>
      <c r="OYZ308" s="319"/>
      <c r="OZA308" s="323"/>
      <c r="OZB308" s="319"/>
      <c r="OZC308" s="323"/>
      <c r="OZD308" s="319"/>
      <c r="OZE308" s="323"/>
      <c r="OZF308" s="319"/>
      <c r="OZG308" s="323"/>
      <c r="OZH308" s="319"/>
      <c r="OZI308" s="323"/>
      <c r="OZJ308" s="319"/>
      <c r="OZK308" s="323"/>
      <c r="OZL308" s="319"/>
      <c r="OZM308" s="323"/>
      <c r="OZN308" s="319"/>
      <c r="OZO308" s="323"/>
      <c r="OZP308" s="319"/>
      <c r="OZQ308" s="323"/>
      <c r="OZR308" s="319"/>
      <c r="OZS308" s="323"/>
      <c r="OZT308" s="319"/>
      <c r="OZU308" s="323"/>
      <c r="OZV308" s="319"/>
      <c r="OZW308" s="323"/>
      <c r="OZX308" s="319"/>
      <c r="OZY308" s="323"/>
      <c r="OZZ308" s="319"/>
      <c r="PAA308" s="323"/>
      <c r="PAB308" s="319"/>
      <c r="PAC308" s="323"/>
      <c r="PAD308" s="319"/>
      <c r="PAE308" s="323"/>
      <c r="PAF308" s="319"/>
      <c r="PAG308" s="323"/>
      <c r="PAH308" s="319"/>
      <c r="PAI308" s="323"/>
      <c r="PAJ308" s="319"/>
      <c r="PAK308" s="323"/>
      <c r="PAL308" s="319"/>
      <c r="PAM308" s="323"/>
      <c r="PAN308" s="319"/>
      <c r="PAO308" s="323"/>
      <c r="PAP308" s="319"/>
      <c r="PAQ308" s="323"/>
      <c r="PAR308" s="319"/>
      <c r="PAS308" s="323"/>
      <c r="PAT308" s="319"/>
      <c r="PAU308" s="323"/>
      <c r="PAV308" s="319"/>
      <c r="PAW308" s="323"/>
      <c r="PAX308" s="319"/>
      <c r="PAY308" s="323"/>
      <c r="PAZ308" s="319"/>
      <c r="PBA308" s="323"/>
      <c r="PBB308" s="319"/>
      <c r="PBC308" s="323"/>
      <c r="PBD308" s="319"/>
      <c r="PBE308" s="323"/>
      <c r="PBF308" s="319"/>
      <c r="PBG308" s="323"/>
      <c r="PBH308" s="319"/>
      <c r="PBI308" s="323"/>
      <c r="PBJ308" s="319"/>
      <c r="PBK308" s="323"/>
      <c r="PBL308" s="319"/>
      <c r="PBM308" s="323"/>
      <c r="PBN308" s="319"/>
      <c r="PBO308" s="323"/>
      <c r="PBP308" s="319"/>
      <c r="PBQ308" s="323"/>
      <c r="PBR308" s="319"/>
      <c r="PBS308" s="323"/>
      <c r="PBT308" s="319"/>
      <c r="PBU308" s="323"/>
      <c r="PBV308" s="319"/>
      <c r="PBW308" s="323"/>
      <c r="PBX308" s="319"/>
      <c r="PBY308" s="323"/>
      <c r="PBZ308" s="319"/>
      <c r="PCA308" s="323"/>
      <c r="PCB308" s="319"/>
      <c r="PCC308" s="323"/>
      <c r="PCD308" s="319"/>
      <c r="PCE308" s="323"/>
      <c r="PCF308" s="319"/>
      <c r="PCG308" s="323"/>
      <c r="PCH308" s="319"/>
      <c r="PCI308" s="323"/>
      <c r="PCJ308" s="319"/>
      <c r="PCK308" s="323"/>
      <c r="PCL308" s="319"/>
      <c r="PCM308" s="323"/>
      <c r="PCN308" s="319"/>
      <c r="PCO308" s="323"/>
      <c r="PCP308" s="319"/>
      <c r="PCQ308" s="323"/>
      <c r="PCR308" s="319"/>
      <c r="PCS308" s="323"/>
      <c r="PCT308" s="319"/>
      <c r="PCU308" s="323"/>
      <c r="PCV308" s="319"/>
      <c r="PCW308" s="323"/>
      <c r="PCX308" s="319"/>
      <c r="PCY308" s="323"/>
      <c r="PCZ308" s="319"/>
      <c r="PDA308" s="323"/>
      <c r="PDB308" s="319"/>
      <c r="PDC308" s="323"/>
      <c r="PDD308" s="319"/>
      <c r="PDE308" s="323"/>
      <c r="PDF308" s="319"/>
      <c r="PDG308" s="323"/>
      <c r="PDH308" s="319"/>
      <c r="PDI308" s="323"/>
      <c r="PDJ308" s="319"/>
      <c r="PDK308" s="323"/>
      <c r="PDL308" s="319"/>
      <c r="PDM308" s="323"/>
      <c r="PDN308" s="319"/>
      <c r="PDO308" s="323"/>
      <c r="PDP308" s="319"/>
      <c r="PDQ308" s="323"/>
      <c r="PDR308" s="319"/>
      <c r="PDS308" s="323"/>
      <c r="PDT308" s="319"/>
      <c r="PDU308" s="323"/>
      <c r="PDV308" s="319"/>
      <c r="PDW308" s="323"/>
      <c r="PDX308" s="319"/>
      <c r="PDY308" s="323"/>
      <c r="PDZ308" s="319"/>
      <c r="PEA308" s="323"/>
      <c r="PEB308" s="319"/>
      <c r="PEC308" s="323"/>
      <c r="PED308" s="319"/>
      <c r="PEE308" s="323"/>
      <c r="PEF308" s="319"/>
      <c r="PEG308" s="323"/>
      <c r="PEH308" s="319"/>
      <c r="PEI308" s="323"/>
      <c r="PEJ308" s="319"/>
      <c r="PEK308" s="323"/>
      <c r="PEL308" s="319"/>
      <c r="PEM308" s="323"/>
      <c r="PEN308" s="319"/>
      <c r="PEO308" s="323"/>
      <c r="PEP308" s="319"/>
      <c r="PEQ308" s="323"/>
      <c r="PER308" s="319"/>
      <c r="PES308" s="323"/>
      <c r="PET308" s="319"/>
      <c r="PEU308" s="323"/>
      <c r="PEV308" s="319"/>
      <c r="PEW308" s="323"/>
      <c r="PEX308" s="319"/>
      <c r="PEY308" s="323"/>
      <c r="PEZ308" s="319"/>
      <c r="PFA308" s="323"/>
      <c r="PFB308" s="319"/>
      <c r="PFC308" s="323"/>
      <c r="PFD308" s="319"/>
      <c r="PFE308" s="323"/>
      <c r="PFF308" s="319"/>
      <c r="PFG308" s="323"/>
      <c r="PFH308" s="319"/>
      <c r="PFI308" s="323"/>
      <c r="PFJ308" s="319"/>
      <c r="PFK308" s="323"/>
      <c r="PFL308" s="319"/>
      <c r="PFM308" s="323"/>
      <c r="PFN308" s="319"/>
      <c r="PFO308" s="323"/>
      <c r="PFP308" s="319"/>
      <c r="PFQ308" s="323"/>
      <c r="PFR308" s="319"/>
      <c r="PFS308" s="323"/>
      <c r="PFT308" s="319"/>
      <c r="PFU308" s="323"/>
      <c r="PFV308" s="319"/>
      <c r="PFW308" s="323"/>
      <c r="PFX308" s="319"/>
      <c r="PFY308" s="323"/>
      <c r="PFZ308" s="319"/>
      <c r="PGA308" s="323"/>
      <c r="PGB308" s="319"/>
      <c r="PGC308" s="323"/>
      <c r="PGD308" s="319"/>
      <c r="PGE308" s="323"/>
      <c r="PGF308" s="319"/>
      <c r="PGG308" s="323"/>
      <c r="PGH308" s="319"/>
      <c r="PGI308" s="323"/>
      <c r="PGJ308" s="319"/>
      <c r="PGK308" s="323"/>
      <c r="PGL308" s="319"/>
      <c r="PGM308" s="323"/>
      <c r="PGN308" s="319"/>
      <c r="PGO308" s="323"/>
      <c r="PGP308" s="319"/>
      <c r="PGQ308" s="323"/>
      <c r="PGR308" s="319"/>
      <c r="PGS308" s="323"/>
      <c r="PGT308" s="319"/>
      <c r="PGU308" s="323"/>
      <c r="PGV308" s="319"/>
      <c r="PGW308" s="323"/>
      <c r="PGX308" s="319"/>
      <c r="PGY308" s="323"/>
      <c r="PGZ308" s="319"/>
      <c r="PHA308" s="323"/>
      <c r="PHB308" s="319"/>
      <c r="PHC308" s="323"/>
      <c r="PHD308" s="319"/>
      <c r="PHE308" s="323"/>
      <c r="PHF308" s="319"/>
      <c r="PHG308" s="323"/>
      <c r="PHH308" s="319"/>
      <c r="PHI308" s="323"/>
      <c r="PHJ308" s="319"/>
      <c r="PHK308" s="323"/>
      <c r="PHL308" s="319"/>
      <c r="PHM308" s="323"/>
      <c r="PHN308" s="319"/>
      <c r="PHO308" s="323"/>
      <c r="PHP308" s="319"/>
      <c r="PHQ308" s="323"/>
      <c r="PHR308" s="319"/>
      <c r="PHS308" s="323"/>
      <c r="PHT308" s="319"/>
      <c r="PHU308" s="323"/>
      <c r="PHV308" s="319"/>
      <c r="PHW308" s="323"/>
      <c r="PHX308" s="319"/>
      <c r="PHY308" s="323"/>
      <c r="PHZ308" s="319"/>
      <c r="PIA308" s="323"/>
      <c r="PIB308" s="319"/>
      <c r="PIC308" s="323"/>
      <c r="PID308" s="319"/>
      <c r="PIE308" s="323"/>
      <c r="PIF308" s="319"/>
      <c r="PIG308" s="323"/>
      <c r="PIH308" s="319"/>
      <c r="PII308" s="323"/>
      <c r="PIJ308" s="319"/>
      <c r="PIK308" s="323"/>
      <c r="PIL308" s="319"/>
      <c r="PIM308" s="323"/>
      <c r="PIN308" s="319"/>
      <c r="PIO308" s="323"/>
      <c r="PIP308" s="319"/>
      <c r="PIQ308" s="323"/>
      <c r="PIR308" s="319"/>
      <c r="PIS308" s="323"/>
      <c r="PIT308" s="319"/>
      <c r="PIU308" s="323"/>
      <c r="PIV308" s="319"/>
      <c r="PIW308" s="323"/>
      <c r="PIX308" s="319"/>
      <c r="PIY308" s="323"/>
      <c r="PIZ308" s="319"/>
      <c r="PJA308" s="323"/>
      <c r="PJB308" s="319"/>
      <c r="PJC308" s="323"/>
      <c r="PJD308" s="319"/>
      <c r="PJE308" s="323"/>
      <c r="PJF308" s="319"/>
      <c r="PJG308" s="323"/>
      <c r="PJH308" s="319"/>
      <c r="PJI308" s="323"/>
      <c r="PJJ308" s="319"/>
      <c r="PJK308" s="323"/>
      <c r="PJL308" s="319"/>
      <c r="PJM308" s="323"/>
      <c r="PJN308" s="319"/>
      <c r="PJO308" s="323"/>
      <c r="PJP308" s="319"/>
      <c r="PJQ308" s="323"/>
      <c r="PJR308" s="319"/>
      <c r="PJS308" s="323"/>
      <c r="PJT308" s="319"/>
      <c r="PJU308" s="323"/>
      <c r="PJV308" s="319"/>
      <c r="PJW308" s="323"/>
      <c r="PJX308" s="319"/>
      <c r="PJY308" s="323"/>
      <c r="PJZ308" s="319"/>
      <c r="PKA308" s="323"/>
      <c r="PKB308" s="319"/>
      <c r="PKC308" s="323"/>
      <c r="PKD308" s="319"/>
      <c r="PKE308" s="323"/>
      <c r="PKF308" s="319"/>
      <c r="PKG308" s="323"/>
      <c r="PKH308" s="319"/>
      <c r="PKI308" s="323"/>
      <c r="PKJ308" s="319"/>
      <c r="PKK308" s="323"/>
      <c r="PKL308" s="319"/>
      <c r="PKM308" s="323"/>
      <c r="PKN308" s="319"/>
      <c r="PKO308" s="323"/>
      <c r="PKP308" s="319"/>
      <c r="PKQ308" s="323"/>
      <c r="PKR308" s="319"/>
      <c r="PKS308" s="323"/>
      <c r="PKT308" s="319"/>
      <c r="PKU308" s="323"/>
      <c r="PKV308" s="319"/>
      <c r="PKW308" s="323"/>
      <c r="PKX308" s="319"/>
      <c r="PKY308" s="323"/>
      <c r="PKZ308" s="319"/>
      <c r="PLA308" s="323"/>
      <c r="PLB308" s="319"/>
      <c r="PLC308" s="323"/>
      <c r="PLD308" s="319"/>
      <c r="PLE308" s="323"/>
      <c r="PLF308" s="319"/>
      <c r="PLG308" s="323"/>
      <c r="PLH308" s="319"/>
      <c r="PLI308" s="323"/>
      <c r="PLJ308" s="319"/>
      <c r="PLK308" s="323"/>
      <c r="PLL308" s="319"/>
      <c r="PLM308" s="323"/>
      <c r="PLN308" s="319"/>
      <c r="PLO308" s="323"/>
      <c r="PLP308" s="319"/>
      <c r="PLQ308" s="323"/>
      <c r="PLR308" s="319"/>
      <c r="PLS308" s="323"/>
      <c r="PLT308" s="319"/>
      <c r="PLU308" s="323"/>
      <c r="PLV308" s="319"/>
      <c r="PLW308" s="323"/>
      <c r="PLX308" s="319"/>
      <c r="PLY308" s="323"/>
      <c r="PLZ308" s="319"/>
      <c r="PMA308" s="323"/>
      <c r="PMB308" s="319"/>
      <c r="PMC308" s="323"/>
      <c r="PMD308" s="319"/>
      <c r="PME308" s="323"/>
      <c r="PMF308" s="319"/>
      <c r="PMG308" s="323"/>
      <c r="PMH308" s="319"/>
      <c r="PMI308" s="323"/>
      <c r="PMJ308" s="319"/>
      <c r="PMK308" s="323"/>
      <c r="PML308" s="319"/>
      <c r="PMM308" s="323"/>
      <c r="PMN308" s="319"/>
      <c r="PMO308" s="323"/>
      <c r="PMP308" s="319"/>
      <c r="PMQ308" s="323"/>
      <c r="PMR308" s="319"/>
      <c r="PMS308" s="323"/>
      <c r="PMT308" s="319"/>
      <c r="PMU308" s="323"/>
      <c r="PMV308" s="319"/>
      <c r="PMW308" s="323"/>
      <c r="PMX308" s="319"/>
      <c r="PMY308" s="323"/>
      <c r="PMZ308" s="319"/>
      <c r="PNA308" s="323"/>
      <c r="PNB308" s="319"/>
      <c r="PNC308" s="323"/>
      <c r="PND308" s="319"/>
      <c r="PNE308" s="323"/>
      <c r="PNF308" s="319"/>
      <c r="PNG308" s="323"/>
      <c r="PNH308" s="319"/>
      <c r="PNI308" s="323"/>
      <c r="PNJ308" s="319"/>
      <c r="PNK308" s="323"/>
      <c r="PNL308" s="319"/>
      <c r="PNM308" s="323"/>
      <c r="PNN308" s="319"/>
      <c r="PNO308" s="323"/>
      <c r="PNP308" s="319"/>
      <c r="PNQ308" s="323"/>
      <c r="PNR308" s="319"/>
      <c r="PNS308" s="323"/>
      <c r="PNT308" s="319"/>
      <c r="PNU308" s="323"/>
      <c r="PNV308" s="319"/>
      <c r="PNW308" s="323"/>
      <c r="PNX308" s="319"/>
      <c r="PNY308" s="323"/>
      <c r="PNZ308" s="319"/>
      <c r="POA308" s="323"/>
      <c r="POB308" s="319"/>
      <c r="POC308" s="323"/>
      <c r="POD308" s="319"/>
      <c r="POE308" s="323"/>
      <c r="POF308" s="319"/>
      <c r="POG308" s="323"/>
      <c r="POH308" s="319"/>
      <c r="POI308" s="323"/>
      <c r="POJ308" s="319"/>
      <c r="POK308" s="323"/>
      <c r="POL308" s="319"/>
      <c r="POM308" s="323"/>
      <c r="PON308" s="319"/>
      <c r="POO308" s="323"/>
      <c r="POP308" s="319"/>
      <c r="POQ308" s="323"/>
      <c r="POR308" s="319"/>
      <c r="POS308" s="323"/>
      <c r="POT308" s="319"/>
      <c r="POU308" s="323"/>
      <c r="POV308" s="319"/>
      <c r="POW308" s="323"/>
      <c r="POX308" s="319"/>
      <c r="POY308" s="323"/>
      <c r="POZ308" s="319"/>
      <c r="PPA308" s="323"/>
      <c r="PPB308" s="319"/>
      <c r="PPC308" s="323"/>
      <c r="PPD308" s="319"/>
      <c r="PPE308" s="323"/>
      <c r="PPF308" s="319"/>
      <c r="PPG308" s="323"/>
      <c r="PPH308" s="319"/>
      <c r="PPI308" s="323"/>
      <c r="PPJ308" s="319"/>
      <c r="PPK308" s="323"/>
      <c r="PPL308" s="319"/>
      <c r="PPM308" s="323"/>
      <c r="PPN308" s="319"/>
      <c r="PPO308" s="323"/>
      <c r="PPP308" s="319"/>
      <c r="PPQ308" s="323"/>
      <c r="PPR308" s="319"/>
      <c r="PPS308" s="323"/>
      <c r="PPT308" s="319"/>
      <c r="PPU308" s="323"/>
      <c r="PPV308" s="319"/>
      <c r="PPW308" s="323"/>
      <c r="PPX308" s="319"/>
      <c r="PPY308" s="323"/>
      <c r="PPZ308" s="319"/>
      <c r="PQA308" s="323"/>
      <c r="PQB308" s="319"/>
      <c r="PQC308" s="323"/>
      <c r="PQD308" s="319"/>
      <c r="PQE308" s="323"/>
      <c r="PQF308" s="319"/>
      <c r="PQG308" s="323"/>
      <c r="PQH308" s="319"/>
      <c r="PQI308" s="323"/>
      <c r="PQJ308" s="319"/>
      <c r="PQK308" s="323"/>
      <c r="PQL308" s="319"/>
      <c r="PQM308" s="323"/>
      <c r="PQN308" s="319"/>
      <c r="PQO308" s="323"/>
      <c r="PQP308" s="319"/>
      <c r="PQQ308" s="323"/>
      <c r="PQR308" s="319"/>
      <c r="PQS308" s="323"/>
      <c r="PQT308" s="319"/>
      <c r="PQU308" s="323"/>
      <c r="PQV308" s="319"/>
      <c r="PQW308" s="323"/>
      <c r="PQX308" s="319"/>
      <c r="PQY308" s="323"/>
      <c r="PQZ308" s="319"/>
      <c r="PRA308" s="323"/>
      <c r="PRB308" s="319"/>
      <c r="PRC308" s="323"/>
      <c r="PRD308" s="319"/>
      <c r="PRE308" s="323"/>
      <c r="PRF308" s="319"/>
      <c r="PRG308" s="323"/>
      <c r="PRH308" s="319"/>
      <c r="PRI308" s="323"/>
      <c r="PRJ308" s="319"/>
      <c r="PRK308" s="323"/>
      <c r="PRL308" s="319"/>
      <c r="PRM308" s="323"/>
      <c r="PRN308" s="319"/>
      <c r="PRO308" s="323"/>
      <c r="PRP308" s="319"/>
      <c r="PRQ308" s="323"/>
      <c r="PRR308" s="319"/>
      <c r="PRS308" s="323"/>
      <c r="PRT308" s="319"/>
      <c r="PRU308" s="323"/>
      <c r="PRV308" s="319"/>
      <c r="PRW308" s="323"/>
      <c r="PRX308" s="319"/>
      <c r="PRY308" s="323"/>
      <c r="PRZ308" s="319"/>
      <c r="PSA308" s="323"/>
      <c r="PSB308" s="319"/>
      <c r="PSC308" s="323"/>
      <c r="PSD308" s="319"/>
      <c r="PSE308" s="323"/>
      <c r="PSF308" s="319"/>
      <c r="PSG308" s="323"/>
      <c r="PSH308" s="319"/>
      <c r="PSI308" s="323"/>
      <c r="PSJ308" s="319"/>
      <c r="PSK308" s="323"/>
      <c r="PSL308" s="319"/>
      <c r="PSM308" s="323"/>
      <c r="PSN308" s="319"/>
      <c r="PSO308" s="323"/>
      <c r="PSP308" s="319"/>
      <c r="PSQ308" s="323"/>
      <c r="PSR308" s="319"/>
      <c r="PSS308" s="323"/>
      <c r="PST308" s="319"/>
      <c r="PSU308" s="323"/>
      <c r="PSV308" s="319"/>
      <c r="PSW308" s="323"/>
      <c r="PSX308" s="319"/>
      <c r="PSY308" s="323"/>
      <c r="PSZ308" s="319"/>
      <c r="PTA308" s="323"/>
      <c r="PTB308" s="319"/>
      <c r="PTC308" s="323"/>
      <c r="PTD308" s="319"/>
      <c r="PTE308" s="323"/>
      <c r="PTF308" s="319"/>
      <c r="PTG308" s="323"/>
      <c r="PTH308" s="319"/>
      <c r="PTI308" s="323"/>
      <c r="PTJ308" s="319"/>
      <c r="PTK308" s="323"/>
      <c r="PTL308" s="319"/>
      <c r="PTM308" s="323"/>
      <c r="PTN308" s="319"/>
      <c r="PTO308" s="323"/>
      <c r="PTP308" s="319"/>
      <c r="PTQ308" s="323"/>
      <c r="PTR308" s="319"/>
      <c r="PTS308" s="323"/>
      <c r="PTT308" s="319"/>
      <c r="PTU308" s="323"/>
      <c r="PTV308" s="319"/>
      <c r="PTW308" s="323"/>
      <c r="PTX308" s="319"/>
      <c r="PTY308" s="323"/>
      <c r="PTZ308" s="319"/>
      <c r="PUA308" s="323"/>
      <c r="PUB308" s="319"/>
      <c r="PUC308" s="323"/>
      <c r="PUD308" s="319"/>
      <c r="PUE308" s="323"/>
      <c r="PUF308" s="319"/>
      <c r="PUG308" s="323"/>
      <c r="PUH308" s="319"/>
      <c r="PUI308" s="323"/>
      <c r="PUJ308" s="319"/>
      <c r="PUK308" s="323"/>
      <c r="PUL308" s="319"/>
      <c r="PUM308" s="323"/>
      <c r="PUN308" s="319"/>
      <c r="PUO308" s="323"/>
      <c r="PUP308" s="319"/>
      <c r="PUQ308" s="323"/>
      <c r="PUR308" s="319"/>
      <c r="PUS308" s="323"/>
      <c r="PUT308" s="319"/>
      <c r="PUU308" s="323"/>
      <c r="PUV308" s="319"/>
      <c r="PUW308" s="323"/>
      <c r="PUX308" s="319"/>
      <c r="PUY308" s="323"/>
      <c r="PUZ308" s="319"/>
      <c r="PVA308" s="323"/>
      <c r="PVB308" s="319"/>
      <c r="PVC308" s="323"/>
      <c r="PVD308" s="319"/>
      <c r="PVE308" s="323"/>
      <c r="PVF308" s="319"/>
      <c r="PVG308" s="323"/>
      <c r="PVH308" s="319"/>
      <c r="PVI308" s="323"/>
      <c r="PVJ308" s="319"/>
      <c r="PVK308" s="323"/>
      <c r="PVL308" s="319"/>
      <c r="PVM308" s="323"/>
      <c r="PVN308" s="319"/>
      <c r="PVO308" s="323"/>
      <c r="PVP308" s="319"/>
      <c r="PVQ308" s="323"/>
      <c r="PVR308" s="319"/>
      <c r="PVS308" s="323"/>
      <c r="PVT308" s="319"/>
      <c r="PVU308" s="323"/>
      <c r="PVV308" s="319"/>
      <c r="PVW308" s="323"/>
      <c r="PVX308" s="319"/>
      <c r="PVY308" s="323"/>
      <c r="PVZ308" s="319"/>
      <c r="PWA308" s="323"/>
      <c r="PWB308" s="319"/>
      <c r="PWC308" s="323"/>
      <c r="PWD308" s="319"/>
      <c r="PWE308" s="323"/>
      <c r="PWF308" s="319"/>
      <c r="PWG308" s="323"/>
      <c r="PWH308" s="319"/>
      <c r="PWI308" s="323"/>
      <c r="PWJ308" s="319"/>
      <c r="PWK308" s="323"/>
      <c r="PWL308" s="319"/>
      <c r="PWM308" s="323"/>
      <c r="PWN308" s="319"/>
      <c r="PWO308" s="323"/>
      <c r="PWP308" s="319"/>
      <c r="PWQ308" s="323"/>
      <c r="PWR308" s="319"/>
      <c r="PWS308" s="323"/>
      <c r="PWT308" s="319"/>
      <c r="PWU308" s="323"/>
      <c r="PWV308" s="319"/>
      <c r="PWW308" s="323"/>
      <c r="PWX308" s="319"/>
      <c r="PWY308" s="323"/>
      <c r="PWZ308" s="319"/>
      <c r="PXA308" s="323"/>
      <c r="PXB308" s="319"/>
      <c r="PXC308" s="323"/>
      <c r="PXD308" s="319"/>
      <c r="PXE308" s="323"/>
      <c r="PXF308" s="319"/>
      <c r="PXG308" s="323"/>
      <c r="PXH308" s="319"/>
      <c r="PXI308" s="323"/>
      <c r="PXJ308" s="319"/>
      <c r="PXK308" s="323"/>
      <c r="PXL308" s="319"/>
      <c r="PXM308" s="323"/>
      <c r="PXN308" s="319"/>
      <c r="PXO308" s="323"/>
      <c r="PXP308" s="319"/>
      <c r="PXQ308" s="323"/>
      <c r="PXR308" s="319"/>
      <c r="PXS308" s="323"/>
      <c r="PXT308" s="319"/>
      <c r="PXU308" s="323"/>
      <c r="PXV308" s="319"/>
      <c r="PXW308" s="323"/>
      <c r="PXX308" s="319"/>
      <c r="PXY308" s="323"/>
      <c r="PXZ308" s="319"/>
      <c r="PYA308" s="323"/>
      <c r="PYB308" s="319"/>
      <c r="PYC308" s="323"/>
      <c r="PYD308" s="319"/>
      <c r="PYE308" s="323"/>
      <c r="PYF308" s="319"/>
      <c r="PYG308" s="323"/>
      <c r="PYH308" s="319"/>
      <c r="PYI308" s="323"/>
      <c r="PYJ308" s="319"/>
      <c r="PYK308" s="323"/>
      <c r="PYL308" s="319"/>
      <c r="PYM308" s="323"/>
      <c r="PYN308" s="319"/>
      <c r="PYO308" s="323"/>
      <c r="PYP308" s="319"/>
      <c r="PYQ308" s="323"/>
      <c r="PYR308" s="319"/>
      <c r="PYS308" s="323"/>
      <c r="PYT308" s="319"/>
      <c r="PYU308" s="323"/>
      <c r="PYV308" s="319"/>
      <c r="PYW308" s="323"/>
      <c r="PYX308" s="319"/>
      <c r="PYY308" s="323"/>
      <c r="PYZ308" s="319"/>
      <c r="PZA308" s="323"/>
      <c r="PZB308" s="319"/>
      <c r="PZC308" s="323"/>
      <c r="PZD308" s="319"/>
      <c r="PZE308" s="323"/>
      <c r="PZF308" s="319"/>
      <c r="PZG308" s="323"/>
      <c r="PZH308" s="319"/>
      <c r="PZI308" s="323"/>
      <c r="PZJ308" s="319"/>
      <c r="PZK308" s="323"/>
      <c r="PZL308" s="319"/>
      <c r="PZM308" s="323"/>
      <c r="PZN308" s="319"/>
      <c r="PZO308" s="323"/>
      <c r="PZP308" s="319"/>
      <c r="PZQ308" s="323"/>
      <c r="PZR308" s="319"/>
      <c r="PZS308" s="323"/>
      <c r="PZT308" s="319"/>
      <c r="PZU308" s="323"/>
      <c r="PZV308" s="319"/>
      <c r="PZW308" s="323"/>
      <c r="PZX308" s="319"/>
      <c r="PZY308" s="323"/>
      <c r="PZZ308" s="319"/>
      <c r="QAA308" s="323"/>
      <c r="QAB308" s="319"/>
      <c r="QAC308" s="323"/>
      <c r="QAD308" s="319"/>
      <c r="QAE308" s="323"/>
      <c r="QAF308" s="319"/>
      <c r="QAG308" s="323"/>
      <c r="QAH308" s="319"/>
      <c r="QAI308" s="323"/>
      <c r="QAJ308" s="319"/>
      <c r="QAK308" s="323"/>
      <c r="QAL308" s="319"/>
      <c r="QAM308" s="323"/>
      <c r="QAN308" s="319"/>
      <c r="QAO308" s="323"/>
      <c r="QAP308" s="319"/>
      <c r="QAQ308" s="323"/>
      <c r="QAR308" s="319"/>
      <c r="QAS308" s="323"/>
      <c r="QAT308" s="319"/>
      <c r="QAU308" s="323"/>
      <c r="QAV308" s="319"/>
      <c r="QAW308" s="323"/>
      <c r="QAX308" s="319"/>
      <c r="QAY308" s="323"/>
      <c r="QAZ308" s="319"/>
      <c r="QBA308" s="323"/>
      <c r="QBB308" s="319"/>
      <c r="QBC308" s="323"/>
      <c r="QBD308" s="319"/>
      <c r="QBE308" s="323"/>
      <c r="QBF308" s="319"/>
      <c r="QBG308" s="323"/>
      <c r="QBH308" s="319"/>
      <c r="QBI308" s="323"/>
      <c r="QBJ308" s="319"/>
      <c r="QBK308" s="323"/>
      <c r="QBL308" s="319"/>
      <c r="QBM308" s="323"/>
      <c r="QBN308" s="319"/>
      <c r="QBO308" s="323"/>
      <c r="QBP308" s="319"/>
      <c r="QBQ308" s="323"/>
      <c r="QBR308" s="319"/>
      <c r="QBS308" s="323"/>
      <c r="QBT308" s="319"/>
      <c r="QBU308" s="323"/>
      <c r="QBV308" s="319"/>
      <c r="QBW308" s="323"/>
      <c r="QBX308" s="319"/>
      <c r="QBY308" s="323"/>
      <c r="QBZ308" s="319"/>
      <c r="QCA308" s="323"/>
      <c r="QCB308" s="319"/>
      <c r="QCC308" s="323"/>
      <c r="QCD308" s="319"/>
      <c r="QCE308" s="323"/>
      <c r="QCF308" s="319"/>
      <c r="QCG308" s="323"/>
      <c r="QCH308" s="319"/>
      <c r="QCI308" s="323"/>
      <c r="QCJ308" s="319"/>
      <c r="QCK308" s="323"/>
      <c r="QCL308" s="319"/>
      <c r="QCM308" s="323"/>
      <c r="QCN308" s="319"/>
      <c r="QCO308" s="323"/>
      <c r="QCP308" s="319"/>
      <c r="QCQ308" s="323"/>
      <c r="QCR308" s="319"/>
      <c r="QCS308" s="323"/>
      <c r="QCT308" s="319"/>
      <c r="QCU308" s="323"/>
      <c r="QCV308" s="319"/>
      <c r="QCW308" s="323"/>
      <c r="QCX308" s="319"/>
      <c r="QCY308" s="323"/>
      <c r="QCZ308" s="319"/>
      <c r="QDA308" s="323"/>
      <c r="QDB308" s="319"/>
      <c r="QDC308" s="323"/>
      <c r="QDD308" s="319"/>
      <c r="QDE308" s="323"/>
      <c r="QDF308" s="319"/>
      <c r="QDG308" s="323"/>
      <c r="QDH308" s="319"/>
      <c r="QDI308" s="323"/>
      <c r="QDJ308" s="319"/>
      <c r="QDK308" s="323"/>
      <c r="QDL308" s="319"/>
      <c r="QDM308" s="323"/>
      <c r="QDN308" s="319"/>
      <c r="QDO308" s="323"/>
      <c r="QDP308" s="319"/>
      <c r="QDQ308" s="323"/>
      <c r="QDR308" s="319"/>
      <c r="QDS308" s="323"/>
      <c r="QDT308" s="319"/>
      <c r="QDU308" s="323"/>
      <c r="QDV308" s="319"/>
      <c r="QDW308" s="323"/>
      <c r="QDX308" s="319"/>
      <c r="QDY308" s="323"/>
      <c r="QDZ308" s="319"/>
      <c r="QEA308" s="323"/>
      <c r="QEB308" s="319"/>
      <c r="QEC308" s="323"/>
      <c r="QED308" s="319"/>
      <c r="QEE308" s="323"/>
      <c r="QEF308" s="319"/>
      <c r="QEG308" s="323"/>
      <c r="QEH308" s="319"/>
      <c r="QEI308" s="323"/>
      <c r="QEJ308" s="319"/>
      <c r="QEK308" s="323"/>
      <c r="QEL308" s="319"/>
      <c r="QEM308" s="323"/>
      <c r="QEN308" s="319"/>
      <c r="QEO308" s="323"/>
      <c r="QEP308" s="319"/>
      <c r="QEQ308" s="323"/>
      <c r="QER308" s="319"/>
      <c r="QES308" s="323"/>
      <c r="QET308" s="319"/>
      <c r="QEU308" s="323"/>
      <c r="QEV308" s="319"/>
      <c r="QEW308" s="323"/>
      <c r="QEX308" s="319"/>
      <c r="QEY308" s="323"/>
      <c r="QEZ308" s="319"/>
      <c r="QFA308" s="323"/>
      <c r="QFB308" s="319"/>
      <c r="QFC308" s="323"/>
      <c r="QFD308" s="319"/>
      <c r="QFE308" s="323"/>
      <c r="QFF308" s="319"/>
      <c r="QFG308" s="323"/>
      <c r="QFH308" s="319"/>
      <c r="QFI308" s="323"/>
      <c r="QFJ308" s="319"/>
      <c r="QFK308" s="323"/>
      <c r="QFL308" s="319"/>
      <c r="QFM308" s="323"/>
      <c r="QFN308" s="319"/>
      <c r="QFO308" s="323"/>
      <c r="QFP308" s="319"/>
      <c r="QFQ308" s="323"/>
      <c r="QFR308" s="319"/>
      <c r="QFS308" s="323"/>
      <c r="QFT308" s="319"/>
      <c r="QFU308" s="323"/>
      <c r="QFV308" s="319"/>
      <c r="QFW308" s="323"/>
      <c r="QFX308" s="319"/>
      <c r="QFY308" s="323"/>
      <c r="QFZ308" s="319"/>
      <c r="QGA308" s="323"/>
      <c r="QGB308" s="319"/>
      <c r="QGC308" s="323"/>
      <c r="QGD308" s="319"/>
      <c r="QGE308" s="323"/>
      <c r="QGF308" s="319"/>
      <c r="QGG308" s="323"/>
      <c r="QGH308" s="319"/>
      <c r="QGI308" s="323"/>
      <c r="QGJ308" s="319"/>
      <c r="QGK308" s="323"/>
      <c r="QGL308" s="319"/>
      <c r="QGM308" s="323"/>
      <c r="QGN308" s="319"/>
      <c r="QGO308" s="323"/>
      <c r="QGP308" s="319"/>
      <c r="QGQ308" s="323"/>
      <c r="QGR308" s="319"/>
      <c r="QGS308" s="323"/>
      <c r="QGT308" s="319"/>
      <c r="QGU308" s="323"/>
      <c r="QGV308" s="319"/>
      <c r="QGW308" s="323"/>
      <c r="QGX308" s="319"/>
      <c r="QGY308" s="323"/>
      <c r="QGZ308" s="319"/>
      <c r="QHA308" s="323"/>
      <c r="QHB308" s="319"/>
      <c r="QHC308" s="323"/>
      <c r="QHD308" s="319"/>
      <c r="QHE308" s="323"/>
      <c r="QHF308" s="319"/>
      <c r="QHG308" s="323"/>
      <c r="QHH308" s="319"/>
      <c r="QHI308" s="323"/>
      <c r="QHJ308" s="319"/>
      <c r="QHK308" s="323"/>
      <c r="QHL308" s="319"/>
      <c r="QHM308" s="323"/>
      <c r="QHN308" s="319"/>
      <c r="QHO308" s="323"/>
      <c r="QHP308" s="319"/>
      <c r="QHQ308" s="323"/>
      <c r="QHR308" s="319"/>
      <c r="QHS308" s="323"/>
      <c r="QHT308" s="319"/>
      <c r="QHU308" s="323"/>
      <c r="QHV308" s="319"/>
      <c r="QHW308" s="323"/>
      <c r="QHX308" s="319"/>
      <c r="QHY308" s="323"/>
      <c r="QHZ308" s="319"/>
      <c r="QIA308" s="323"/>
      <c r="QIB308" s="319"/>
      <c r="QIC308" s="323"/>
      <c r="QID308" s="319"/>
      <c r="QIE308" s="323"/>
      <c r="QIF308" s="319"/>
      <c r="QIG308" s="323"/>
      <c r="QIH308" s="319"/>
      <c r="QII308" s="323"/>
      <c r="QIJ308" s="319"/>
      <c r="QIK308" s="323"/>
      <c r="QIL308" s="319"/>
      <c r="QIM308" s="323"/>
      <c r="QIN308" s="319"/>
      <c r="QIO308" s="323"/>
      <c r="QIP308" s="319"/>
      <c r="QIQ308" s="323"/>
      <c r="QIR308" s="319"/>
      <c r="QIS308" s="323"/>
      <c r="QIT308" s="319"/>
      <c r="QIU308" s="323"/>
      <c r="QIV308" s="319"/>
      <c r="QIW308" s="323"/>
      <c r="QIX308" s="319"/>
      <c r="QIY308" s="323"/>
      <c r="QIZ308" s="319"/>
      <c r="QJA308" s="323"/>
      <c r="QJB308" s="319"/>
      <c r="QJC308" s="323"/>
      <c r="QJD308" s="319"/>
      <c r="QJE308" s="323"/>
      <c r="QJF308" s="319"/>
      <c r="QJG308" s="323"/>
      <c r="QJH308" s="319"/>
      <c r="QJI308" s="323"/>
      <c r="QJJ308" s="319"/>
      <c r="QJK308" s="323"/>
      <c r="QJL308" s="319"/>
      <c r="QJM308" s="323"/>
      <c r="QJN308" s="319"/>
      <c r="QJO308" s="323"/>
      <c r="QJP308" s="319"/>
      <c r="QJQ308" s="323"/>
      <c r="QJR308" s="319"/>
      <c r="QJS308" s="323"/>
      <c r="QJT308" s="319"/>
      <c r="QJU308" s="323"/>
      <c r="QJV308" s="319"/>
      <c r="QJW308" s="323"/>
      <c r="QJX308" s="319"/>
      <c r="QJY308" s="323"/>
      <c r="QJZ308" s="319"/>
      <c r="QKA308" s="323"/>
      <c r="QKB308" s="319"/>
      <c r="QKC308" s="323"/>
      <c r="QKD308" s="319"/>
      <c r="QKE308" s="323"/>
      <c r="QKF308" s="319"/>
      <c r="QKG308" s="323"/>
      <c r="QKH308" s="319"/>
      <c r="QKI308" s="323"/>
      <c r="QKJ308" s="319"/>
      <c r="QKK308" s="323"/>
      <c r="QKL308" s="319"/>
      <c r="QKM308" s="323"/>
      <c r="QKN308" s="319"/>
      <c r="QKO308" s="323"/>
      <c r="QKP308" s="319"/>
      <c r="QKQ308" s="323"/>
      <c r="QKR308" s="319"/>
      <c r="QKS308" s="323"/>
      <c r="QKT308" s="319"/>
      <c r="QKU308" s="323"/>
      <c r="QKV308" s="319"/>
      <c r="QKW308" s="323"/>
      <c r="QKX308" s="319"/>
      <c r="QKY308" s="323"/>
      <c r="QKZ308" s="319"/>
      <c r="QLA308" s="323"/>
      <c r="QLB308" s="319"/>
      <c r="QLC308" s="323"/>
      <c r="QLD308" s="319"/>
      <c r="QLE308" s="323"/>
      <c r="QLF308" s="319"/>
      <c r="QLG308" s="323"/>
      <c r="QLH308" s="319"/>
      <c r="QLI308" s="323"/>
      <c r="QLJ308" s="319"/>
      <c r="QLK308" s="323"/>
      <c r="QLL308" s="319"/>
      <c r="QLM308" s="323"/>
      <c r="QLN308" s="319"/>
      <c r="QLO308" s="323"/>
      <c r="QLP308" s="319"/>
      <c r="QLQ308" s="323"/>
      <c r="QLR308" s="319"/>
      <c r="QLS308" s="323"/>
      <c r="QLT308" s="319"/>
      <c r="QLU308" s="323"/>
      <c r="QLV308" s="319"/>
      <c r="QLW308" s="323"/>
      <c r="QLX308" s="319"/>
      <c r="QLY308" s="323"/>
      <c r="QLZ308" s="319"/>
      <c r="QMA308" s="323"/>
      <c r="QMB308" s="319"/>
      <c r="QMC308" s="323"/>
      <c r="QMD308" s="319"/>
      <c r="QME308" s="323"/>
      <c r="QMF308" s="319"/>
      <c r="QMG308" s="323"/>
      <c r="QMH308" s="319"/>
      <c r="QMI308" s="323"/>
      <c r="QMJ308" s="319"/>
      <c r="QMK308" s="323"/>
      <c r="QML308" s="319"/>
      <c r="QMM308" s="323"/>
      <c r="QMN308" s="319"/>
      <c r="QMO308" s="323"/>
      <c r="QMP308" s="319"/>
      <c r="QMQ308" s="323"/>
      <c r="QMR308" s="319"/>
      <c r="QMS308" s="323"/>
      <c r="QMT308" s="319"/>
      <c r="QMU308" s="323"/>
      <c r="QMV308" s="319"/>
      <c r="QMW308" s="323"/>
      <c r="QMX308" s="319"/>
      <c r="QMY308" s="323"/>
      <c r="QMZ308" s="319"/>
      <c r="QNA308" s="323"/>
      <c r="QNB308" s="319"/>
      <c r="QNC308" s="323"/>
      <c r="QND308" s="319"/>
      <c r="QNE308" s="323"/>
      <c r="QNF308" s="319"/>
      <c r="QNG308" s="323"/>
      <c r="QNH308" s="319"/>
      <c r="QNI308" s="323"/>
      <c r="QNJ308" s="319"/>
      <c r="QNK308" s="323"/>
      <c r="QNL308" s="319"/>
      <c r="QNM308" s="323"/>
      <c r="QNN308" s="319"/>
      <c r="QNO308" s="323"/>
      <c r="QNP308" s="319"/>
      <c r="QNQ308" s="323"/>
      <c r="QNR308" s="319"/>
      <c r="QNS308" s="323"/>
      <c r="QNT308" s="319"/>
      <c r="QNU308" s="323"/>
      <c r="QNV308" s="319"/>
      <c r="QNW308" s="323"/>
      <c r="QNX308" s="319"/>
      <c r="QNY308" s="323"/>
      <c r="QNZ308" s="319"/>
      <c r="QOA308" s="323"/>
      <c r="QOB308" s="319"/>
      <c r="QOC308" s="323"/>
      <c r="QOD308" s="319"/>
      <c r="QOE308" s="323"/>
      <c r="QOF308" s="319"/>
      <c r="QOG308" s="323"/>
      <c r="QOH308" s="319"/>
      <c r="QOI308" s="323"/>
      <c r="QOJ308" s="319"/>
      <c r="QOK308" s="323"/>
      <c r="QOL308" s="319"/>
      <c r="QOM308" s="323"/>
      <c r="QON308" s="319"/>
      <c r="QOO308" s="323"/>
      <c r="QOP308" s="319"/>
      <c r="QOQ308" s="323"/>
      <c r="QOR308" s="319"/>
      <c r="QOS308" s="323"/>
      <c r="QOT308" s="319"/>
      <c r="QOU308" s="323"/>
      <c r="QOV308" s="319"/>
      <c r="QOW308" s="323"/>
      <c r="QOX308" s="319"/>
      <c r="QOY308" s="323"/>
      <c r="QOZ308" s="319"/>
      <c r="QPA308" s="323"/>
      <c r="QPB308" s="319"/>
      <c r="QPC308" s="323"/>
      <c r="QPD308" s="319"/>
      <c r="QPE308" s="323"/>
      <c r="QPF308" s="319"/>
      <c r="QPG308" s="323"/>
      <c r="QPH308" s="319"/>
      <c r="QPI308" s="323"/>
      <c r="QPJ308" s="319"/>
      <c r="QPK308" s="323"/>
      <c r="QPL308" s="319"/>
      <c r="QPM308" s="323"/>
      <c r="QPN308" s="319"/>
      <c r="QPO308" s="323"/>
      <c r="QPP308" s="319"/>
      <c r="QPQ308" s="323"/>
      <c r="QPR308" s="319"/>
      <c r="QPS308" s="323"/>
      <c r="QPT308" s="319"/>
      <c r="QPU308" s="323"/>
      <c r="QPV308" s="319"/>
      <c r="QPW308" s="323"/>
      <c r="QPX308" s="319"/>
      <c r="QPY308" s="323"/>
      <c r="QPZ308" s="319"/>
      <c r="QQA308" s="323"/>
      <c r="QQB308" s="319"/>
      <c r="QQC308" s="323"/>
      <c r="QQD308" s="319"/>
      <c r="QQE308" s="323"/>
      <c r="QQF308" s="319"/>
      <c r="QQG308" s="323"/>
      <c r="QQH308" s="319"/>
      <c r="QQI308" s="323"/>
      <c r="QQJ308" s="319"/>
      <c r="QQK308" s="323"/>
      <c r="QQL308" s="319"/>
      <c r="QQM308" s="323"/>
      <c r="QQN308" s="319"/>
      <c r="QQO308" s="323"/>
      <c r="QQP308" s="319"/>
      <c r="QQQ308" s="323"/>
      <c r="QQR308" s="319"/>
      <c r="QQS308" s="323"/>
      <c r="QQT308" s="319"/>
      <c r="QQU308" s="323"/>
      <c r="QQV308" s="319"/>
      <c r="QQW308" s="323"/>
      <c r="QQX308" s="319"/>
      <c r="QQY308" s="323"/>
      <c r="QQZ308" s="319"/>
      <c r="QRA308" s="323"/>
      <c r="QRB308" s="319"/>
      <c r="QRC308" s="323"/>
      <c r="QRD308" s="319"/>
      <c r="QRE308" s="323"/>
      <c r="QRF308" s="319"/>
      <c r="QRG308" s="323"/>
      <c r="QRH308" s="319"/>
      <c r="QRI308" s="323"/>
      <c r="QRJ308" s="319"/>
      <c r="QRK308" s="323"/>
      <c r="QRL308" s="319"/>
      <c r="QRM308" s="323"/>
      <c r="QRN308" s="319"/>
      <c r="QRO308" s="323"/>
      <c r="QRP308" s="319"/>
      <c r="QRQ308" s="323"/>
      <c r="QRR308" s="319"/>
      <c r="QRS308" s="323"/>
      <c r="QRT308" s="319"/>
      <c r="QRU308" s="323"/>
      <c r="QRV308" s="319"/>
      <c r="QRW308" s="323"/>
      <c r="QRX308" s="319"/>
      <c r="QRY308" s="323"/>
      <c r="QRZ308" s="319"/>
      <c r="QSA308" s="323"/>
      <c r="QSB308" s="319"/>
      <c r="QSC308" s="323"/>
      <c r="QSD308" s="319"/>
      <c r="QSE308" s="323"/>
      <c r="QSF308" s="319"/>
      <c r="QSG308" s="323"/>
      <c r="QSH308" s="319"/>
      <c r="QSI308" s="323"/>
      <c r="QSJ308" s="319"/>
      <c r="QSK308" s="323"/>
      <c r="QSL308" s="319"/>
      <c r="QSM308" s="323"/>
      <c r="QSN308" s="319"/>
      <c r="QSO308" s="323"/>
      <c r="QSP308" s="319"/>
      <c r="QSQ308" s="323"/>
      <c r="QSR308" s="319"/>
      <c r="QSS308" s="323"/>
      <c r="QST308" s="319"/>
      <c r="QSU308" s="323"/>
      <c r="QSV308" s="319"/>
      <c r="QSW308" s="323"/>
      <c r="QSX308" s="319"/>
      <c r="QSY308" s="323"/>
      <c r="QSZ308" s="319"/>
      <c r="QTA308" s="323"/>
      <c r="QTB308" s="319"/>
      <c r="QTC308" s="323"/>
      <c r="QTD308" s="319"/>
      <c r="QTE308" s="323"/>
      <c r="QTF308" s="319"/>
      <c r="QTG308" s="323"/>
      <c r="QTH308" s="319"/>
      <c r="QTI308" s="323"/>
      <c r="QTJ308" s="319"/>
      <c r="QTK308" s="323"/>
      <c r="QTL308" s="319"/>
      <c r="QTM308" s="323"/>
      <c r="QTN308" s="319"/>
      <c r="QTO308" s="323"/>
      <c r="QTP308" s="319"/>
      <c r="QTQ308" s="323"/>
      <c r="QTR308" s="319"/>
      <c r="QTS308" s="323"/>
      <c r="QTT308" s="319"/>
      <c r="QTU308" s="323"/>
      <c r="QTV308" s="319"/>
      <c r="QTW308" s="323"/>
      <c r="QTX308" s="319"/>
      <c r="QTY308" s="323"/>
      <c r="QTZ308" s="319"/>
      <c r="QUA308" s="323"/>
      <c r="QUB308" s="319"/>
      <c r="QUC308" s="323"/>
      <c r="QUD308" s="319"/>
      <c r="QUE308" s="323"/>
      <c r="QUF308" s="319"/>
      <c r="QUG308" s="323"/>
      <c r="QUH308" s="319"/>
      <c r="QUI308" s="323"/>
      <c r="QUJ308" s="319"/>
      <c r="QUK308" s="323"/>
      <c r="QUL308" s="319"/>
      <c r="QUM308" s="323"/>
      <c r="QUN308" s="319"/>
      <c r="QUO308" s="323"/>
      <c r="QUP308" s="319"/>
      <c r="QUQ308" s="323"/>
      <c r="QUR308" s="319"/>
      <c r="QUS308" s="323"/>
      <c r="QUT308" s="319"/>
      <c r="QUU308" s="323"/>
      <c r="QUV308" s="319"/>
      <c r="QUW308" s="323"/>
      <c r="QUX308" s="319"/>
      <c r="QUY308" s="323"/>
      <c r="QUZ308" s="319"/>
      <c r="QVA308" s="323"/>
      <c r="QVB308" s="319"/>
      <c r="QVC308" s="323"/>
      <c r="QVD308" s="319"/>
      <c r="QVE308" s="323"/>
      <c r="QVF308" s="319"/>
      <c r="QVG308" s="323"/>
      <c r="QVH308" s="319"/>
      <c r="QVI308" s="323"/>
      <c r="QVJ308" s="319"/>
      <c r="QVK308" s="323"/>
      <c r="QVL308" s="319"/>
      <c r="QVM308" s="323"/>
      <c r="QVN308" s="319"/>
      <c r="QVO308" s="323"/>
      <c r="QVP308" s="319"/>
      <c r="QVQ308" s="323"/>
      <c r="QVR308" s="319"/>
      <c r="QVS308" s="323"/>
      <c r="QVT308" s="319"/>
      <c r="QVU308" s="323"/>
      <c r="QVV308" s="319"/>
      <c r="QVW308" s="323"/>
      <c r="QVX308" s="319"/>
      <c r="QVY308" s="323"/>
      <c r="QVZ308" s="319"/>
      <c r="QWA308" s="323"/>
      <c r="QWB308" s="319"/>
      <c r="QWC308" s="323"/>
      <c r="QWD308" s="319"/>
      <c r="QWE308" s="323"/>
      <c r="QWF308" s="319"/>
      <c r="QWG308" s="323"/>
      <c r="QWH308" s="319"/>
      <c r="QWI308" s="323"/>
      <c r="QWJ308" s="319"/>
      <c r="QWK308" s="323"/>
      <c r="QWL308" s="319"/>
      <c r="QWM308" s="323"/>
      <c r="QWN308" s="319"/>
      <c r="QWO308" s="323"/>
      <c r="QWP308" s="319"/>
      <c r="QWQ308" s="323"/>
      <c r="QWR308" s="319"/>
      <c r="QWS308" s="323"/>
      <c r="QWT308" s="319"/>
      <c r="QWU308" s="323"/>
      <c r="QWV308" s="319"/>
      <c r="QWW308" s="323"/>
      <c r="QWX308" s="319"/>
      <c r="QWY308" s="323"/>
      <c r="QWZ308" s="319"/>
      <c r="QXA308" s="323"/>
      <c r="QXB308" s="319"/>
      <c r="QXC308" s="323"/>
      <c r="QXD308" s="319"/>
      <c r="QXE308" s="323"/>
      <c r="QXF308" s="319"/>
      <c r="QXG308" s="323"/>
      <c r="QXH308" s="319"/>
      <c r="QXI308" s="323"/>
      <c r="QXJ308" s="319"/>
      <c r="QXK308" s="323"/>
      <c r="QXL308" s="319"/>
      <c r="QXM308" s="323"/>
      <c r="QXN308" s="319"/>
      <c r="QXO308" s="323"/>
      <c r="QXP308" s="319"/>
      <c r="QXQ308" s="323"/>
      <c r="QXR308" s="319"/>
      <c r="QXS308" s="323"/>
      <c r="QXT308" s="319"/>
      <c r="QXU308" s="323"/>
      <c r="QXV308" s="319"/>
      <c r="QXW308" s="323"/>
      <c r="QXX308" s="319"/>
      <c r="QXY308" s="323"/>
      <c r="QXZ308" s="319"/>
      <c r="QYA308" s="323"/>
      <c r="QYB308" s="319"/>
      <c r="QYC308" s="323"/>
      <c r="QYD308" s="319"/>
      <c r="QYE308" s="323"/>
      <c r="QYF308" s="319"/>
      <c r="QYG308" s="323"/>
      <c r="QYH308" s="319"/>
      <c r="QYI308" s="323"/>
      <c r="QYJ308" s="319"/>
      <c r="QYK308" s="323"/>
      <c r="QYL308" s="319"/>
      <c r="QYM308" s="323"/>
      <c r="QYN308" s="319"/>
      <c r="QYO308" s="323"/>
      <c r="QYP308" s="319"/>
      <c r="QYQ308" s="323"/>
      <c r="QYR308" s="319"/>
      <c r="QYS308" s="323"/>
      <c r="QYT308" s="319"/>
      <c r="QYU308" s="323"/>
      <c r="QYV308" s="319"/>
      <c r="QYW308" s="323"/>
      <c r="QYX308" s="319"/>
      <c r="QYY308" s="323"/>
      <c r="QYZ308" s="319"/>
      <c r="QZA308" s="323"/>
      <c r="QZB308" s="319"/>
      <c r="QZC308" s="323"/>
      <c r="QZD308" s="319"/>
      <c r="QZE308" s="323"/>
      <c r="QZF308" s="319"/>
      <c r="QZG308" s="323"/>
      <c r="QZH308" s="319"/>
      <c r="QZI308" s="323"/>
      <c r="QZJ308" s="319"/>
      <c r="QZK308" s="323"/>
      <c r="QZL308" s="319"/>
      <c r="QZM308" s="323"/>
      <c r="QZN308" s="319"/>
      <c r="QZO308" s="323"/>
      <c r="QZP308" s="319"/>
      <c r="QZQ308" s="323"/>
      <c r="QZR308" s="319"/>
      <c r="QZS308" s="323"/>
      <c r="QZT308" s="319"/>
      <c r="QZU308" s="323"/>
      <c r="QZV308" s="319"/>
      <c r="QZW308" s="323"/>
      <c r="QZX308" s="319"/>
      <c r="QZY308" s="323"/>
      <c r="QZZ308" s="319"/>
      <c r="RAA308" s="323"/>
      <c r="RAB308" s="319"/>
      <c r="RAC308" s="323"/>
      <c r="RAD308" s="319"/>
      <c r="RAE308" s="323"/>
      <c r="RAF308" s="319"/>
      <c r="RAG308" s="323"/>
      <c r="RAH308" s="319"/>
      <c r="RAI308" s="323"/>
      <c r="RAJ308" s="319"/>
      <c r="RAK308" s="323"/>
      <c r="RAL308" s="319"/>
      <c r="RAM308" s="323"/>
      <c r="RAN308" s="319"/>
      <c r="RAO308" s="323"/>
      <c r="RAP308" s="319"/>
      <c r="RAQ308" s="323"/>
      <c r="RAR308" s="319"/>
      <c r="RAS308" s="323"/>
      <c r="RAT308" s="319"/>
      <c r="RAU308" s="323"/>
      <c r="RAV308" s="319"/>
      <c r="RAW308" s="323"/>
      <c r="RAX308" s="319"/>
      <c r="RAY308" s="323"/>
      <c r="RAZ308" s="319"/>
      <c r="RBA308" s="323"/>
      <c r="RBB308" s="319"/>
      <c r="RBC308" s="323"/>
      <c r="RBD308" s="319"/>
      <c r="RBE308" s="323"/>
      <c r="RBF308" s="319"/>
      <c r="RBG308" s="323"/>
      <c r="RBH308" s="319"/>
      <c r="RBI308" s="323"/>
      <c r="RBJ308" s="319"/>
      <c r="RBK308" s="323"/>
      <c r="RBL308" s="319"/>
      <c r="RBM308" s="323"/>
      <c r="RBN308" s="319"/>
      <c r="RBO308" s="323"/>
      <c r="RBP308" s="319"/>
      <c r="RBQ308" s="323"/>
      <c r="RBR308" s="319"/>
      <c r="RBS308" s="323"/>
      <c r="RBT308" s="319"/>
      <c r="RBU308" s="323"/>
      <c r="RBV308" s="319"/>
      <c r="RBW308" s="323"/>
      <c r="RBX308" s="319"/>
      <c r="RBY308" s="323"/>
      <c r="RBZ308" s="319"/>
      <c r="RCA308" s="323"/>
      <c r="RCB308" s="319"/>
      <c r="RCC308" s="323"/>
      <c r="RCD308" s="319"/>
      <c r="RCE308" s="323"/>
      <c r="RCF308" s="319"/>
      <c r="RCG308" s="323"/>
      <c r="RCH308" s="319"/>
      <c r="RCI308" s="323"/>
      <c r="RCJ308" s="319"/>
      <c r="RCK308" s="323"/>
      <c r="RCL308" s="319"/>
      <c r="RCM308" s="323"/>
      <c r="RCN308" s="319"/>
      <c r="RCO308" s="323"/>
      <c r="RCP308" s="319"/>
      <c r="RCQ308" s="323"/>
      <c r="RCR308" s="319"/>
      <c r="RCS308" s="323"/>
      <c r="RCT308" s="319"/>
      <c r="RCU308" s="323"/>
      <c r="RCV308" s="319"/>
      <c r="RCW308" s="323"/>
      <c r="RCX308" s="319"/>
      <c r="RCY308" s="323"/>
      <c r="RCZ308" s="319"/>
      <c r="RDA308" s="323"/>
      <c r="RDB308" s="319"/>
      <c r="RDC308" s="323"/>
      <c r="RDD308" s="319"/>
      <c r="RDE308" s="323"/>
      <c r="RDF308" s="319"/>
      <c r="RDG308" s="323"/>
      <c r="RDH308" s="319"/>
      <c r="RDI308" s="323"/>
      <c r="RDJ308" s="319"/>
      <c r="RDK308" s="323"/>
      <c r="RDL308" s="319"/>
      <c r="RDM308" s="323"/>
      <c r="RDN308" s="319"/>
      <c r="RDO308" s="323"/>
      <c r="RDP308" s="319"/>
      <c r="RDQ308" s="323"/>
      <c r="RDR308" s="319"/>
      <c r="RDS308" s="323"/>
      <c r="RDT308" s="319"/>
      <c r="RDU308" s="323"/>
      <c r="RDV308" s="319"/>
      <c r="RDW308" s="323"/>
      <c r="RDX308" s="319"/>
      <c r="RDY308" s="323"/>
      <c r="RDZ308" s="319"/>
      <c r="REA308" s="323"/>
      <c r="REB308" s="319"/>
      <c r="REC308" s="323"/>
      <c r="RED308" s="319"/>
      <c r="REE308" s="323"/>
      <c r="REF308" s="319"/>
      <c r="REG308" s="323"/>
      <c r="REH308" s="319"/>
      <c r="REI308" s="323"/>
      <c r="REJ308" s="319"/>
      <c r="REK308" s="323"/>
      <c r="REL308" s="319"/>
      <c r="REM308" s="323"/>
      <c r="REN308" s="319"/>
      <c r="REO308" s="323"/>
      <c r="REP308" s="319"/>
      <c r="REQ308" s="323"/>
      <c r="RER308" s="319"/>
      <c r="RES308" s="323"/>
      <c r="RET308" s="319"/>
      <c r="REU308" s="323"/>
      <c r="REV308" s="319"/>
      <c r="REW308" s="323"/>
      <c r="REX308" s="319"/>
      <c r="REY308" s="323"/>
      <c r="REZ308" s="319"/>
      <c r="RFA308" s="323"/>
      <c r="RFB308" s="319"/>
      <c r="RFC308" s="323"/>
      <c r="RFD308" s="319"/>
      <c r="RFE308" s="323"/>
      <c r="RFF308" s="319"/>
      <c r="RFG308" s="323"/>
      <c r="RFH308" s="319"/>
      <c r="RFI308" s="323"/>
      <c r="RFJ308" s="319"/>
      <c r="RFK308" s="323"/>
      <c r="RFL308" s="319"/>
      <c r="RFM308" s="323"/>
      <c r="RFN308" s="319"/>
      <c r="RFO308" s="323"/>
      <c r="RFP308" s="319"/>
      <c r="RFQ308" s="323"/>
      <c r="RFR308" s="319"/>
      <c r="RFS308" s="323"/>
      <c r="RFT308" s="319"/>
      <c r="RFU308" s="323"/>
      <c r="RFV308" s="319"/>
      <c r="RFW308" s="323"/>
      <c r="RFX308" s="319"/>
      <c r="RFY308" s="323"/>
      <c r="RFZ308" s="319"/>
      <c r="RGA308" s="323"/>
      <c r="RGB308" s="319"/>
      <c r="RGC308" s="323"/>
      <c r="RGD308" s="319"/>
      <c r="RGE308" s="323"/>
      <c r="RGF308" s="319"/>
      <c r="RGG308" s="323"/>
      <c r="RGH308" s="319"/>
      <c r="RGI308" s="323"/>
      <c r="RGJ308" s="319"/>
      <c r="RGK308" s="323"/>
      <c r="RGL308" s="319"/>
      <c r="RGM308" s="323"/>
      <c r="RGN308" s="319"/>
      <c r="RGO308" s="323"/>
      <c r="RGP308" s="319"/>
      <c r="RGQ308" s="323"/>
      <c r="RGR308" s="319"/>
      <c r="RGS308" s="323"/>
      <c r="RGT308" s="319"/>
      <c r="RGU308" s="323"/>
      <c r="RGV308" s="319"/>
      <c r="RGW308" s="323"/>
      <c r="RGX308" s="319"/>
      <c r="RGY308" s="323"/>
      <c r="RGZ308" s="319"/>
      <c r="RHA308" s="323"/>
      <c r="RHB308" s="319"/>
      <c r="RHC308" s="323"/>
      <c r="RHD308" s="319"/>
      <c r="RHE308" s="323"/>
      <c r="RHF308" s="319"/>
      <c r="RHG308" s="323"/>
      <c r="RHH308" s="319"/>
      <c r="RHI308" s="323"/>
      <c r="RHJ308" s="319"/>
      <c r="RHK308" s="323"/>
      <c r="RHL308" s="319"/>
      <c r="RHM308" s="323"/>
      <c r="RHN308" s="319"/>
      <c r="RHO308" s="323"/>
      <c r="RHP308" s="319"/>
      <c r="RHQ308" s="323"/>
      <c r="RHR308" s="319"/>
      <c r="RHS308" s="323"/>
      <c r="RHT308" s="319"/>
      <c r="RHU308" s="323"/>
      <c r="RHV308" s="319"/>
      <c r="RHW308" s="323"/>
      <c r="RHX308" s="319"/>
      <c r="RHY308" s="323"/>
      <c r="RHZ308" s="319"/>
      <c r="RIA308" s="323"/>
      <c r="RIB308" s="319"/>
      <c r="RIC308" s="323"/>
      <c r="RID308" s="319"/>
      <c r="RIE308" s="323"/>
      <c r="RIF308" s="319"/>
      <c r="RIG308" s="323"/>
      <c r="RIH308" s="319"/>
      <c r="RII308" s="323"/>
      <c r="RIJ308" s="319"/>
      <c r="RIK308" s="323"/>
      <c r="RIL308" s="319"/>
      <c r="RIM308" s="323"/>
      <c r="RIN308" s="319"/>
      <c r="RIO308" s="323"/>
      <c r="RIP308" s="319"/>
      <c r="RIQ308" s="323"/>
      <c r="RIR308" s="319"/>
      <c r="RIS308" s="323"/>
      <c r="RIT308" s="319"/>
      <c r="RIU308" s="323"/>
      <c r="RIV308" s="319"/>
      <c r="RIW308" s="323"/>
      <c r="RIX308" s="319"/>
      <c r="RIY308" s="323"/>
      <c r="RIZ308" s="319"/>
      <c r="RJA308" s="323"/>
      <c r="RJB308" s="319"/>
      <c r="RJC308" s="323"/>
      <c r="RJD308" s="319"/>
      <c r="RJE308" s="323"/>
      <c r="RJF308" s="319"/>
      <c r="RJG308" s="323"/>
      <c r="RJH308" s="319"/>
      <c r="RJI308" s="323"/>
      <c r="RJJ308" s="319"/>
      <c r="RJK308" s="323"/>
      <c r="RJL308" s="319"/>
      <c r="RJM308" s="323"/>
      <c r="RJN308" s="319"/>
      <c r="RJO308" s="323"/>
      <c r="RJP308" s="319"/>
      <c r="RJQ308" s="323"/>
      <c r="RJR308" s="319"/>
      <c r="RJS308" s="323"/>
      <c r="RJT308" s="319"/>
      <c r="RJU308" s="323"/>
      <c r="RJV308" s="319"/>
      <c r="RJW308" s="323"/>
      <c r="RJX308" s="319"/>
      <c r="RJY308" s="323"/>
      <c r="RJZ308" s="319"/>
      <c r="RKA308" s="323"/>
      <c r="RKB308" s="319"/>
      <c r="RKC308" s="323"/>
      <c r="RKD308" s="319"/>
      <c r="RKE308" s="323"/>
      <c r="RKF308" s="319"/>
      <c r="RKG308" s="323"/>
      <c r="RKH308" s="319"/>
      <c r="RKI308" s="323"/>
      <c r="RKJ308" s="319"/>
      <c r="RKK308" s="323"/>
      <c r="RKL308" s="319"/>
      <c r="RKM308" s="323"/>
      <c r="RKN308" s="319"/>
      <c r="RKO308" s="323"/>
      <c r="RKP308" s="319"/>
      <c r="RKQ308" s="323"/>
      <c r="RKR308" s="319"/>
      <c r="RKS308" s="323"/>
      <c r="RKT308" s="319"/>
      <c r="RKU308" s="323"/>
      <c r="RKV308" s="319"/>
      <c r="RKW308" s="323"/>
      <c r="RKX308" s="319"/>
      <c r="RKY308" s="323"/>
      <c r="RKZ308" s="319"/>
      <c r="RLA308" s="323"/>
      <c r="RLB308" s="319"/>
      <c r="RLC308" s="323"/>
      <c r="RLD308" s="319"/>
      <c r="RLE308" s="323"/>
      <c r="RLF308" s="319"/>
      <c r="RLG308" s="323"/>
      <c r="RLH308" s="319"/>
      <c r="RLI308" s="323"/>
      <c r="RLJ308" s="319"/>
      <c r="RLK308" s="323"/>
      <c r="RLL308" s="319"/>
      <c r="RLM308" s="323"/>
      <c r="RLN308" s="319"/>
      <c r="RLO308" s="323"/>
      <c r="RLP308" s="319"/>
      <c r="RLQ308" s="323"/>
      <c r="RLR308" s="319"/>
      <c r="RLS308" s="323"/>
      <c r="RLT308" s="319"/>
      <c r="RLU308" s="323"/>
      <c r="RLV308" s="319"/>
      <c r="RLW308" s="323"/>
      <c r="RLX308" s="319"/>
      <c r="RLY308" s="323"/>
      <c r="RLZ308" s="319"/>
      <c r="RMA308" s="323"/>
      <c r="RMB308" s="319"/>
      <c r="RMC308" s="323"/>
      <c r="RMD308" s="319"/>
      <c r="RME308" s="323"/>
      <c r="RMF308" s="319"/>
      <c r="RMG308" s="323"/>
      <c r="RMH308" s="319"/>
      <c r="RMI308" s="323"/>
      <c r="RMJ308" s="319"/>
      <c r="RMK308" s="323"/>
      <c r="RML308" s="319"/>
      <c r="RMM308" s="323"/>
      <c r="RMN308" s="319"/>
      <c r="RMO308" s="323"/>
      <c r="RMP308" s="319"/>
      <c r="RMQ308" s="323"/>
      <c r="RMR308" s="319"/>
      <c r="RMS308" s="323"/>
      <c r="RMT308" s="319"/>
      <c r="RMU308" s="323"/>
      <c r="RMV308" s="319"/>
      <c r="RMW308" s="323"/>
      <c r="RMX308" s="319"/>
      <c r="RMY308" s="323"/>
      <c r="RMZ308" s="319"/>
      <c r="RNA308" s="323"/>
      <c r="RNB308" s="319"/>
      <c r="RNC308" s="323"/>
      <c r="RND308" s="319"/>
      <c r="RNE308" s="323"/>
      <c r="RNF308" s="319"/>
      <c r="RNG308" s="323"/>
      <c r="RNH308" s="319"/>
      <c r="RNI308" s="323"/>
      <c r="RNJ308" s="319"/>
      <c r="RNK308" s="323"/>
      <c r="RNL308" s="319"/>
      <c r="RNM308" s="323"/>
      <c r="RNN308" s="319"/>
      <c r="RNO308" s="323"/>
      <c r="RNP308" s="319"/>
      <c r="RNQ308" s="323"/>
      <c r="RNR308" s="319"/>
      <c r="RNS308" s="323"/>
      <c r="RNT308" s="319"/>
      <c r="RNU308" s="323"/>
      <c r="RNV308" s="319"/>
      <c r="RNW308" s="323"/>
      <c r="RNX308" s="319"/>
      <c r="RNY308" s="323"/>
      <c r="RNZ308" s="319"/>
      <c r="ROA308" s="323"/>
      <c r="ROB308" s="319"/>
      <c r="ROC308" s="323"/>
      <c r="ROD308" s="319"/>
      <c r="ROE308" s="323"/>
      <c r="ROF308" s="319"/>
      <c r="ROG308" s="323"/>
      <c r="ROH308" s="319"/>
      <c r="ROI308" s="323"/>
      <c r="ROJ308" s="319"/>
      <c r="ROK308" s="323"/>
      <c r="ROL308" s="319"/>
      <c r="ROM308" s="323"/>
      <c r="RON308" s="319"/>
      <c r="ROO308" s="323"/>
      <c r="ROP308" s="319"/>
      <c r="ROQ308" s="323"/>
      <c r="ROR308" s="319"/>
      <c r="ROS308" s="323"/>
      <c r="ROT308" s="319"/>
      <c r="ROU308" s="323"/>
      <c r="ROV308" s="319"/>
      <c r="ROW308" s="323"/>
      <c r="ROX308" s="319"/>
      <c r="ROY308" s="323"/>
      <c r="ROZ308" s="319"/>
      <c r="RPA308" s="323"/>
      <c r="RPB308" s="319"/>
      <c r="RPC308" s="323"/>
      <c r="RPD308" s="319"/>
      <c r="RPE308" s="323"/>
      <c r="RPF308" s="319"/>
      <c r="RPG308" s="323"/>
      <c r="RPH308" s="319"/>
      <c r="RPI308" s="323"/>
      <c r="RPJ308" s="319"/>
      <c r="RPK308" s="323"/>
      <c r="RPL308" s="319"/>
      <c r="RPM308" s="323"/>
      <c r="RPN308" s="319"/>
      <c r="RPO308" s="323"/>
      <c r="RPP308" s="319"/>
      <c r="RPQ308" s="323"/>
      <c r="RPR308" s="319"/>
      <c r="RPS308" s="323"/>
      <c r="RPT308" s="319"/>
      <c r="RPU308" s="323"/>
      <c r="RPV308" s="319"/>
      <c r="RPW308" s="323"/>
      <c r="RPX308" s="319"/>
      <c r="RPY308" s="323"/>
      <c r="RPZ308" s="319"/>
      <c r="RQA308" s="323"/>
      <c r="RQB308" s="319"/>
      <c r="RQC308" s="323"/>
      <c r="RQD308" s="319"/>
      <c r="RQE308" s="323"/>
      <c r="RQF308" s="319"/>
      <c r="RQG308" s="323"/>
      <c r="RQH308" s="319"/>
      <c r="RQI308" s="323"/>
      <c r="RQJ308" s="319"/>
      <c r="RQK308" s="323"/>
      <c r="RQL308" s="319"/>
      <c r="RQM308" s="323"/>
      <c r="RQN308" s="319"/>
      <c r="RQO308" s="323"/>
      <c r="RQP308" s="319"/>
      <c r="RQQ308" s="323"/>
      <c r="RQR308" s="319"/>
      <c r="RQS308" s="323"/>
      <c r="RQT308" s="319"/>
      <c r="RQU308" s="323"/>
      <c r="RQV308" s="319"/>
      <c r="RQW308" s="323"/>
      <c r="RQX308" s="319"/>
      <c r="RQY308" s="323"/>
      <c r="RQZ308" s="319"/>
      <c r="RRA308" s="323"/>
      <c r="RRB308" s="319"/>
      <c r="RRC308" s="323"/>
      <c r="RRD308" s="319"/>
      <c r="RRE308" s="323"/>
      <c r="RRF308" s="319"/>
      <c r="RRG308" s="323"/>
      <c r="RRH308" s="319"/>
      <c r="RRI308" s="323"/>
      <c r="RRJ308" s="319"/>
      <c r="RRK308" s="323"/>
      <c r="RRL308" s="319"/>
      <c r="RRM308" s="323"/>
      <c r="RRN308" s="319"/>
      <c r="RRO308" s="323"/>
      <c r="RRP308" s="319"/>
      <c r="RRQ308" s="323"/>
      <c r="RRR308" s="319"/>
      <c r="RRS308" s="323"/>
      <c r="RRT308" s="319"/>
      <c r="RRU308" s="323"/>
      <c r="RRV308" s="319"/>
      <c r="RRW308" s="323"/>
      <c r="RRX308" s="319"/>
      <c r="RRY308" s="323"/>
      <c r="RRZ308" s="319"/>
      <c r="RSA308" s="323"/>
      <c r="RSB308" s="319"/>
      <c r="RSC308" s="323"/>
      <c r="RSD308" s="319"/>
      <c r="RSE308" s="323"/>
      <c r="RSF308" s="319"/>
      <c r="RSG308" s="323"/>
      <c r="RSH308" s="319"/>
      <c r="RSI308" s="323"/>
      <c r="RSJ308" s="319"/>
      <c r="RSK308" s="323"/>
      <c r="RSL308" s="319"/>
      <c r="RSM308" s="323"/>
      <c r="RSN308" s="319"/>
      <c r="RSO308" s="323"/>
      <c r="RSP308" s="319"/>
      <c r="RSQ308" s="323"/>
      <c r="RSR308" s="319"/>
      <c r="RSS308" s="323"/>
      <c r="RST308" s="319"/>
      <c r="RSU308" s="323"/>
      <c r="RSV308" s="319"/>
      <c r="RSW308" s="323"/>
      <c r="RSX308" s="319"/>
      <c r="RSY308" s="323"/>
      <c r="RSZ308" s="319"/>
      <c r="RTA308" s="323"/>
      <c r="RTB308" s="319"/>
      <c r="RTC308" s="323"/>
      <c r="RTD308" s="319"/>
      <c r="RTE308" s="323"/>
      <c r="RTF308" s="319"/>
      <c r="RTG308" s="323"/>
      <c r="RTH308" s="319"/>
      <c r="RTI308" s="323"/>
      <c r="RTJ308" s="319"/>
      <c r="RTK308" s="323"/>
      <c r="RTL308" s="319"/>
      <c r="RTM308" s="323"/>
      <c r="RTN308" s="319"/>
      <c r="RTO308" s="323"/>
      <c r="RTP308" s="319"/>
      <c r="RTQ308" s="323"/>
      <c r="RTR308" s="319"/>
      <c r="RTS308" s="323"/>
      <c r="RTT308" s="319"/>
      <c r="RTU308" s="323"/>
      <c r="RTV308" s="319"/>
      <c r="RTW308" s="323"/>
      <c r="RTX308" s="319"/>
      <c r="RTY308" s="323"/>
      <c r="RTZ308" s="319"/>
      <c r="RUA308" s="323"/>
      <c r="RUB308" s="319"/>
      <c r="RUC308" s="323"/>
      <c r="RUD308" s="319"/>
      <c r="RUE308" s="323"/>
      <c r="RUF308" s="319"/>
      <c r="RUG308" s="323"/>
      <c r="RUH308" s="319"/>
      <c r="RUI308" s="323"/>
      <c r="RUJ308" s="319"/>
      <c r="RUK308" s="323"/>
      <c r="RUL308" s="319"/>
      <c r="RUM308" s="323"/>
      <c r="RUN308" s="319"/>
      <c r="RUO308" s="323"/>
      <c r="RUP308" s="319"/>
      <c r="RUQ308" s="323"/>
      <c r="RUR308" s="319"/>
      <c r="RUS308" s="323"/>
      <c r="RUT308" s="319"/>
      <c r="RUU308" s="323"/>
      <c r="RUV308" s="319"/>
      <c r="RUW308" s="323"/>
      <c r="RUX308" s="319"/>
      <c r="RUY308" s="323"/>
      <c r="RUZ308" s="319"/>
      <c r="RVA308" s="323"/>
      <c r="RVB308" s="319"/>
      <c r="RVC308" s="323"/>
      <c r="RVD308" s="319"/>
      <c r="RVE308" s="323"/>
      <c r="RVF308" s="319"/>
      <c r="RVG308" s="323"/>
      <c r="RVH308" s="319"/>
      <c r="RVI308" s="323"/>
      <c r="RVJ308" s="319"/>
      <c r="RVK308" s="323"/>
      <c r="RVL308" s="319"/>
      <c r="RVM308" s="323"/>
      <c r="RVN308" s="319"/>
      <c r="RVO308" s="323"/>
      <c r="RVP308" s="319"/>
      <c r="RVQ308" s="323"/>
      <c r="RVR308" s="319"/>
      <c r="RVS308" s="323"/>
      <c r="RVT308" s="319"/>
      <c r="RVU308" s="323"/>
      <c r="RVV308" s="319"/>
      <c r="RVW308" s="323"/>
      <c r="RVX308" s="319"/>
      <c r="RVY308" s="323"/>
      <c r="RVZ308" s="319"/>
      <c r="RWA308" s="323"/>
      <c r="RWB308" s="319"/>
      <c r="RWC308" s="323"/>
      <c r="RWD308" s="319"/>
      <c r="RWE308" s="323"/>
      <c r="RWF308" s="319"/>
      <c r="RWG308" s="323"/>
      <c r="RWH308" s="319"/>
      <c r="RWI308" s="323"/>
      <c r="RWJ308" s="319"/>
      <c r="RWK308" s="323"/>
      <c r="RWL308" s="319"/>
      <c r="RWM308" s="323"/>
      <c r="RWN308" s="319"/>
      <c r="RWO308" s="323"/>
      <c r="RWP308" s="319"/>
      <c r="RWQ308" s="323"/>
      <c r="RWR308" s="319"/>
      <c r="RWS308" s="323"/>
      <c r="RWT308" s="319"/>
      <c r="RWU308" s="323"/>
      <c r="RWV308" s="319"/>
      <c r="RWW308" s="323"/>
      <c r="RWX308" s="319"/>
      <c r="RWY308" s="323"/>
      <c r="RWZ308" s="319"/>
      <c r="RXA308" s="323"/>
      <c r="RXB308" s="319"/>
      <c r="RXC308" s="323"/>
      <c r="RXD308" s="319"/>
      <c r="RXE308" s="323"/>
      <c r="RXF308" s="319"/>
      <c r="RXG308" s="323"/>
      <c r="RXH308" s="319"/>
      <c r="RXI308" s="323"/>
      <c r="RXJ308" s="319"/>
      <c r="RXK308" s="323"/>
      <c r="RXL308" s="319"/>
      <c r="RXM308" s="323"/>
      <c r="RXN308" s="319"/>
      <c r="RXO308" s="323"/>
      <c r="RXP308" s="319"/>
      <c r="RXQ308" s="323"/>
      <c r="RXR308" s="319"/>
      <c r="RXS308" s="323"/>
      <c r="RXT308" s="319"/>
      <c r="RXU308" s="323"/>
      <c r="RXV308" s="319"/>
      <c r="RXW308" s="323"/>
      <c r="RXX308" s="319"/>
      <c r="RXY308" s="323"/>
      <c r="RXZ308" s="319"/>
      <c r="RYA308" s="323"/>
      <c r="RYB308" s="319"/>
      <c r="RYC308" s="323"/>
      <c r="RYD308" s="319"/>
      <c r="RYE308" s="323"/>
      <c r="RYF308" s="319"/>
      <c r="RYG308" s="323"/>
      <c r="RYH308" s="319"/>
      <c r="RYI308" s="323"/>
      <c r="RYJ308" s="319"/>
      <c r="RYK308" s="323"/>
      <c r="RYL308" s="319"/>
      <c r="RYM308" s="323"/>
      <c r="RYN308" s="319"/>
      <c r="RYO308" s="323"/>
      <c r="RYP308" s="319"/>
      <c r="RYQ308" s="323"/>
      <c r="RYR308" s="319"/>
      <c r="RYS308" s="323"/>
      <c r="RYT308" s="319"/>
      <c r="RYU308" s="323"/>
      <c r="RYV308" s="319"/>
      <c r="RYW308" s="323"/>
      <c r="RYX308" s="319"/>
      <c r="RYY308" s="323"/>
      <c r="RYZ308" s="319"/>
      <c r="RZA308" s="323"/>
      <c r="RZB308" s="319"/>
      <c r="RZC308" s="323"/>
      <c r="RZD308" s="319"/>
      <c r="RZE308" s="323"/>
      <c r="RZF308" s="319"/>
      <c r="RZG308" s="323"/>
      <c r="RZH308" s="319"/>
      <c r="RZI308" s="323"/>
      <c r="RZJ308" s="319"/>
      <c r="RZK308" s="323"/>
      <c r="RZL308" s="319"/>
      <c r="RZM308" s="323"/>
      <c r="RZN308" s="319"/>
      <c r="RZO308" s="323"/>
      <c r="RZP308" s="319"/>
      <c r="RZQ308" s="323"/>
      <c r="RZR308" s="319"/>
      <c r="RZS308" s="323"/>
      <c r="RZT308" s="319"/>
      <c r="RZU308" s="323"/>
      <c r="RZV308" s="319"/>
      <c r="RZW308" s="323"/>
      <c r="RZX308" s="319"/>
      <c r="RZY308" s="323"/>
      <c r="RZZ308" s="319"/>
      <c r="SAA308" s="323"/>
      <c r="SAB308" s="319"/>
      <c r="SAC308" s="323"/>
      <c r="SAD308" s="319"/>
      <c r="SAE308" s="323"/>
      <c r="SAF308" s="319"/>
      <c r="SAG308" s="323"/>
      <c r="SAH308" s="319"/>
      <c r="SAI308" s="323"/>
      <c r="SAJ308" s="319"/>
      <c r="SAK308" s="323"/>
      <c r="SAL308" s="319"/>
      <c r="SAM308" s="323"/>
      <c r="SAN308" s="319"/>
      <c r="SAO308" s="323"/>
      <c r="SAP308" s="319"/>
      <c r="SAQ308" s="323"/>
      <c r="SAR308" s="319"/>
      <c r="SAS308" s="323"/>
      <c r="SAT308" s="319"/>
      <c r="SAU308" s="323"/>
      <c r="SAV308" s="319"/>
      <c r="SAW308" s="323"/>
      <c r="SAX308" s="319"/>
      <c r="SAY308" s="323"/>
      <c r="SAZ308" s="319"/>
      <c r="SBA308" s="323"/>
      <c r="SBB308" s="319"/>
      <c r="SBC308" s="323"/>
      <c r="SBD308" s="319"/>
      <c r="SBE308" s="323"/>
      <c r="SBF308" s="319"/>
      <c r="SBG308" s="323"/>
      <c r="SBH308" s="319"/>
      <c r="SBI308" s="323"/>
      <c r="SBJ308" s="319"/>
      <c r="SBK308" s="323"/>
      <c r="SBL308" s="319"/>
      <c r="SBM308" s="323"/>
      <c r="SBN308" s="319"/>
      <c r="SBO308" s="323"/>
      <c r="SBP308" s="319"/>
      <c r="SBQ308" s="323"/>
      <c r="SBR308" s="319"/>
      <c r="SBS308" s="323"/>
      <c r="SBT308" s="319"/>
      <c r="SBU308" s="323"/>
      <c r="SBV308" s="319"/>
      <c r="SBW308" s="323"/>
      <c r="SBX308" s="319"/>
      <c r="SBY308" s="323"/>
      <c r="SBZ308" s="319"/>
      <c r="SCA308" s="323"/>
      <c r="SCB308" s="319"/>
      <c r="SCC308" s="323"/>
      <c r="SCD308" s="319"/>
      <c r="SCE308" s="323"/>
      <c r="SCF308" s="319"/>
      <c r="SCG308" s="323"/>
      <c r="SCH308" s="319"/>
      <c r="SCI308" s="323"/>
      <c r="SCJ308" s="319"/>
      <c r="SCK308" s="323"/>
      <c r="SCL308" s="319"/>
      <c r="SCM308" s="323"/>
      <c r="SCN308" s="319"/>
      <c r="SCO308" s="323"/>
      <c r="SCP308" s="319"/>
      <c r="SCQ308" s="323"/>
      <c r="SCR308" s="319"/>
      <c r="SCS308" s="323"/>
      <c r="SCT308" s="319"/>
      <c r="SCU308" s="323"/>
      <c r="SCV308" s="319"/>
      <c r="SCW308" s="323"/>
      <c r="SCX308" s="319"/>
      <c r="SCY308" s="323"/>
      <c r="SCZ308" s="319"/>
      <c r="SDA308" s="323"/>
      <c r="SDB308" s="319"/>
      <c r="SDC308" s="323"/>
      <c r="SDD308" s="319"/>
      <c r="SDE308" s="323"/>
      <c r="SDF308" s="319"/>
      <c r="SDG308" s="323"/>
      <c r="SDH308" s="319"/>
      <c r="SDI308" s="323"/>
      <c r="SDJ308" s="319"/>
      <c r="SDK308" s="323"/>
      <c r="SDL308" s="319"/>
      <c r="SDM308" s="323"/>
      <c r="SDN308" s="319"/>
      <c r="SDO308" s="323"/>
      <c r="SDP308" s="319"/>
      <c r="SDQ308" s="323"/>
      <c r="SDR308" s="319"/>
      <c r="SDS308" s="323"/>
      <c r="SDT308" s="319"/>
      <c r="SDU308" s="323"/>
      <c r="SDV308" s="319"/>
      <c r="SDW308" s="323"/>
      <c r="SDX308" s="319"/>
      <c r="SDY308" s="323"/>
      <c r="SDZ308" s="319"/>
      <c r="SEA308" s="323"/>
      <c r="SEB308" s="319"/>
      <c r="SEC308" s="323"/>
      <c r="SED308" s="319"/>
      <c r="SEE308" s="323"/>
      <c r="SEF308" s="319"/>
      <c r="SEG308" s="323"/>
      <c r="SEH308" s="319"/>
      <c r="SEI308" s="323"/>
      <c r="SEJ308" s="319"/>
      <c r="SEK308" s="323"/>
      <c r="SEL308" s="319"/>
      <c r="SEM308" s="323"/>
      <c r="SEN308" s="319"/>
      <c r="SEO308" s="323"/>
      <c r="SEP308" s="319"/>
      <c r="SEQ308" s="323"/>
      <c r="SER308" s="319"/>
      <c r="SES308" s="323"/>
      <c r="SET308" s="319"/>
      <c r="SEU308" s="323"/>
      <c r="SEV308" s="319"/>
      <c r="SEW308" s="323"/>
      <c r="SEX308" s="319"/>
      <c r="SEY308" s="323"/>
      <c r="SEZ308" s="319"/>
      <c r="SFA308" s="323"/>
      <c r="SFB308" s="319"/>
      <c r="SFC308" s="323"/>
      <c r="SFD308" s="319"/>
      <c r="SFE308" s="323"/>
      <c r="SFF308" s="319"/>
      <c r="SFG308" s="323"/>
      <c r="SFH308" s="319"/>
      <c r="SFI308" s="323"/>
      <c r="SFJ308" s="319"/>
      <c r="SFK308" s="323"/>
      <c r="SFL308" s="319"/>
      <c r="SFM308" s="323"/>
      <c r="SFN308" s="319"/>
      <c r="SFO308" s="323"/>
      <c r="SFP308" s="319"/>
      <c r="SFQ308" s="323"/>
      <c r="SFR308" s="319"/>
      <c r="SFS308" s="323"/>
      <c r="SFT308" s="319"/>
      <c r="SFU308" s="323"/>
      <c r="SFV308" s="319"/>
      <c r="SFW308" s="323"/>
      <c r="SFX308" s="319"/>
      <c r="SFY308" s="323"/>
      <c r="SFZ308" s="319"/>
      <c r="SGA308" s="323"/>
      <c r="SGB308" s="319"/>
      <c r="SGC308" s="323"/>
      <c r="SGD308" s="319"/>
      <c r="SGE308" s="323"/>
      <c r="SGF308" s="319"/>
      <c r="SGG308" s="323"/>
      <c r="SGH308" s="319"/>
      <c r="SGI308" s="323"/>
      <c r="SGJ308" s="319"/>
      <c r="SGK308" s="323"/>
      <c r="SGL308" s="319"/>
      <c r="SGM308" s="323"/>
      <c r="SGN308" s="319"/>
      <c r="SGO308" s="323"/>
      <c r="SGP308" s="319"/>
      <c r="SGQ308" s="323"/>
      <c r="SGR308" s="319"/>
      <c r="SGS308" s="323"/>
      <c r="SGT308" s="319"/>
      <c r="SGU308" s="323"/>
      <c r="SGV308" s="319"/>
      <c r="SGW308" s="323"/>
      <c r="SGX308" s="319"/>
      <c r="SGY308" s="323"/>
      <c r="SGZ308" s="319"/>
      <c r="SHA308" s="323"/>
      <c r="SHB308" s="319"/>
      <c r="SHC308" s="323"/>
      <c r="SHD308" s="319"/>
      <c r="SHE308" s="323"/>
      <c r="SHF308" s="319"/>
      <c r="SHG308" s="323"/>
      <c r="SHH308" s="319"/>
      <c r="SHI308" s="323"/>
      <c r="SHJ308" s="319"/>
      <c r="SHK308" s="323"/>
      <c r="SHL308" s="319"/>
      <c r="SHM308" s="323"/>
      <c r="SHN308" s="319"/>
      <c r="SHO308" s="323"/>
      <c r="SHP308" s="319"/>
      <c r="SHQ308" s="323"/>
      <c r="SHR308" s="319"/>
      <c r="SHS308" s="323"/>
      <c r="SHT308" s="319"/>
      <c r="SHU308" s="323"/>
      <c r="SHV308" s="319"/>
      <c r="SHW308" s="323"/>
      <c r="SHX308" s="319"/>
      <c r="SHY308" s="323"/>
      <c r="SHZ308" s="319"/>
      <c r="SIA308" s="323"/>
      <c r="SIB308" s="319"/>
      <c r="SIC308" s="323"/>
      <c r="SID308" s="319"/>
      <c r="SIE308" s="323"/>
      <c r="SIF308" s="319"/>
      <c r="SIG308" s="323"/>
      <c r="SIH308" s="319"/>
      <c r="SII308" s="323"/>
      <c r="SIJ308" s="319"/>
      <c r="SIK308" s="323"/>
      <c r="SIL308" s="319"/>
      <c r="SIM308" s="323"/>
      <c r="SIN308" s="319"/>
      <c r="SIO308" s="323"/>
      <c r="SIP308" s="319"/>
      <c r="SIQ308" s="323"/>
      <c r="SIR308" s="319"/>
      <c r="SIS308" s="323"/>
      <c r="SIT308" s="319"/>
      <c r="SIU308" s="323"/>
      <c r="SIV308" s="319"/>
      <c r="SIW308" s="323"/>
      <c r="SIX308" s="319"/>
      <c r="SIY308" s="323"/>
      <c r="SIZ308" s="319"/>
      <c r="SJA308" s="323"/>
      <c r="SJB308" s="319"/>
      <c r="SJC308" s="323"/>
      <c r="SJD308" s="319"/>
      <c r="SJE308" s="323"/>
      <c r="SJF308" s="319"/>
      <c r="SJG308" s="323"/>
      <c r="SJH308" s="319"/>
      <c r="SJI308" s="323"/>
      <c r="SJJ308" s="319"/>
      <c r="SJK308" s="323"/>
      <c r="SJL308" s="319"/>
      <c r="SJM308" s="323"/>
      <c r="SJN308" s="319"/>
      <c r="SJO308" s="323"/>
      <c r="SJP308" s="319"/>
      <c r="SJQ308" s="323"/>
      <c r="SJR308" s="319"/>
      <c r="SJS308" s="323"/>
      <c r="SJT308" s="319"/>
      <c r="SJU308" s="323"/>
      <c r="SJV308" s="319"/>
      <c r="SJW308" s="323"/>
      <c r="SJX308" s="319"/>
      <c r="SJY308" s="323"/>
      <c r="SJZ308" s="319"/>
      <c r="SKA308" s="323"/>
      <c r="SKB308" s="319"/>
      <c r="SKC308" s="323"/>
      <c r="SKD308" s="319"/>
      <c r="SKE308" s="323"/>
      <c r="SKF308" s="319"/>
      <c r="SKG308" s="323"/>
      <c r="SKH308" s="319"/>
      <c r="SKI308" s="323"/>
      <c r="SKJ308" s="319"/>
      <c r="SKK308" s="323"/>
      <c r="SKL308" s="319"/>
      <c r="SKM308" s="323"/>
      <c r="SKN308" s="319"/>
      <c r="SKO308" s="323"/>
      <c r="SKP308" s="319"/>
      <c r="SKQ308" s="323"/>
      <c r="SKR308" s="319"/>
      <c r="SKS308" s="323"/>
      <c r="SKT308" s="319"/>
      <c r="SKU308" s="323"/>
      <c r="SKV308" s="319"/>
      <c r="SKW308" s="323"/>
      <c r="SKX308" s="319"/>
      <c r="SKY308" s="323"/>
      <c r="SKZ308" s="319"/>
      <c r="SLA308" s="323"/>
      <c r="SLB308" s="319"/>
      <c r="SLC308" s="323"/>
      <c r="SLD308" s="319"/>
      <c r="SLE308" s="323"/>
      <c r="SLF308" s="319"/>
      <c r="SLG308" s="323"/>
      <c r="SLH308" s="319"/>
      <c r="SLI308" s="323"/>
      <c r="SLJ308" s="319"/>
      <c r="SLK308" s="323"/>
      <c r="SLL308" s="319"/>
      <c r="SLM308" s="323"/>
      <c r="SLN308" s="319"/>
      <c r="SLO308" s="323"/>
      <c r="SLP308" s="319"/>
      <c r="SLQ308" s="323"/>
      <c r="SLR308" s="319"/>
      <c r="SLS308" s="323"/>
      <c r="SLT308" s="319"/>
      <c r="SLU308" s="323"/>
      <c r="SLV308" s="319"/>
      <c r="SLW308" s="323"/>
      <c r="SLX308" s="319"/>
      <c r="SLY308" s="323"/>
      <c r="SLZ308" s="319"/>
      <c r="SMA308" s="323"/>
      <c r="SMB308" s="319"/>
      <c r="SMC308" s="323"/>
      <c r="SMD308" s="319"/>
      <c r="SME308" s="323"/>
      <c r="SMF308" s="319"/>
      <c r="SMG308" s="323"/>
      <c r="SMH308" s="319"/>
      <c r="SMI308" s="323"/>
      <c r="SMJ308" s="319"/>
      <c r="SMK308" s="323"/>
      <c r="SML308" s="319"/>
      <c r="SMM308" s="323"/>
      <c r="SMN308" s="319"/>
      <c r="SMO308" s="323"/>
      <c r="SMP308" s="319"/>
      <c r="SMQ308" s="323"/>
      <c r="SMR308" s="319"/>
      <c r="SMS308" s="323"/>
      <c r="SMT308" s="319"/>
      <c r="SMU308" s="323"/>
      <c r="SMV308" s="319"/>
      <c r="SMW308" s="323"/>
      <c r="SMX308" s="319"/>
      <c r="SMY308" s="323"/>
      <c r="SMZ308" s="319"/>
      <c r="SNA308" s="323"/>
      <c r="SNB308" s="319"/>
      <c r="SNC308" s="323"/>
      <c r="SND308" s="319"/>
      <c r="SNE308" s="323"/>
      <c r="SNF308" s="319"/>
      <c r="SNG308" s="323"/>
      <c r="SNH308" s="319"/>
      <c r="SNI308" s="323"/>
      <c r="SNJ308" s="319"/>
      <c r="SNK308" s="323"/>
      <c r="SNL308" s="319"/>
      <c r="SNM308" s="323"/>
      <c r="SNN308" s="319"/>
      <c r="SNO308" s="323"/>
      <c r="SNP308" s="319"/>
      <c r="SNQ308" s="323"/>
      <c r="SNR308" s="319"/>
      <c r="SNS308" s="323"/>
      <c r="SNT308" s="319"/>
      <c r="SNU308" s="323"/>
      <c r="SNV308" s="319"/>
      <c r="SNW308" s="323"/>
      <c r="SNX308" s="319"/>
      <c r="SNY308" s="323"/>
      <c r="SNZ308" s="319"/>
      <c r="SOA308" s="323"/>
      <c r="SOB308" s="319"/>
      <c r="SOC308" s="323"/>
      <c r="SOD308" s="319"/>
      <c r="SOE308" s="323"/>
      <c r="SOF308" s="319"/>
      <c r="SOG308" s="323"/>
      <c r="SOH308" s="319"/>
      <c r="SOI308" s="323"/>
      <c r="SOJ308" s="319"/>
      <c r="SOK308" s="323"/>
      <c r="SOL308" s="319"/>
      <c r="SOM308" s="323"/>
      <c r="SON308" s="319"/>
      <c r="SOO308" s="323"/>
      <c r="SOP308" s="319"/>
      <c r="SOQ308" s="323"/>
      <c r="SOR308" s="319"/>
      <c r="SOS308" s="323"/>
      <c r="SOT308" s="319"/>
      <c r="SOU308" s="323"/>
      <c r="SOV308" s="319"/>
      <c r="SOW308" s="323"/>
      <c r="SOX308" s="319"/>
      <c r="SOY308" s="323"/>
      <c r="SOZ308" s="319"/>
      <c r="SPA308" s="323"/>
      <c r="SPB308" s="319"/>
      <c r="SPC308" s="323"/>
      <c r="SPD308" s="319"/>
      <c r="SPE308" s="323"/>
      <c r="SPF308" s="319"/>
      <c r="SPG308" s="323"/>
      <c r="SPH308" s="319"/>
      <c r="SPI308" s="323"/>
      <c r="SPJ308" s="319"/>
      <c r="SPK308" s="323"/>
      <c r="SPL308" s="319"/>
      <c r="SPM308" s="323"/>
      <c r="SPN308" s="319"/>
      <c r="SPO308" s="323"/>
      <c r="SPP308" s="319"/>
      <c r="SPQ308" s="323"/>
      <c r="SPR308" s="319"/>
      <c r="SPS308" s="323"/>
      <c r="SPT308" s="319"/>
      <c r="SPU308" s="323"/>
      <c r="SPV308" s="319"/>
      <c r="SPW308" s="323"/>
      <c r="SPX308" s="319"/>
      <c r="SPY308" s="323"/>
      <c r="SPZ308" s="319"/>
      <c r="SQA308" s="323"/>
      <c r="SQB308" s="319"/>
      <c r="SQC308" s="323"/>
      <c r="SQD308" s="319"/>
      <c r="SQE308" s="323"/>
      <c r="SQF308" s="319"/>
      <c r="SQG308" s="323"/>
      <c r="SQH308" s="319"/>
      <c r="SQI308" s="323"/>
      <c r="SQJ308" s="319"/>
      <c r="SQK308" s="323"/>
      <c r="SQL308" s="319"/>
      <c r="SQM308" s="323"/>
      <c r="SQN308" s="319"/>
      <c r="SQO308" s="323"/>
      <c r="SQP308" s="319"/>
      <c r="SQQ308" s="323"/>
      <c r="SQR308" s="319"/>
      <c r="SQS308" s="323"/>
      <c r="SQT308" s="319"/>
      <c r="SQU308" s="323"/>
      <c r="SQV308" s="319"/>
      <c r="SQW308" s="323"/>
      <c r="SQX308" s="319"/>
      <c r="SQY308" s="323"/>
      <c r="SQZ308" s="319"/>
      <c r="SRA308" s="323"/>
      <c r="SRB308" s="319"/>
      <c r="SRC308" s="323"/>
      <c r="SRD308" s="319"/>
      <c r="SRE308" s="323"/>
      <c r="SRF308" s="319"/>
      <c r="SRG308" s="323"/>
      <c r="SRH308" s="319"/>
      <c r="SRI308" s="323"/>
      <c r="SRJ308" s="319"/>
      <c r="SRK308" s="323"/>
      <c r="SRL308" s="319"/>
      <c r="SRM308" s="323"/>
      <c r="SRN308" s="319"/>
      <c r="SRO308" s="323"/>
      <c r="SRP308" s="319"/>
      <c r="SRQ308" s="323"/>
      <c r="SRR308" s="319"/>
      <c r="SRS308" s="323"/>
      <c r="SRT308" s="319"/>
      <c r="SRU308" s="323"/>
      <c r="SRV308" s="319"/>
      <c r="SRW308" s="323"/>
      <c r="SRX308" s="319"/>
      <c r="SRY308" s="323"/>
      <c r="SRZ308" s="319"/>
      <c r="SSA308" s="323"/>
      <c r="SSB308" s="319"/>
      <c r="SSC308" s="323"/>
      <c r="SSD308" s="319"/>
      <c r="SSE308" s="323"/>
      <c r="SSF308" s="319"/>
      <c r="SSG308" s="323"/>
      <c r="SSH308" s="319"/>
      <c r="SSI308" s="323"/>
      <c r="SSJ308" s="319"/>
      <c r="SSK308" s="323"/>
      <c r="SSL308" s="319"/>
      <c r="SSM308" s="323"/>
      <c r="SSN308" s="319"/>
      <c r="SSO308" s="323"/>
      <c r="SSP308" s="319"/>
      <c r="SSQ308" s="323"/>
      <c r="SSR308" s="319"/>
      <c r="SSS308" s="323"/>
      <c r="SST308" s="319"/>
      <c r="SSU308" s="323"/>
      <c r="SSV308" s="319"/>
      <c r="SSW308" s="323"/>
      <c r="SSX308" s="319"/>
      <c r="SSY308" s="323"/>
      <c r="SSZ308" s="319"/>
      <c r="STA308" s="323"/>
      <c r="STB308" s="319"/>
      <c r="STC308" s="323"/>
      <c r="STD308" s="319"/>
      <c r="STE308" s="323"/>
      <c r="STF308" s="319"/>
      <c r="STG308" s="323"/>
      <c r="STH308" s="319"/>
      <c r="STI308" s="323"/>
      <c r="STJ308" s="319"/>
      <c r="STK308" s="323"/>
      <c r="STL308" s="319"/>
      <c r="STM308" s="323"/>
      <c r="STN308" s="319"/>
      <c r="STO308" s="323"/>
      <c r="STP308" s="319"/>
      <c r="STQ308" s="323"/>
      <c r="STR308" s="319"/>
      <c r="STS308" s="323"/>
      <c r="STT308" s="319"/>
      <c r="STU308" s="323"/>
      <c r="STV308" s="319"/>
      <c r="STW308" s="323"/>
      <c r="STX308" s="319"/>
      <c r="STY308" s="323"/>
      <c r="STZ308" s="319"/>
      <c r="SUA308" s="323"/>
      <c r="SUB308" s="319"/>
      <c r="SUC308" s="323"/>
      <c r="SUD308" s="319"/>
      <c r="SUE308" s="323"/>
      <c r="SUF308" s="319"/>
      <c r="SUG308" s="323"/>
      <c r="SUH308" s="319"/>
      <c r="SUI308" s="323"/>
      <c r="SUJ308" s="319"/>
      <c r="SUK308" s="323"/>
      <c r="SUL308" s="319"/>
      <c r="SUM308" s="323"/>
      <c r="SUN308" s="319"/>
      <c r="SUO308" s="323"/>
      <c r="SUP308" s="319"/>
      <c r="SUQ308" s="323"/>
      <c r="SUR308" s="319"/>
      <c r="SUS308" s="323"/>
      <c r="SUT308" s="319"/>
      <c r="SUU308" s="323"/>
      <c r="SUV308" s="319"/>
      <c r="SUW308" s="323"/>
      <c r="SUX308" s="319"/>
      <c r="SUY308" s="323"/>
      <c r="SUZ308" s="319"/>
      <c r="SVA308" s="323"/>
      <c r="SVB308" s="319"/>
      <c r="SVC308" s="323"/>
      <c r="SVD308" s="319"/>
      <c r="SVE308" s="323"/>
      <c r="SVF308" s="319"/>
      <c r="SVG308" s="323"/>
      <c r="SVH308" s="319"/>
      <c r="SVI308" s="323"/>
      <c r="SVJ308" s="319"/>
      <c r="SVK308" s="323"/>
      <c r="SVL308" s="319"/>
      <c r="SVM308" s="323"/>
      <c r="SVN308" s="319"/>
      <c r="SVO308" s="323"/>
      <c r="SVP308" s="319"/>
      <c r="SVQ308" s="323"/>
      <c r="SVR308" s="319"/>
      <c r="SVS308" s="323"/>
      <c r="SVT308" s="319"/>
      <c r="SVU308" s="323"/>
      <c r="SVV308" s="319"/>
      <c r="SVW308" s="323"/>
      <c r="SVX308" s="319"/>
      <c r="SVY308" s="323"/>
      <c r="SVZ308" s="319"/>
      <c r="SWA308" s="323"/>
      <c r="SWB308" s="319"/>
      <c r="SWC308" s="323"/>
      <c r="SWD308" s="319"/>
      <c r="SWE308" s="323"/>
      <c r="SWF308" s="319"/>
      <c r="SWG308" s="323"/>
      <c r="SWH308" s="319"/>
      <c r="SWI308" s="323"/>
      <c r="SWJ308" s="319"/>
      <c r="SWK308" s="323"/>
      <c r="SWL308" s="319"/>
      <c r="SWM308" s="323"/>
      <c r="SWN308" s="319"/>
      <c r="SWO308" s="323"/>
      <c r="SWP308" s="319"/>
      <c r="SWQ308" s="323"/>
      <c r="SWR308" s="319"/>
      <c r="SWS308" s="323"/>
      <c r="SWT308" s="319"/>
      <c r="SWU308" s="323"/>
      <c r="SWV308" s="319"/>
      <c r="SWW308" s="323"/>
      <c r="SWX308" s="319"/>
      <c r="SWY308" s="323"/>
      <c r="SWZ308" s="319"/>
      <c r="SXA308" s="323"/>
      <c r="SXB308" s="319"/>
      <c r="SXC308" s="323"/>
      <c r="SXD308" s="319"/>
      <c r="SXE308" s="323"/>
      <c r="SXF308" s="319"/>
      <c r="SXG308" s="323"/>
      <c r="SXH308" s="319"/>
      <c r="SXI308" s="323"/>
      <c r="SXJ308" s="319"/>
      <c r="SXK308" s="323"/>
      <c r="SXL308" s="319"/>
      <c r="SXM308" s="323"/>
      <c r="SXN308" s="319"/>
      <c r="SXO308" s="323"/>
      <c r="SXP308" s="319"/>
      <c r="SXQ308" s="323"/>
      <c r="SXR308" s="319"/>
      <c r="SXS308" s="323"/>
      <c r="SXT308" s="319"/>
      <c r="SXU308" s="323"/>
      <c r="SXV308" s="319"/>
      <c r="SXW308" s="323"/>
      <c r="SXX308" s="319"/>
      <c r="SXY308" s="323"/>
      <c r="SXZ308" s="319"/>
      <c r="SYA308" s="323"/>
      <c r="SYB308" s="319"/>
      <c r="SYC308" s="323"/>
      <c r="SYD308" s="319"/>
      <c r="SYE308" s="323"/>
      <c r="SYF308" s="319"/>
      <c r="SYG308" s="323"/>
      <c r="SYH308" s="319"/>
      <c r="SYI308" s="323"/>
      <c r="SYJ308" s="319"/>
      <c r="SYK308" s="323"/>
      <c r="SYL308" s="319"/>
      <c r="SYM308" s="323"/>
      <c r="SYN308" s="319"/>
      <c r="SYO308" s="323"/>
      <c r="SYP308" s="319"/>
      <c r="SYQ308" s="323"/>
      <c r="SYR308" s="319"/>
      <c r="SYS308" s="323"/>
      <c r="SYT308" s="319"/>
      <c r="SYU308" s="323"/>
      <c r="SYV308" s="319"/>
      <c r="SYW308" s="323"/>
      <c r="SYX308" s="319"/>
      <c r="SYY308" s="323"/>
      <c r="SYZ308" s="319"/>
      <c r="SZA308" s="323"/>
      <c r="SZB308" s="319"/>
      <c r="SZC308" s="323"/>
      <c r="SZD308" s="319"/>
      <c r="SZE308" s="323"/>
      <c r="SZF308" s="319"/>
      <c r="SZG308" s="323"/>
      <c r="SZH308" s="319"/>
      <c r="SZI308" s="323"/>
      <c r="SZJ308" s="319"/>
      <c r="SZK308" s="323"/>
      <c r="SZL308" s="319"/>
      <c r="SZM308" s="323"/>
      <c r="SZN308" s="319"/>
      <c r="SZO308" s="323"/>
      <c r="SZP308" s="319"/>
      <c r="SZQ308" s="323"/>
      <c r="SZR308" s="319"/>
      <c r="SZS308" s="323"/>
      <c r="SZT308" s="319"/>
      <c r="SZU308" s="323"/>
      <c r="SZV308" s="319"/>
      <c r="SZW308" s="323"/>
      <c r="SZX308" s="319"/>
      <c r="SZY308" s="323"/>
      <c r="SZZ308" s="319"/>
      <c r="TAA308" s="323"/>
      <c r="TAB308" s="319"/>
      <c r="TAC308" s="323"/>
      <c r="TAD308" s="319"/>
      <c r="TAE308" s="323"/>
      <c r="TAF308" s="319"/>
      <c r="TAG308" s="323"/>
      <c r="TAH308" s="319"/>
      <c r="TAI308" s="323"/>
      <c r="TAJ308" s="319"/>
      <c r="TAK308" s="323"/>
      <c r="TAL308" s="319"/>
      <c r="TAM308" s="323"/>
      <c r="TAN308" s="319"/>
      <c r="TAO308" s="323"/>
      <c r="TAP308" s="319"/>
      <c r="TAQ308" s="323"/>
      <c r="TAR308" s="319"/>
      <c r="TAS308" s="323"/>
      <c r="TAT308" s="319"/>
      <c r="TAU308" s="323"/>
      <c r="TAV308" s="319"/>
      <c r="TAW308" s="323"/>
      <c r="TAX308" s="319"/>
      <c r="TAY308" s="323"/>
      <c r="TAZ308" s="319"/>
      <c r="TBA308" s="323"/>
      <c r="TBB308" s="319"/>
      <c r="TBC308" s="323"/>
      <c r="TBD308" s="319"/>
      <c r="TBE308" s="323"/>
      <c r="TBF308" s="319"/>
      <c r="TBG308" s="323"/>
      <c r="TBH308" s="319"/>
      <c r="TBI308" s="323"/>
      <c r="TBJ308" s="319"/>
      <c r="TBK308" s="323"/>
      <c r="TBL308" s="319"/>
      <c r="TBM308" s="323"/>
      <c r="TBN308" s="319"/>
      <c r="TBO308" s="323"/>
      <c r="TBP308" s="319"/>
      <c r="TBQ308" s="323"/>
      <c r="TBR308" s="319"/>
      <c r="TBS308" s="323"/>
      <c r="TBT308" s="319"/>
      <c r="TBU308" s="323"/>
      <c r="TBV308" s="319"/>
      <c r="TBW308" s="323"/>
      <c r="TBX308" s="319"/>
      <c r="TBY308" s="323"/>
      <c r="TBZ308" s="319"/>
      <c r="TCA308" s="323"/>
      <c r="TCB308" s="319"/>
      <c r="TCC308" s="323"/>
      <c r="TCD308" s="319"/>
      <c r="TCE308" s="323"/>
      <c r="TCF308" s="319"/>
      <c r="TCG308" s="323"/>
      <c r="TCH308" s="319"/>
      <c r="TCI308" s="323"/>
      <c r="TCJ308" s="319"/>
      <c r="TCK308" s="323"/>
      <c r="TCL308" s="319"/>
      <c r="TCM308" s="323"/>
      <c r="TCN308" s="319"/>
      <c r="TCO308" s="323"/>
      <c r="TCP308" s="319"/>
      <c r="TCQ308" s="323"/>
      <c r="TCR308" s="319"/>
      <c r="TCS308" s="323"/>
      <c r="TCT308" s="319"/>
      <c r="TCU308" s="323"/>
      <c r="TCV308" s="319"/>
      <c r="TCW308" s="323"/>
      <c r="TCX308" s="319"/>
      <c r="TCY308" s="323"/>
      <c r="TCZ308" s="319"/>
      <c r="TDA308" s="323"/>
      <c r="TDB308" s="319"/>
      <c r="TDC308" s="323"/>
      <c r="TDD308" s="319"/>
      <c r="TDE308" s="323"/>
      <c r="TDF308" s="319"/>
      <c r="TDG308" s="323"/>
      <c r="TDH308" s="319"/>
      <c r="TDI308" s="323"/>
      <c r="TDJ308" s="319"/>
      <c r="TDK308" s="323"/>
      <c r="TDL308" s="319"/>
      <c r="TDM308" s="323"/>
      <c r="TDN308" s="319"/>
      <c r="TDO308" s="323"/>
      <c r="TDP308" s="319"/>
      <c r="TDQ308" s="323"/>
      <c r="TDR308" s="319"/>
      <c r="TDS308" s="323"/>
      <c r="TDT308" s="319"/>
      <c r="TDU308" s="323"/>
      <c r="TDV308" s="319"/>
      <c r="TDW308" s="323"/>
      <c r="TDX308" s="319"/>
      <c r="TDY308" s="323"/>
      <c r="TDZ308" s="319"/>
      <c r="TEA308" s="323"/>
      <c r="TEB308" s="319"/>
      <c r="TEC308" s="323"/>
      <c r="TED308" s="319"/>
      <c r="TEE308" s="323"/>
      <c r="TEF308" s="319"/>
      <c r="TEG308" s="323"/>
      <c r="TEH308" s="319"/>
      <c r="TEI308" s="323"/>
      <c r="TEJ308" s="319"/>
      <c r="TEK308" s="323"/>
      <c r="TEL308" s="319"/>
      <c r="TEM308" s="323"/>
      <c r="TEN308" s="319"/>
      <c r="TEO308" s="323"/>
      <c r="TEP308" s="319"/>
      <c r="TEQ308" s="323"/>
      <c r="TER308" s="319"/>
      <c r="TES308" s="323"/>
      <c r="TET308" s="319"/>
      <c r="TEU308" s="323"/>
      <c r="TEV308" s="319"/>
      <c r="TEW308" s="323"/>
      <c r="TEX308" s="319"/>
      <c r="TEY308" s="323"/>
      <c r="TEZ308" s="319"/>
      <c r="TFA308" s="323"/>
      <c r="TFB308" s="319"/>
      <c r="TFC308" s="323"/>
      <c r="TFD308" s="319"/>
      <c r="TFE308" s="323"/>
      <c r="TFF308" s="319"/>
      <c r="TFG308" s="323"/>
      <c r="TFH308" s="319"/>
      <c r="TFI308" s="323"/>
      <c r="TFJ308" s="319"/>
      <c r="TFK308" s="323"/>
      <c r="TFL308" s="319"/>
      <c r="TFM308" s="323"/>
      <c r="TFN308" s="319"/>
      <c r="TFO308" s="323"/>
      <c r="TFP308" s="319"/>
      <c r="TFQ308" s="323"/>
      <c r="TFR308" s="319"/>
      <c r="TFS308" s="323"/>
      <c r="TFT308" s="319"/>
      <c r="TFU308" s="323"/>
      <c r="TFV308" s="319"/>
      <c r="TFW308" s="323"/>
      <c r="TFX308" s="319"/>
      <c r="TFY308" s="323"/>
      <c r="TFZ308" s="319"/>
      <c r="TGA308" s="323"/>
      <c r="TGB308" s="319"/>
      <c r="TGC308" s="323"/>
      <c r="TGD308" s="319"/>
      <c r="TGE308" s="323"/>
      <c r="TGF308" s="319"/>
      <c r="TGG308" s="323"/>
      <c r="TGH308" s="319"/>
      <c r="TGI308" s="323"/>
      <c r="TGJ308" s="319"/>
      <c r="TGK308" s="323"/>
      <c r="TGL308" s="319"/>
      <c r="TGM308" s="323"/>
      <c r="TGN308" s="319"/>
      <c r="TGO308" s="323"/>
      <c r="TGP308" s="319"/>
      <c r="TGQ308" s="323"/>
      <c r="TGR308" s="319"/>
      <c r="TGS308" s="323"/>
      <c r="TGT308" s="319"/>
      <c r="TGU308" s="323"/>
      <c r="TGV308" s="319"/>
      <c r="TGW308" s="323"/>
      <c r="TGX308" s="319"/>
      <c r="TGY308" s="323"/>
      <c r="TGZ308" s="319"/>
      <c r="THA308" s="323"/>
      <c r="THB308" s="319"/>
      <c r="THC308" s="323"/>
      <c r="THD308" s="319"/>
      <c r="THE308" s="323"/>
      <c r="THF308" s="319"/>
      <c r="THG308" s="323"/>
      <c r="THH308" s="319"/>
      <c r="THI308" s="323"/>
      <c r="THJ308" s="319"/>
      <c r="THK308" s="323"/>
      <c r="THL308" s="319"/>
      <c r="THM308" s="323"/>
      <c r="THN308" s="319"/>
      <c r="THO308" s="323"/>
      <c r="THP308" s="319"/>
      <c r="THQ308" s="323"/>
      <c r="THR308" s="319"/>
      <c r="THS308" s="323"/>
      <c r="THT308" s="319"/>
      <c r="THU308" s="323"/>
      <c r="THV308" s="319"/>
      <c r="THW308" s="323"/>
      <c r="THX308" s="319"/>
      <c r="THY308" s="323"/>
      <c r="THZ308" s="319"/>
      <c r="TIA308" s="323"/>
      <c r="TIB308" s="319"/>
      <c r="TIC308" s="323"/>
      <c r="TID308" s="319"/>
      <c r="TIE308" s="323"/>
      <c r="TIF308" s="319"/>
      <c r="TIG308" s="323"/>
      <c r="TIH308" s="319"/>
      <c r="TII308" s="323"/>
      <c r="TIJ308" s="319"/>
      <c r="TIK308" s="323"/>
      <c r="TIL308" s="319"/>
      <c r="TIM308" s="323"/>
      <c r="TIN308" s="319"/>
      <c r="TIO308" s="323"/>
      <c r="TIP308" s="319"/>
      <c r="TIQ308" s="323"/>
      <c r="TIR308" s="319"/>
      <c r="TIS308" s="323"/>
      <c r="TIT308" s="319"/>
      <c r="TIU308" s="323"/>
      <c r="TIV308" s="319"/>
      <c r="TIW308" s="323"/>
      <c r="TIX308" s="319"/>
      <c r="TIY308" s="323"/>
      <c r="TIZ308" s="319"/>
      <c r="TJA308" s="323"/>
      <c r="TJB308" s="319"/>
      <c r="TJC308" s="323"/>
      <c r="TJD308" s="319"/>
      <c r="TJE308" s="323"/>
      <c r="TJF308" s="319"/>
      <c r="TJG308" s="323"/>
      <c r="TJH308" s="319"/>
      <c r="TJI308" s="323"/>
      <c r="TJJ308" s="319"/>
      <c r="TJK308" s="323"/>
      <c r="TJL308" s="319"/>
      <c r="TJM308" s="323"/>
      <c r="TJN308" s="319"/>
      <c r="TJO308" s="323"/>
      <c r="TJP308" s="319"/>
      <c r="TJQ308" s="323"/>
      <c r="TJR308" s="319"/>
      <c r="TJS308" s="323"/>
      <c r="TJT308" s="319"/>
      <c r="TJU308" s="323"/>
      <c r="TJV308" s="319"/>
      <c r="TJW308" s="323"/>
      <c r="TJX308" s="319"/>
      <c r="TJY308" s="323"/>
      <c r="TJZ308" s="319"/>
      <c r="TKA308" s="323"/>
      <c r="TKB308" s="319"/>
      <c r="TKC308" s="323"/>
      <c r="TKD308" s="319"/>
      <c r="TKE308" s="323"/>
      <c r="TKF308" s="319"/>
      <c r="TKG308" s="323"/>
      <c r="TKH308" s="319"/>
      <c r="TKI308" s="323"/>
      <c r="TKJ308" s="319"/>
      <c r="TKK308" s="323"/>
      <c r="TKL308" s="319"/>
      <c r="TKM308" s="323"/>
      <c r="TKN308" s="319"/>
      <c r="TKO308" s="323"/>
      <c r="TKP308" s="319"/>
      <c r="TKQ308" s="323"/>
      <c r="TKR308" s="319"/>
      <c r="TKS308" s="323"/>
      <c r="TKT308" s="319"/>
      <c r="TKU308" s="323"/>
      <c r="TKV308" s="319"/>
      <c r="TKW308" s="323"/>
      <c r="TKX308" s="319"/>
      <c r="TKY308" s="323"/>
      <c r="TKZ308" s="319"/>
      <c r="TLA308" s="323"/>
      <c r="TLB308" s="319"/>
      <c r="TLC308" s="323"/>
      <c r="TLD308" s="319"/>
      <c r="TLE308" s="323"/>
      <c r="TLF308" s="319"/>
      <c r="TLG308" s="323"/>
      <c r="TLH308" s="319"/>
      <c r="TLI308" s="323"/>
      <c r="TLJ308" s="319"/>
      <c r="TLK308" s="323"/>
      <c r="TLL308" s="319"/>
      <c r="TLM308" s="323"/>
      <c r="TLN308" s="319"/>
      <c r="TLO308" s="323"/>
      <c r="TLP308" s="319"/>
      <c r="TLQ308" s="323"/>
      <c r="TLR308" s="319"/>
      <c r="TLS308" s="323"/>
      <c r="TLT308" s="319"/>
      <c r="TLU308" s="323"/>
      <c r="TLV308" s="319"/>
      <c r="TLW308" s="323"/>
      <c r="TLX308" s="319"/>
      <c r="TLY308" s="323"/>
      <c r="TLZ308" s="319"/>
      <c r="TMA308" s="323"/>
      <c r="TMB308" s="319"/>
      <c r="TMC308" s="323"/>
      <c r="TMD308" s="319"/>
      <c r="TME308" s="323"/>
      <c r="TMF308" s="319"/>
      <c r="TMG308" s="323"/>
      <c r="TMH308" s="319"/>
      <c r="TMI308" s="323"/>
      <c r="TMJ308" s="319"/>
      <c r="TMK308" s="323"/>
      <c r="TML308" s="319"/>
      <c r="TMM308" s="323"/>
      <c r="TMN308" s="319"/>
      <c r="TMO308" s="323"/>
      <c r="TMP308" s="319"/>
      <c r="TMQ308" s="323"/>
      <c r="TMR308" s="319"/>
      <c r="TMS308" s="323"/>
      <c r="TMT308" s="319"/>
      <c r="TMU308" s="323"/>
      <c r="TMV308" s="319"/>
      <c r="TMW308" s="323"/>
      <c r="TMX308" s="319"/>
      <c r="TMY308" s="323"/>
      <c r="TMZ308" s="319"/>
      <c r="TNA308" s="323"/>
      <c r="TNB308" s="319"/>
      <c r="TNC308" s="323"/>
      <c r="TND308" s="319"/>
      <c r="TNE308" s="323"/>
      <c r="TNF308" s="319"/>
      <c r="TNG308" s="323"/>
      <c r="TNH308" s="319"/>
      <c r="TNI308" s="323"/>
      <c r="TNJ308" s="319"/>
      <c r="TNK308" s="323"/>
      <c r="TNL308" s="319"/>
      <c r="TNM308" s="323"/>
      <c r="TNN308" s="319"/>
      <c r="TNO308" s="323"/>
      <c r="TNP308" s="319"/>
      <c r="TNQ308" s="323"/>
      <c r="TNR308" s="319"/>
      <c r="TNS308" s="323"/>
      <c r="TNT308" s="319"/>
      <c r="TNU308" s="323"/>
      <c r="TNV308" s="319"/>
      <c r="TNW308" s="323"/>
      <c r="TNX308" s="319"/>
      <c r="TNY308" s="323"/>
      <c r="TNZ308" s="319"/>
      <c r="TOA308" s="323"/>
      <c r="TOB308" s="319"/>
      <c r="TOC308" s="323"/>
      <c r="TOD308" s="319"/>
      <c r="TOE308" s="323"/>
      <c r="TOF308" s="319"/>
      <c r="TOG308" s="323"/>
      <c r="TOH308" s="319"/>
      <c r="TOI308" s="323"/>
      <c r="TOJ308" s="319"/>
      <c r="TOK308" s="323"/>
      <c r="TOL308" s="319"/>
      <c r="TOM308" s="323"/>
      <c r="TON308" s="319"/>
      <c r="TOO308" s="323"/>
      <c r="TOP308" s="319"/>
      <c r="TOQ308" s="323"/>
      <c r="TOR308" s="319"/>
      <c r="TOS308" s="323"/>
      <c r="TOT308" s="319"/>
      <c r="TOU308" s="323"/>
      <c r="TOV308" s="319"/>
      <c r="TOW308" s="323"/>
      <c r="TOX308" s="319"/>
      <c r="TOY308" s="323"/>
      <c r="TOZ308" s="319"/>
      <c r="TPA308" s="323"/>
      <c r="TPB308" s="319"/>
      <c r="TPC308" s="323"/>
      <c r="TPD308" s="319"/>
      <c r="TPE308" s="323"/>
      <c r="TPF308" s="319"/>
      <c r="TPG308" s="323"/>
      <c r="TPH308" s="319"/>
      <c r="TPI308" s="323"/>
      <c r="TPJ308" s="319"/>
      <c r="TPK308" s="323"/>
      <c r="TPL308" s="319"/>
      <c r="TPM308" s="323"/>
      <c r="TPN308" s="319"/>
      <c r="TPO308" s="323"/>
      <c r="TPP308" s="319"/>
      <c r="TPQ308" s="323"/>
      <c r="TPR308" s="319"/>
      <c r="TPS308" s="323"/>
      <c r="TPT308" s="319"/>
      <c r="TPU308" s="323"/>
      <c r="TPV308" s="319"/>
      <c r="TPW308" s="323"/>
      <c r="TPX308" s="319"/>
      <c r="TPY308" s="323"/>
      <c r="TPZ308" s="319"/>
      <c r="TQA308" s="323"/>
      <c r="TQB308" s="319"/>
      <c r="TQC308" s="323"/>
      <c r="TQD308" s="319"/>
      <c r="TQE308" s="323"/>
      <c r="TQF308" s="319"/>
      <c r="TQG308" s="323"/>
      <c r="TQH308" s="319"/>
      <c r="TQI308" s="323"/>
      <c r="TQJ308" s="319"/>
      <c r="TQK308" s="323"/>
      <c r="TQL308" s="319"/>
      <c r="TQM308" s="323"/>
      <c r="TQN308" s="319"/>
      <c r="TQO308" s="323"/>
      <c r="TQP308" s="319"/>
      <c r="TQQ308" s="323"/>
      <c r="TQR308" s="319"/>
      <c r="TQS308" s="323"/>
      <c r="TQT308" s="319"/>
      <c r="TQU308" s="323"/>
      <c r="TQV308" s="319"/>
      <c r="TQW308" s="323"/>
      <c r="TQX308" s="319"/>
      <c r="TQY308" s="323"/>
      <c r="TQZ308" s="319"/>
      <c r="TRA308" s="323"/>
      <c r="TRB308" s="319"/>
      <c r="TRC308" s="323"/>
      <c r="TRD308" s="319"/>
      <c r="TRE308" s="323"/>
      <c r="TRF308" s="319"/>
      <c r="TRG308" s="323"/>
      <c r="TRH308" s="319"/>
      <c r="TRI308" s="323"/>
      <c r="TRJ308" s="319"/>
      <c r="TRK308" s="323"/>
      <c r="TRL308" s="319"/>
      <c r="TRM308" s="323"/>
      <c r="TRN308" s="319"/>
      <c r="TRO308" s="323"/>
      <c r="TRP308" s="319"/>
      <c r="TRQ308" s="323"/>
      <c r="TRR308" s="319"/>
      <c r="TRS308" s="323"/>
      <c r="TRT308" s="319"/>
      <c r="TRU308" s="323"/>
      <c r="TRV308" s="319"/>
      <c r="TRW308" s="323"/>
      <c r="TRX308" s="319"/>
      <c r="TRY308" s="323"/>
      <c r="TRZ308" s="319"/>
      <c r="TSA308" s="323"/>
      <c r="TSB308" s="319"/>
      <c r="TSC308" s="323"/>
      <c r="TSD308" s="319"/>
      <c r="TSE308" s="323"/>
      <c r="TSF308" s="319"/>
      <c r="TSG308" s="323"/>
      <c r="TSH308" s="319"/>
      <c r="TSI308" s="323"/>
      <c r="TSJ308" s="319"/>
      <c r="TSK308" s="323"/>
      <c r="TSL308" s="319"/>
      <c r="TSM308" s="323"/>
      <c r="TSN308" s="319"/>
      <c r="TSO308" s="323"/>
      <c r="TSP308" s="319"/>
      <c r="TSQ308" s="323"/>
      <c r="TSR308" s="319"/>
      <c r="TSS308" s="323"/>
      <c r="TST308" s="319"/>
      <c r="TSU308" s="323"/>
      <c r="TSV308" s="319"/>
      <c r="TSW308" s="323"/>
      <c r="TSX308" s="319"/>
      <c r="TSY308" s="323"/>
      <c r="TSZ308" s="319"/>
      <c r="TTA308" s="323"/>
      <c r="TTB308" s="319"/>
      <c r="TTC308" s="323"/>
      <c r="TTD308" s="319"/>
      <c r="TTE308" s="323"/>
      <c r="TTF308" s="319"/>
      <c r="TTG308" s="323"/>
      <c r="TTH308" s="319"/>
      <c r="TTI308" s="323"/>
      <c r="TTJ308" s="319"/>
      <c r="TTK308" s="323"/>
      <c r="TTL308" s="319"/>
      <c r="TTM308" s="323"/>
      <c r="TTN308" s="319"/>
      <c r="TTO308" s="323"/>
      <c r="TTP308" s="319"/>
      <c r="TTQ308" s="323"/>
      <c r="TTR308" s="319"/>
      <c r="TTS308" s="323"/>
      <c r="TTT308" s="319"/>
      <c r="TTU308" s="323"/>
      <c r="TTV308" s="319"/>
      <c r="TTW308" s="323"/>
      <c r="TTX308" s="319"/>
      <c r="TTY308" s="323"/>
      <c r="TTZ308" s="319"/>
      <c r="TUA308" s="323"/>
      <c r="TUB308" s="319"/>
      <c r="TUC308" s="323"/>
      <c r="TUD308" s="319"/>
      <c r="TUE308" s="323"/>
      <c r="TUF308" s="319"/>
      <c r="TUG308" s="323"/>
      <c r="TUH308" s="319"/>
      <c r="TUI308" s="323"/>
      <c r="TUJ308" s="319"/>
      <c r="TUK308" s="323"/>
      <c r="TUL308" s="319"/>
      <c r="TUM308" s="323"/>
      <c r="TUN308" s="319"/>
      <c r="TUO308" s="323"/>
      <c r="TUP308" s="319"/>
      <c r="TUQ308" s="323"/>
      <c r="TUR308" s="319"/>
      <c r="TUS308" s="323"/>
      <c r="TUT308" s="319"/>
      <c r="TUU308" s="323"/>
      <c r="TUV308" s="319"/>
      <c r="TUW308" s="323"/>
      <c r="TUX308" s="319"/>
      <c r="TUY308" s="323"/>
      <c r="TUZ308" s="319"/>
      <c r="TVA308" s="323"/>
      <c r="TVB308" s="319"/>
      <c r="TVC308" s="323"/>
      <c r="TVD308" s="319"/>
      <c r="TVE308" s="323"/>
      <c r="TVF308" s="319"/>
      <c r="TVG308" s="323"/>
      <c r="TVH308" s="319"/>
      <c r="TVI308" s="323"/>
      <c r="TVJ308" s="319"/>
      <c r="TVK308" s="323"/>
      <c r="TVL308" s="319"/>
      <c r="TVM308" s="323"/>
      <c r="TVN308" s="319"/>
      <c r="TVO308" s="323"/>
      <c r="TVP308" s="319"/>
      <c r="TVQ308" s="323"/>
      <c r="TVR308" s="319"/>
      <c r="TVS308" s="323"/>
      <c r="TVT308" s="319"/>
      <c r="TVU308" s="323"/>
      <c r="TVV308" s="319"/>
      <c r="TVW308" s="323"/>
      <c r="TVX308" s="319"/>
      <c r="TVY308" s="323"/>
      <c r="TVZ308" s="319"/>
      <c r="TWA308" s="323"/>
      <c r="TWB308" s="319"/>
      <c r="TWC308" s="323"/>
      <c r="TWD308" s="319"/>
      <c r="TWE308" s="323"/>
      <c r="TWF308" s="319"/>
      <c r="TWG308" s="323"/>
      <c r="TWH308" s="319"/>
      <c r="TWI308" s="323"/>
      <c r="TWJ308" s="319"/>
      <c r="TWK308" s="323"/>
      <c r="TWL308" s="319"/>
      <c r="TWM308" s="323"/>
      <c r="TWN308" s="319"/>
      <c r="TWO308" s="323"/>
      <c r="TWP308" s="319"/>
      <c r="TWQ308" s="323"/>
      <c r="TWR308" s="319"/>
      <c r="TWS308" s="323"/>
      <c r="TWT308" s="319"/>
      <c r="TWU308" s="323"/>
      <c r="TWV308" s="319"/>
      <c r="TWW308" s="323"/>
      <c r="TWX308" s="319"/>
      <c r="TWY308" s="323"/>
      <c r="TWZ308" s="319"/>
      <c r="TXA308" s="323"/>
      <c r="TXB308" s="319"/>
      <c r="TXC308" s="323"/>
      <c r="TXD308" s="319"/>
      <c r="TXE308" s="323"/>
      <c r="TXF308" s="319"/>
      <c r="TXG308" s="323"/>
      <c r="TXH308" s="319"/>
      <c r="TXI308" s="323"/>
      <c r="TXJ308" s="319"/>
      <c r="TXK308" s="323"/>
      <c r="TXL308" s="319"/>
      <c r="TXM308" s="323"/>
      <c r="TXN308" s="319"/>
      <c r="TXO308" s="323"/>
      <c r="TXP308" s="319"/>
      <c r="TXQ308" s="323"/>
      <c r="TXR308" s="319"/>
      <c r="TXS308" s="323"/>
      <c r="TXT308" s="319"/>
      <c r="TXU308" s="323"/>
      <c r="TXV308" s="319"/>
      <c r="TXW308" s="323"/>
      <c r="TXX308" s="319"/>
      <c r="TXY308" s="323"/>
      <c r="TXZ308" s="319"/>
      <c r="TYA308" s="323"/>
      <c r="TYB308" s="319"/>
      <c r="TYC308" s="323"/>
      <c r="TYD308" s="319"/>
      <c r="TYE308" s="323"/>
      <c r="TYF308" s="319"/>
      <c r="TYG308" s="323"/>
      <c r="TYH308" s="319"/>
      <c r="TYI308" s="323"/>
      <c r="TYJ308" s="319"/>
      <c r="TYK308" s="323"/>
      <c r="TYL308" s="319"/>
      <c r="TYM308" s="323"/>
      <c r="TYN308" s="319"/>
      <c r="TYO308" s="323"/>
      <c r="TYP308" s="319"/>
      <c r="TYQ308" s="323"/>
      <c r="TYR308" s="319"/>
      <c r="TYS308" s="323"/>
      <c r="TYT308" s="319"/>
      <c r="TYU308" s="323"/>
      <c r="TYV308" s="319"/>
      <c r="TYW308" s="323"/>
      <c r="TYX308" s="319"/>
      <c r="TYY308" s="323"/>
      <c r="TYZ308" s="319"/>
      <c r="TZA308" s="323"/>
      <c r="TZB308" s="319"/>
      <c r="TZC308" s="323"/>
      <c r="TZD308" s="319"/>
      <c r="TZE308" s="323"/>
      <c r="TZF308" s="319"/>
      <c r="TZG308" s="323"/>
      <c r="TZH308" s="319"/>
      <c r="TZI308" s="323"/>
      <c r="TZJ308" s="319"/>
      <c r="TZK308" s="323"/>
      <c r="TZL308" s="319"/>
      <c r="TZM308" s="323"/>
      <c r="TZN308" s="319"/>
      <c r="TZO308" s="323"/>
      <c r="TZP308" s="319"/>
      <c r="TZQ308" s="323"/>
      <c r="TZR308" s="319"/>
      <c r="TZS308" s="323"/>
      <c r="TZT308" s="319"/>
      <c r="TZU308" s="323"/>
      <c r="TZV308" s="319"/>
      <c r="TZW308" s="323"/>
      <c r="TZX308" s="319"/>
      <c r="TZY308" s="323"/>
      <c r="TZZ308" s="319"/>
      <c r="UAA308" s="323"/>
      <c r="UAB308" s="319"/>
      <c r="UAC308" s="323"/>
      <c r="UAD308" s="319"/>
      <c r="UAE308" s="323"/>
      <c r="UAF308" s="319"/>
      <c r="UAG308" s="323"/>
      <c r="UAH308" s="319"/>
      <c r="UAI308" s="323"/>
      <c r="UAJ308" s="319"/>
      <c r="UAK308" s="323"/>
      <c r="UAL308" s="319"/>
      <c r="UAM308" s="323"/>
      <c r="UAN308" s="319"/>
      <c r="UAO308" s="323"/>
      <c r="UAP308" s="319"/>
      <c r="UAQ308" s="323"/>
      <c r="UAR308" s="319"/>
      <c r="UAS308" s="323"/>
      <c r="UAT308" s="319"/>
      <c r="UAU308" s="323"/>
      <c r="UAV308" s="319"/>
      <c r="UAW308" s="323"/>
      <c r="UAX308" s="319"/>
      <c r="UAY308" s="323"/>
      <c r="UAZ308" s="319"/>
      <c r="UBA308" s="323"/>
      <c r="UBB308" s="319"/>
      <c r="UBC308" s="323"/>
      <c r="UBD308" s="319"/>
      <c r="UBE308" s="323"/>
      <c r="UBF308" s="319"/>
      <c r="UBG308" s="323"/>
      <c r="UBH308" s="319"/>
      <c r="UBI308" s="323"/>
      <c r="UBJ308" s="319"/>
      <c r="UBK308" s="323"/>
      <c r="UBL308" s="319"/>
      <c r="UBM308" s="323"/>
      <c r="UBN308" s="319"/>
      <c r="UBO308" s="323"/>
      <c r="UBP308" s="319"/>
      <c r="UBQ308" s="323"/>
      <c r="UBR308" s="319"/>
      <c r="UBS308" s="323"/>
      <c r="UBT308" s="319"/>
      <c r="UBU308" s="323"/>
      <c r="UBV308" s="319"/>
      <c r="UBW308" s="323"/>
      <c r="UBX308" s="319"/>
      <c r="UBY308" s="323"/>
      <c r="UBZ308" s="319"/>
      <c r="UCA308" s="323"/>
      <c r="UCB308" s="319"/>
      <c r="UCC308" s="323"/>
      <c r="UCD308" s="319"/>
      <c r="UCE308" s="323"/>
      <c r="UCF308" s="319"/>
      <c r="UCG308" s="323"/>
      <c r="UCH308" s="319"/>
      <c r="UCI308" s="323"/>
      <c r="UCJ308" s="319"/>
      <c r="UCK308" s="323"/>
      <c r="UCL308" s="319"/>
      <c r="UCM308" s="323"/>
      <c r="UCN308" s="319"/>
      <c r="UCO308" s="323"/>
      <c r="UCP308" s="319"/>
      <c r="UCQ308" s="323"/>
      <c r="UCR308" s="319"/>
      <c r="UCS308" s="323"/>
      <c r="UCT308" s="319"/>
      <c r="UCU308" s="323"/>
      <c r="UCV308" s="319"/>
      <c r="UCW308" s="323"/>
      <c r="UCX308" s="319"/>
      <c r="UCY308" s="323"/>
      <c r="UCZ308" s="319"/>
      <c r="UDA308" s="323"/>
      <c r="UDB308" s="319"/>
      <c r="UDC308" s="323"/>
      <c r="UDD308" s="319"/>
      <c r="UDE308" s="323"/>
      <c r="UDF308" s="319"/>
      <c r="UDG308" s="323"/>
      <c r="UDH308" s="319"/>
      <c r="UDI308" s="323"/>
      <c r="UDJ308" s="319"/>
      <c r="UDK308" s="323"/>
      <c r="UDL308" s="319"/>
      <c r="UDM308" s="323"/>
      <c r="UDN308" s="319"/>
      <c r="UDO308" s="323"/>
      <c r="UDP308" s="319"/>
      <c r="UDQ308" s="323"/>
      <c r="UDR308" s="319"/>
      <c r="UDS308" s="323"/>
      <c r="UDT308" s="319"/>
      <c r="UDU308" s="323"/>
      <c r="UDV308" s="319"/>
      <c r="UDW308" s="323"/>
      <c r="UDX308" s="319"/>
      <c r="UDY308" s="323"/>
      <c r="UDZ308" s="319"/>
      <c r="UEA308" s="323"/>
      <c r="UEB308" s="319"/>
      <c r="UEC308" s="323"/>
      <c r="UED308" s="319"/>
      <c r="UEE308" s="323"/>
      <c r="UEF308" s="319"/>
      <c r="UEG308" s="323"/>
      <c r="UEH308" s="319"/>
      <c r="UEI308" s="323"/>
      <c r="UEJ308" s="319"/>
      <c r="UEK308" s="323"/>
      <c r="UEL308" s="319"/>
      <c r="UEM308" s="323"/>
      <c r="UEN308" s="319"/>
      <c r="UEO308" s="323"/>
      <c r="UEP308" s="319"/>
      <c r="UEQ308" s="323"/>
      <c r="UER308" s="319"/>
      <c r="UES308" s="323"/>
      <c r="UET308" s="319"/>
      <c r="UEU308" s="323"/>
      <c r="UEV308" s="319"/>
      <c r="UEW308" s="323"/>
      <c r="UEX308" s="319"/>
      <c r="UEY308" s="323"/>
      <c r="UEZ308" s="319"/>
      <c r="UFA308" s="323"/>
      <c r="UFB308" s="319"/>
      <c r="UFC308" s="323"/>
      <c r="UFD308" s="319"/>
      <c r="UFE308" s="323"/>
      <c r="UFF308" s="319"/>
      <c r="UFG308" s="323"/>
      <c r="UFH308" s="319"/>
      <c r="UFI308" s="323"/>
      <c r="UFJ308" s="319"/>
      <c r="UFK308" s="323"/>
      <c r="UFL308" s="319"/>
      <c r="UFM308" s="323"/>
      <c r="UFN308" s="319"/>
      <c r="UFO308" s="323"/>
      <c r="UFP308" s="319"/>
      <c r="UFQ308" s="323"/>
      <c r="UFR308" s="319"/>
      <c r="UFS308" s="323"/>
      <c r="UFT308" s="319"/>
      <c r="UFU308" s="323"/>
      <c r="UFV308" s="319"/>
      <c r="UFW308" s="323"/>
      <c r="UFX308" s="319"/>
      <c r="UFY308" s="323"/>
      <c r="UFZ308" s="319"/>
      <c r="UGA308" s="323"/>
      <c r="UGB308" s="319"/>
      <c r="UGC308" s="323"/>
      <c r="UGD308" s="319"/>
      <c r="UGE308" s="323"/>
      <c r="UGF308" s="319"/>
      <c r="UGG308" s="323"/>
      <c r="UGH308" s="319"/>
      <c r="UGI308" s="323"/>
      <c r="UGJ308" s="319"/>
      <c r="UGK308" s="323"/>
      <c r="UGL308" s="319"/>
      <c r="UGM308" s="323"/>
      <c r="UGN308" s="319"/>
      <c r="UGO308" s="323"/>
      <c r="UGP308" s="319"/>
      <c r="UGQ308" s="323"/>
      <c r="UGR308" s="319"/>
      <c r="UGS308" s="323"/>
      <c r="UGT308" s="319"/>
      <c r="UGU308" s="323"/>
      <c r="UGV308" s="319"/>
      <c r="UGW308" s="323"/>
      <c r="UGX308" s="319"/>
      <c r="UGY308" s="323"/>
      <c r="UGZ308" s="319"/>
      <c r="UHA308" s="323"/>
      <c r="UHB308" s="319"/>
      <c r="UHC308" s="323"/>
      <c r="UHD308" s="319"/>
      <c r="UHE308" s="323"/>
      <c r="UHF308" s="319"/>
      <c r="UHG308" s="323"/>
      <c r="UHH308" s="319"/>
      <c r="UHI308" s="323"/>
      <c r="UHJ308" s="319"/>
      <c r="UHK308" s="323"/>
      <c r="UHL308" s="319"/>
      <c r="UHM308" s="323"/>
      <c r="UHN308" s="319"/>
      <c r="UHO308" s="323"/>
      <c r="UHP308" s="319"/>
      <c r="UHQ308" s="323"/>
      <c r="UHR308" s="319"/>
      <c r="UHS308" s="323"/>
      <c r="UHT308" s="319"/>
      <c r="UHU308" s="323"/>
      <c r="UHV308" s="319"/>
      <c r="UHW308" s="323"/>
      <c r="UHX308" s="319"/>
      <c r="UHY308" s="323"/>
      <c r="UHZ308" s="319"/>
      <c r="UIA308" s="323"/>
      <c r="UIB308" s="319"/>
      <c r="UIC308" s="323"/>
      <c r="UID308" s="319"/>
      <c r="UIE308" s="323"/>
      <c r="UIF308" s="319"/>
      <c r="UIG308" s="323"/>
      <c r="UIH308" s="319"/>
      <c r="UII308" s="323"/>
      <c r="UIJ308" s="319"/>
      <c r="UIK308" s="323"/>
      <c r="UIL308" s="319"/>
      <c r="UIM308" s="323"/>
      <c r="UIN308" s="319"/>
      <c r="UIO308" s="323"/>
      <c r="UIP308" s="319"/>
      <c r="UIQ308" s="323"/>
      <c r="UIR308" s="319"/>
      <c r="UIS308" s="323"/>
      <c r="UIT308" s="319"/>
      <c r="UIU308" s="323"/>
      <c r="UIV308" s="319"/>
      <c r="UIW308" s="323"/>
      <c r="UIX308" s="319"/>
      <c r="UIY308" s="323"/>
      <c r="UIZ308" s="319"/>
      <c r="UJA308" s="323"/>
      <c r="UJB308" s="319"/>
      <c r="UJC308" s="323"/>
      <c r="UJD308" s="319"/>
      <c r="UJE308" s="323"/>
      <c r="UJF308" s="319"/>
      <c r="UJG308" s="323"/>
      <c r="UJH308" s="319"/>
      <c r="UJI308" s="323"/>
      <c r="UJJ308" s="319"/>
      <c r="UJK308" s="323"/>
      <c r="UJL308" s="319"/>
      <c r="UJM308" s="323"/>
      <c r="UJN308" s="319"/>
      <c r="UJO308" s="323"/>
      <c r="UJP308" s="319"/>
      <c r="UJQ308" s="323"/>
      <c r="UJR308" s="319"/>
      <c r="UJS308" s="323"/>
      <c r="UJT308" s="319"/>
      <c r="UJU308" s="323"/>
      <c r="UJV308" s="319"/>
      <c r="UJW308" s="323"/>
      <c r="UJX308" s="319"/>
      <c r="UJY308" s="323"/>
      <c r="UJZ308" s="319"/>
      <c r="UKA308" s="323"/>
      <c r="UKB308" s="319"/>
      <c r="UKC308" s="323"/>
      <c r="UKD308" s="319"/>
      <c r="UKE308" s="323"/>
      <c r="UKF308" s="319"/>
      <c r="UKG308" s="323"/>
      <c r="UKH308" s="319"/>
      <c r="UKI308" s="323"/>
      <c r="UKJ308" s="319"/>
      <c r="UKK308" s="323"/>
      <c r="UKL308" s="319"/>
      <c r="UKM308" s="323"/>
      <c r="UKN308" s="319"/>
      <c r="UKO308" s="323"/>
      <c r="UKP308" s="319"/>
      <c r="UKQ308" s="323"/>
      <c r="UKR308" s="319"/>
      <c r="UKS308" s="323"/>
      <c r="UKT308" s="319"/>
      <c r="UKU308" s="323"/>
      <c r="UKV308" s="319"/>
      <c r="UKW308" s="323"/>
      <c r="UKX308" s="319"/>
      <c r="UKY308" s="323"/>
      <c r="UKZ308" s="319"/>
      <c r="ULA308" s="323"/>
      <c r="ULB308" s="319"/>
      <c r="ULC308" s="323"/>
      <c r="ULD308" s="319"/>
      <c r="ULE308" s="323"/>
      <c r="ULF308" s="319"/>
      <c r="ULG308" s="323"/>
      <c r="ULH308" s="319"/>
      <c r="ULI308" s="323"/>
      <c r="ULJ308" s="319"/>
      <c r="ULK308" s="323"/>
      <c r="ULL308" s="319"/>
      <c r="ULM308" s="323"/>
      <c r="ULN308" s="319"/>
      <c r="ULO308" s="323"/>
      <c r="ULP308" s="319"/>
      <c r="ULQ308" s="323"/>
      <c r="ULR308" s="319"/>
      <c r="ULS308" s="323"/>
      <c r="ULT308" s="319"/>
      <c r="ULU308" s="323"/>
      <c r="ULV308" s="319"/>
      <c r="ULW308" s="323"/>
      <c r="ULX308" s="319"/>
      <c r="ULY308" s="323"/>
      <c r="ULZ308" s="319"/>
      <c r="UMA308" s="323"/>
      <c r="UMB308" s="319"/>
      <c r="UMC308" s="323"/>
      <c r="UMD308" s="319"/>
      <c r="UME308" s="323"/>
      <c r="UMF308" s="319"/>
      <c r="UMG308" s="323"/>
      <c r="UMH308" s="319"/>
      <c r="UMI308" s="323"/>
      <c r="UMJ308" s="319"/>
      <c r="UMK308" s="323"/>
      <c r="UML308" s="319"/>
      <c r="UMM308" s="323"/>
      <c r="UMN308" s="319"/>
      <c r="UMO308" s="323"/>
      <c r="UMP308" s="319"/>
      <c r="UMQ308" s="323"/>
      <c r="UMR308" s="319"/>
      <c r="UMS308" s="323"/>
      <c r="UMT308" s="319"/>
      <c r="UMU308" s="319"/>
      <c r="UMV308" s="323"/>
      <c r="UMW308" s="319"/>
      <c r="UMX308" s="323"/>
      <c r="UMY308" s="319"/>
      <c r="UMZ308" s="323"/>
      <c r="UNA308" s="319"/>
      <c r="UNB308" s="323"/>
      <c r="UNC308" s="319"/>
      <c r="UND308" s="323"/>
      <c r="UNE308" s="319"/>
      <c r="UNF308" s="323"/>
      <c r="UNG308" s="319"/>
      <c r="UNH308" s="323"/>
      <c r="UNI308" s="319"/>
      <c r="UNJ308" s="323"/>
      <c r="UNK308" s="319"/>
      <c r="UNL308" s="323"/>
      <c r="UNM308" s="319"/>
      <c r="UNN308" s="323"/>
      <c r="UNO308" s="319"/>
      <c r="UNP308" s="323"/>
      <c r="UNQ308" s="319"/>
      <c r="UNR308" s="323"/>
      <c r="UNS308" s="319"/>
      <c r="UNT308" s="323"/>
      <c r="UNU308" s="319"/>
      <c r="UNV308" s="323"/>
      <c r="UNW308" s="319"/>
      <c r="UNX308" s="323"/>
      <c r="UNY308" s="319"/>
      <c r="UNZ308" s="323"/>
      <c r="UOA308" s="319"/>
      <c r="UOB308" s="323"/>
      <c r="UOC308" s="319"/>
      <c r="UOD308" s="323"/>
      <c r="UOE308" s="319"/>
      <c r="UOF308" s="323"/>
      <c r="UOG308" s="319"/>
      <c r="UOH308" s="323"/>
      <c r="UOI308" s="319"/>
      <c r="UOJ308" s="323"/>
      <c r="UOK308" s="319"/>
      <c r="UOL308" s="323"/>
      <c r="UOM308" s="319"/>
      <c r="UON308" s="323"/>
      <c r="UOO308" s="319"/>
      <c r="UOP308" s="323"/>
      <c r="UOQ308" s="319"/>
      <c r="UOR308" s="323"/>
      <c r="UOS308" s="319"/>
      <c r="UOT308" s="323"/>
      <c r="UOU308" s="319"/>
      <c r="UOV308" s="323"/>
      <c r="UOW308" s="319"/>
      <c r="UOX308" s="323"/>
      <c r="UOY308" s="319"/>
      <c r="UOZ308" s="323"/>
      <c r="UPA308" s="319"/>
      <c r="UPB308" s="323"/>
      <c r="UPC308" s="319"/>
      <c r="UPD308" s="323"/>
      <c r="UPE308" s="319"/>
      <c r="UPF308" s="323"/>
      <c r="UPG308" s="319"/>
      <c r="UPH308" s="323"/>
      <c r="UPI308" s="319"/>
      <c r="UPJ308" s="323"/>
      <c r="UPK308" s="319"/>
      <c r="UPL308" s="323"/>
      <c r="UPM308" s="319"/>
      <c r="UPN308" s="323"/>
      <c r="UPO308" s="319"/>
      <c r="UPP308" s="323"/>
      <c r="UPQ308" s="319"/>
      <c r="UPR308" s="323"/>
      <c r="UPS308" s="319"/>
      <c r="UPT308" s="323"/>
      <c r="UPU308" s="319"/>
      <c r="UPV308" s="323"/>
      <c r="UPW308" s="319"/>
      <c r="UPX308" s="323"/>
      <c r="UPY308" s="319"/>
      <c r="UPZ308" s="323"/>
      <c r="UQA308" s="319"/>
      <c r="UQB308" s="323"/>
      <c r="UQC308" s="319"/>
      <c r="UQD308" s="323"/>
      <c r="UQE308" s="319"/>
      <c r="UQF308" s="323"/>
      <c r="UQG308" s="319"/>
      <c r="UQH308" s="323"/>
      <c r="UQI308" s="319"/>
      <c r="UQJ308" s="323"/>
      <c r="UQK308" s="319"/>
      <c r="UQL308" s="323"/>
      <c r="UQM308" s="319"/>
      <c r="UQN308" s="323"/>
      <c r="UQO308" s="319"/>
      <c r="UQP308" s="323"/>
      <c r="UQQ308" s="319"/>
      <c r="UQR308" s="323"/>
      <c r="UQS308" s="319"/>
      <c r="UQT308" s="323"/>
      <c r="UQU308" s="319"/>
      <c r="UQV308" s="323"/>
      <c r="UQW308" s="319"/>
      <c r="UQX308" s="323"/>
      <c r="UQY308" s="319"/>
      <c r="UQZ308" s="323"/>
      <c r="URA308" s="319"/>
      <c r="URB308" s="323"/>
      <c r="URC308" s="319"/>
      <c r="URD308" s="323"/>
      <c r="URE308" s="319"/>
      <c r="URF308" s="323"/>
      <c r="URG308" s="319"/>
      <c r="URH308" s="323"/>
      <c r="URI308" s="319"/>
      <c r="URJ308" s="323"/>
      <c r="URK308" s="319"/>
      <c r="URL308" s="323"/>
      <c r="URM308" s="319"/>
      <c r="URN308" s="323"/>
      <c r="URO308" s="319"/>
      <c r="URP308" s="323"/>
      <c r="URQ308" s="319"/>
      <c r="URR308" s="323"/>
      <c r="URS308" s="319"/>
      <c r="URT308" s="323"/>
      <c r="URU308" s="319"/>
      <c r="URV308" s="323"/>
      <c r="URW308" s="319"/>
      <c r="URX308" s="323"/>
      <c r="URY308" s="319"/>
      <c r="URZ308" s="323"/>
      <c r="USA308" s="319"/>
      <c r="USB308" s="323"/>
      <c r="USC308" s="319"/>
      <c r="USD308" s="323"/>
      <c r="USE308" s="319"/>
      <c r="USF308" s="323"/>
      <c r="USG308" s="319"/>
      <c r="USH308" s="323"/>
      <c r="USI308" s="319"/>
      <c r="USJ308" s="323"/>
      <c r="USK308" s="319"/>
      <c r="USL308" s="323"/>
      <c r="USM308" s="319"/>
      <c r="USN308" s="323"/>
      <c r="USO308" s="319"/>
      <c r="USP308" s="323"/>
      <c r="USQ308" s="319"/>
      <c r="USR308" s="323"/>
      <c r="USS308" s="319"/>
      <c r="UST308" s="323"/>
      <c r="USU308" s="319"/>
      <c r="USV308" s="323"/>
      <c r="USW308" s="319"/>
      <c r="USX308" s="323"/>
      <c r="USY308" s="319"/>
      <c r="USZ308" s="323"/>
      <c r="UTA308" s="319"/>
      <c r="UTB308" s="323"/>
      <c r="UTC308" s="319"/>
      <c r="UTD308" s="323"/>
      <c r="UTE308" s="319"/>
      <c r="UTF308" s="323"/>
      <c r="UTG308" s="319"/>
      <c r="UTH308" s="323"/>
      <c r="UTI308" s="319"/>
      <c r="UTJ308" s="323"/>
      <c r="UTK308" s="319"/>
      <c r="UTL308" s="323"/>
      <c r="UTM308" s="319"/>
      <c r="UTN308" s="323"/>
      <c r="UTO308" s="319"/>
      <c r="UTP308" s="323"/>
      <c r="UTQ308" s="319"/>
      <c r="UTR308" s="323"/>
      <c r="UTS308" s="319"/>
      <c r="UTT308" s="323"/>
      <c r="UTU308" s="319"/>
      <c r="UTV308" s="323"/>
      <c r="UTW308" s="319"/>
      <c r="UTX308" s="323"/>
      <c r="UTY308" s="319"/>
      <c r="UTZ308" s="323"/>
      <c r="UUA308" s="319"/>
      <c r="UUB308" s="323"/>
      <c r="UUC308" s="319"/>
      <c r="UUD308" s="323"/>
      <c r="UUE308" s="319"/>
      <c r="UUF308" s="323"/>
      <c r="UUG308" s="319"/>
      <c r="UUH308" s="323"/>
      <c r="UUI308" s="319"/>
      <c r="UUJ308" s="323"/>
      <c r="UUK308" s="319"/>
      <c r="UUL308" s="323"/>
      <c r="UUM308" s="319"/>
      <c r="UUN308" s="323"/>
      <c r="UUO308" s="319"/>
      <c r="UUP308" s="323"/>
      <c r="UUQ308" s="319"/>
      <c r="UUR308" s="323"/>
      <c r="UUS308" s="319"/>
      <c r="UUT308" s="323"/>
      <c r="UUU308" s="319"/>
      <c r="UUV308" s="323"/>
      <c r="UUW308" s="319"/>
      <c r="UUX308" s="323"/>
      <c r="UUY308" s="319"/>
      <c r="UUZ308" s="323"/>
      <c r="UVA308" s="319"/>
      <c r="UVB308" s="323"/>
      <c r="UVC308" s="319"/>
      <c r="UVD308" s="323"/>
      <c r="UVE308" s="319"/>
      <c r="UVF308" s="323"/>
      <c r="UVG308" s="319"/>
      <c r="UVH308" s="323"/>
      <c r="UVI308" s="319"/>
      <c r="UVJ308" s="323"/>
      <c r="UVK308" s="319"/>
      <c r="UVL308" s="323"/>
      <c r="UVM308" s="319"/>
      <c r="UVN308" s="323"/>
      <c r="UVO308" s="319"/>
      <c r="UVP308" s="323"/>
      <c r="UVQ308" s="319"/>
      <c r="UVR308" s="323"/>
      <c r="UVS308" s="319"/>
      <c r="UVT308" s="323"/>
      <c r="UVU308" s="319"/>
      <c r="UVV308" s="323"/>
      <c r="UVW308" s="319"/>
      <c r="UVX308" s="323"/>
      <c r="UVY308" s="319"/>
      <c r="UVZ308" s="323"/>
      <c r="UWA308" s="319"/>
      <c r="UWB308" s="323"/>
      <c r="UWC308" s="319"/>
      <c r="UWD308" s="323"/>
      <c r="UWE308" s="319"/>
      <c r="UWF308" s="323"/>
      <c r="UWG308" s="319"/>
      <c r="UWH308" s="323"/>
      <c r="UWI308" s="319"/>
      <c r="UWJ308" s="323"/>
      <c r="UWK308" s="319"/>
      <c r="UWL308" s="323"/>
      <c r="UWM308" s="319"/>
      <c r="UWN308" s="323"/>
      <c r="UWO308" s="319"/>
      <c r="UWP308" s="323"/>
      <c r="UWQ308" s="319"/>
      <c r="UWR308" s="323"/>
      <c r="UWS308" s="319"/>
      <c r="UWT308" s="323"/>
      <c r="UWU308" s="319"/>
      <c r="UWV308" s="323"/>
      <c r="UWW308" s="319"/>
      <c r="UWX308" s="323"/>
      <c r="UWY308" s="319"/>
      <c r="UWZ308" s="323"/>
      <c r="UXA308" s="319"/>
      <c r="UXB308" s="323"/>
      <c r="UXC308" s="319"/>
      <c r="UXD308" s="323"/>
      <c r="UXE308" s="319"/>
      <c r="UXF308" s="323"/>
      <c r="UXG308" s="319"/>
      <c r="UXH308" s="323"/>
      <c r="UXI308" s="319"/>
      <c r="UXJ308" s="323"/>
      <c r="UXK308" s="319"/>
      <c r="UXL308" s="323"/>
      <c r="UXM308" s="319"/>
      <c r="UXN308" s="323"/>
      <c r="UXO308" s="319"/>
      <c r="UXP308" s="323"/>
      <c r="UXQ308" s="319"/>
      <c r="UXR308" s="323"/>
      <c r="UXS308" s="319"/>
      <c r="UXT308" s="323"/>
      <c r="UXU308" s="319"/>
      <c r="UXV308" s="323"/>
      <c r="UXW308" s="319"/>
      <c r="UXX308" s="323"/>
      <c r="UXY308" s="319"/>
      <c r="UXZ308" s="323"/>
      <c r="UYA308" s="319"/>
      <c r="UYB308" s="323"/>
      <c r="UYC308" s="319"/>
      <c r="UYD308" s="323"/>
      <c r="UYE308" s="319"/>
      <c r="UYF308" s="323"/>
      <c r="UYG308" s="319"/>
      <c r="UYH308" s="323"/>
      <c r="UYI308" s="319"/>
      <c r="UYJ308" s="323"/>
      <c r="UYK308" s="319"/>
      <c r="UYL308" s="323"/>
      <c r="UYM308" s="319"/>
      <c r="UYN308" s="323"/>
      <c r="UYO308" s="319"/>
      <c r="UYP308" s="323"/>
      <c r="UYQ308" s="319"/>
      <c r="UYR308" s="323"/>
      <c r="UYS308" s="319"/>
      <c r="UYT308" s="323"/>
      <c r="UYU308" s="319"/>
      <c r="UYV308" s="323"/>
      <c r="UYW308" s="319"/>
      <c r="UYX308" s="323"/>
      <c r="UYY308" s="319"/>
      <c r="UYZ308" s="323"/>
      <c r="UZA308" s="319"/>
      <c r="UZB308" s="323"/>
      <c r="UZC308" s="319"/>
      <c r="UZD308" s="323"/>
      <c r="UZE308" s="319"/>
      <c r="UZF308" s="323"/>
      <c r="UZG308" s="319"/>
      <c r="UZH308" s="323"/>
      <c r="UZI308" s="319"/>
      <c r="UZJ308" s="323"/>
      <c r="UZK308" s="319"/>
      <c r="UZL308" s="323"/>
      <c r="UZM308" s="319"/>
      <c r="UZN308" s="323"/>
      <c r="UZO308" s="319"/>
      <c r="UZP308" s="323"/>
      <c r="UZQ308" s="319"/>
      <c r="UZR308" s="323"/>
      <c r="UZS308" s="319"/>
      <c r="UZT308" s="323"/>
      <c r="UZU308" s="319"/>
      <c r="UZV308" s="323"/>
      <c r="UZW308" s="319"/>
      <c r="UZX308" s="323"/>
      <c r="UZY308" s="319"/>
      <c r="UZZ308" s="323"/>
      <c r="VAA308" s="319"/>
      <c r="VAB308" s="323"/>
      <c r="VAC308" s="319"/>
      <c r="VAD308" s="323"/>
      <c r="VAE308" s="319"/>
      <c r="VAF308" s="323"/>
      <c r="VAG308" s="319"/>
      <c r="VAH308" s="323"/>
      <c r="VAI308" s="319"/>
      <c r="VAJ308" s="323"/>
      <c r="VAK308" s="319"/>
      <c r="VAL308" s="323"/>
      <c r="VAM308" s="319"/>
      <c r="VAN308" s="323"/>
      <c r="VAO308" s="319"/>
      <c r="VAP308" s="323"/>
      <c r="VAQ308" s="319"/>
      <c r="VAR308" s="323"/>
      <c r="VAS308" s="319"/>
      <c r="VAT308" s="323"/>
      <c r="VAU308" s="319"/>
      <c r="VAV308" s="323"/>
      <c r="VAW308" s="319"/>
      <c r="VAX308" s="323"/>
      <c r="VAY308" s="319"/>
      <c r="VAZ308" s="323"/>
      <c r="VBA308" s="319"/>
      <c r="VBB308" s="323"/>
      <c r="VBC308" s="319"/>
      <c r="VBD308" s="323"/>
      <c r="VBE308" s="319"/>
      <c r="VBF308" s="323"/>
      <c r="VBG308" s="319"/>
      <c r="VBH308" s="323"/>
      <c r="VBI308" s="319"/>
      <c r="VBJ308" s="323"/>
      <c r="VBK308" s="319"/>
      <c r="VBL308" s="323"/>
      <c r="VBM308" s="319"/>
      <c r="VBN308" s="323"/>
      <c r="VBO308" s="319"/>
      <c r="VBP308" s="323"/>
      <c r="VBQ308" s="319"/>
      <c r="VBR308" s="323"/>
      <c r="VBS308" s="319"/>
      <c r="VBT308" s="323"/>
      <c r="VBU308" s="319"/>
      <c r="VBV308" s="323"/>
      <c r="VBW308" s="319"/>
      <c r="VBX308" s="323"/>
      <c r="VBY308" s="319"/>
      <c r="VBZ308" s="323"/>
      <c r="VCA308" s="319"/>
      <c r="VCB308" s="323"/>
      <c r="VCC308" s="319"/>
      <c r="VCD308" s="323"/>
      <c r="VCE308" s="319"/>
      <c r="VCF308" s="323"/>
      <c r="VCG308" s="319"/>
      <c r="VCH308" s="323"/>
      <c r="VCI308" s="319"/>
      <c r="VCJ308" s="323"/>
      <c r="VCK308" s="319"/>
      <c r="VCL308" s="323"/>
      <c r="VCM308" s="319"/>
      <c r="VCN308" s="323"/>
      <c r="VCO308" s="319"/>
      <c r="VCP308" s="323"/>
      <c r="VCQ308" s="319"/>
      <c r="VCR308" s="323"/>
      <c r="VCS308" s="319"/>
      <c r="VCT308" s="323"/>
      <c r="VCU308" s="319"/>
      <c r="VCV308" s="323"/>
      <c r="VCW308" s="319"/>
      <c r="VCX308" s="323"/>
      <c r="VCY308" s="319"/>
      <c r="VCZ308" s="323"/>
      <c r="VDA308" s="319"/>
      <c r="VDB308" s="323"/>
      <c r="VDC308" s="319"/>
      <c r="VDD308" s="323"/>
      <c r="VDE308" s="319"/>
      <c r="VDF308" s="323"/>
      <c r="VDG308" s="319"/>
      <c r="VDH308" s="323"/>
      <c r="VDI308" s="319"/>
      <c r="VDJ308" s="323"/>
      <c r="VDK308" s="319"/>
      <c r="VDL308" s="323"/>
      <c r="VDM308" s="319"/>
      <c r="VDN308" s="323"/>
      <c r="VDO308" s="319"/>
      <c r="VDP308" s="323"/>
      <c r="VDQ308" s="319"/>
      <c r="VDR308" s="323"/>
      <c r="VDS308" s="319"/>
      <c r="VDT308" s="323"/>
      <c r="VDU308" s="319"/>
      <c r="VDV308" s="323"/>
      <c r="VDW308" s="319"/>
      <c r="VDX308" s="323"/>
      <c r="VDY308" s="319"/>
      <c r="VDZ308" s="323"/>
      <c r="VEA308" s="319"/>
      <c r="VEB308" s="323"/>
      <c r="VEC308" s="319"/>
      <c r="VED308" s="323"/>
      <c r="VEE308" s="319"/>
      <c r="VEF308" s="323"/>
      <c r="VEG308" s="319"/>
      <c r="VEH308" s="323"/>
      <c r="VEI308" s="319"/>
      <c r="VEJ308" s="323"/>
      <c r="VEK308" s="319"/>
      <c r="VEL308" s="323"/>
      <c r="VEM308" s="319"/>
      <c r="VEN308" s="323"/>
      <c r="VEO308" s="319"/>
      <c r="VEP308" s="323"/>
      <c r="VEQ308" s="319"/>
      <c r="VER308" s="323"/>
      <c r="VES308" s="319"/>
      <c r="VET308" s="323"/>
      <c r="VEU308" s="319"/>
      <c r="VEV308" s="323"/>
      <c r="VEW308" s="319"/>
      <c r="VEX308" s="323"/>
      <c r="VEY308" s="319"/>
      <c r="VEZ308" s="323"/>
      <c r="VFA308" s="319"/>
      <c r="VFB308" s="323"/>
      <c r="VFC308" s="319"/>
      <c r="VFD308" s="323"/>
      <c r="VFE308" s="319"/>
      <c r="VFF308" s="323"/>
      <c r="VFG308" s="319"/>
      <c r="VFH308" s="323"/>
      <c r="VFI308" s="319"/>
      <c r="VFJ308" s="323"/>
      <c r="VFK308" s="319"/>
      <c r="VFL308" s="323"/>
      <c r="VFM308" s="319"/>
      <c r="VFN308" s="323"/>
      <c r="VFO308" s="319"/>
      <c r="VFP308" s="323"/>
      <c r="VFQ308" s="319"/>
      <c r="VFR308" s="323"/>
      <c r="VFS308" s="319"/>
      <c r="VFT308" s="323"/>
      <c r="VFU308" s="319"/>
      <c r="VFV308" s="323"/>
      <c r="VFW308" s="319"/>
      <c r="VFX308" s="323"/>
      <c r="VFY308" s="319"/>
      <c r="VFZ308" s="323"/>
      <c r="VGA308" s="319"/>
      <c r="VGB308" s="323"/>
      <c r="VGC308" s="319"/>
      <c r="VGD308" s="323"/>
      <c r="VGE308" s="319"/>
      <c r="VGF308" s="323"/>
      <c r="VGG308" s="319"/>
      <c r="VGH308" s="323"/>
      <c r="VGI308" s="319"/>
      <c r="VGJ308" s="323"/>
      <c r="VGK308" s="319"/>
      <c r="VGL308" s="323"/>
      <c r="VGM308" s="319"/>
      <c r="VGN308" s="323"/>
      <c r="VGO308" s="319"/>
      <c r="VGP308" s="323"/>
      <c r="VGQ308" s="319"/>
      <c r="VGR308" s="323"/>
      <c r="VGS308" s="319"/>
      <c r="VGT308" s="323"/>
      <c r="VGU308" s="319"/>
      <c r="VGV308" s="323"/>
      <c r="VGW308" s="319"/>
      <c r="VGX308" s="323"/>
      <c r="VGY308" s="319"/>
      <c r="VGZ308" s="323"/>
      <c r="VHA308" s="319"/>
      <c r="VHB308" s="323"/>
      <c r="VHC308" s="319"/>
      <c r="VHD308" s="323"/>
      <c r="VHE308" s="319"/>
      <c r="VHF308" s="323"/>
      <c r="VHG308" s="319"/>
      <c r="VHH308" s="323"/>
      <c r="VHI308" s="319"/>
      <c r="VHJ308" s="323"/>
      <c r="VHK308" s="319"/>
      <c r="VHL308" s="323"/>
      <c r="VHM308" s="319"/>
      <c r="VHN308" s="323"/>
      <c r="VHO308" s="319"/>
      <c r="VHP308" s="323"/>
      <c r="VHQ308" s="319"/>
      <c r="VHR308" s="323"/>
      <c r="VHS308" s="319"/>
      <c r="VHT308" s="323"/>
      <c r="VHU308" s="319"/>
      <c r="VHV308" s="323"/>
      <c r="VHW308" s="319"/>
      <c r="VHX308" s="323"/>
      <c r="VHY308" s="319"/>
      <c r="VHZ308" s="323"/>
      <c r="VIA308" s="319"/>
      <c r="VIB308" s="323"/>
      <c r="VIC308" s="319"/>
      <c r="VID308" s="323"/>
      <c r="VIE308" s="319"/>
      <c r="VIF308" s="323"/>
      <c r="VIG308" s="319"/>
      <c r="VIH308" s="323"/>
      <c r="VII308" s="319"/>
      <c r="VIJ308" s="323"/>
      <c r="VIK308" s="319"/>
      <c r="VIL308" s="323"/>
      <c r="VIM308" s="319"/>
      <c r="VIN308" s="323"/>
      <c r="VIO308" s="319"/>
      <c r="VIP308" s="323"/>
      <c r="VIQ308" s="319"/>
      <c r="VIR308" s="323"/>
      <c r="VIS308" s="319"/>
      <c r="VIT308" s="323"/>
      <c r="VIU308" s="319"/>
      <c r="VIV308" s="323"/>
      <c r="VIW308" s="319"/>
      <c r="VIX308" s="323"/>
      <c r="VIY308" s="319"/>
      <c r="VIZ308" s="323"/>
      <c r="VJA308" s="319"/>
      <c r="VJB308" s="323"/>
      <c r="VJC308" s="319"/>
      <c r="VJD308" s="323"/>
      <c r="VJE308" s="319"/>
      <c r="VJF308" s="323"/>
      <c r="VJG308" s="319"/>
      <c r="VJH308" s="323"/>
      <c r="VJI308" s="319"/>
      <c r="VJJ308" s="323"/>
      <c r="VJK308" s="319"/>
      <c r="VJL308" s="323"/>
      <c r="VJM308" s="319"/>
      <c r="VJN308" s="323"/>
      <c r="VJO308" s="319"/>
      <c r="VJP308" s="323"/>
      <c r="VJQ308" s="319"/>
      <c r="VJR308" s="323"/>
      <c r="VJS308" s="319"/>
      <c r="VJT308" s="323"/>
      <c r="VJU308" s="319"/>
      <c r="VJV308" s="323"/>
      <c r="VJW308" s="319"/>
      <c r="VJX308" s="323"/>
      <c r="VJY308" s="319"/>
      <c r="VJZ308" s="323"/>
      <c r="VKA308" s="319"/>
      <c r="VKB308" s="323"/>
      <c r="VKC308" s="319"/>
      <c r="VKD308" s="323"/>
      <c r="VKE308" s="319"/>
      <c r="VKF308" s="323"/>
      <c r="VKG308" s="319"/>
      <c r="VKH308" s="323"/>
      <c r="VKI308" s="319"/>
      <c r="VKJ308" s="323"/>
      <c r="VKK308" s="319"/>
      <c r="VKL308" s="323"/>
      <c r="VKM308" s="319"/>
      <c r="VKN308" s="323"/>
      <c r="VKO308" s="319"/>
      <c r="VKP308" s="323"/>
      <c r="VKQ308" s="319"/>
      <c r="VKR308" s="323"/>
      <c r="VKS308" s="319"/>
      <c r="VKT308" s="323"/>
      <c r="VKU308" s="319"/>
      <c r="VKV308" s="323"/>
      <c r="VKW308" s="319"/>
      <c r="VKX308" s="323"/>
      <c r="VKY308" s="319"/>
      <c r="VKZ308" s="323"/>
      <c r="VLA308" s="319"/>
      <c r="VLB308" s="323"/>
      <c r="VLC308" s="319"/>
      <c r="VLD308" s="323"/>
      <c r="VLE308" s="319"/>
      <c r="VLF308" s="323"/>
      <c r="VLG308" s="319"/>
      <c r="VLH308" s="323"/>
      <c r="VLI308" s="319"/>
      <c r="VLJ308" s="323"/>
      <c r="VLK308" s="319"/>
      <c r="VLL308" s="323"/>
      <c r="VLM308" s="319"/>
      <c r="VLN308" s="323"/>
      <c r="VLO308" s="319"/>
      <c r="VLP308" s="323"/>
      <c r="VLQ308" s="319"/>
      <c r="VLR308" s="323"/>
      <c r="VLS308" s="319"/>
      <c r="VLT308" s="323"/>
      <c r="VLU308" s="319"/>
      <c r="VLV308" s="323"/>
      <c r="VLW308" s="319"/>
      <c r="VLX308" s="323"/>
      <c r="VLY308" s="319"/>
      <c r="VLZ308" s="323"/>
      <c r="VMA308" s="319"/>
      <c r="VMB308" s="323"/>
      <c r="VMC308" s="319"/>
      <c r="VMD308" s="323"/>
      <c r="VME308" s="319"/>
      <c r="VMF308" s="323"/>
      <c r="VMG308" s="319"/>
      <c r="VMH308" s="323"/>
      <c r="VMI308" s="319"/>
      <c r="VMJ308" s="323"/>
      <c r="VMK308" s="319"/>
      <c r="VML308" s="323"/>
      <c r="VMM308" s="319"/>
      <c r="VMN308" s="323"/>
      <c r="VMO308" s="319"/>
      <c r="VMP308" s="323"/>
      <c r="VMQ308" s="319"/>
      <c r="VMR308" s="323"/>
      <c r="VMS308" s="319"/>
      <c r="VMT308" s="323"/>
      <c r="VMU308" s="319"/>
      <c r="VMV308" s="323"/>
      <c r="VMW308" s="319"/>
      <c r="VMX308" s="323"/>
      <c r="VMY308" s="319"/>
      <c r="VMZ308" s="323"/>
      <c r="VNA308" s="319"/>
      <c r="VNB308" s="323"/>
      <c r="VNC308" s="319"/>
      <c r="VND308" s="323"/>
      <c r="VNE308" s="319"/>
      <c r="VNF308" s="323"/>
      <c r="VNG308" s="319"/>
      <c r="VNH308" s="323"/>
      <c r="VNI308" s="319"/>
      <c r="VNJ308" s="323"/>
      <c r="VNK308" s="319"/>
      <c r="VNL308" s="323"/>
      <c r="VNM308" s="319"/>
      <c r="VNN308" s="323"/>
      <c r="VNO308" s="319"/>
      <c r="VNP308" s="323"/>
      <c r="VNQ308" s="319"/>
      <c r="VNR308" s="323"/>
      <c r="VNS308" s="319"/>
      <c r="VNT308" s="323"/>
      <c r="VNU308" s="319"/>
      <c r="VNV308" s="323"/>
      <c r="VNW308" s="319"/>
      <c r="VNX308" s="323"/>
      <c r="VNY308" s="319"/>
      <c r="VNZ308" s="323"/>
      <c r="VOA308" s="319"/>
      <c r="VOB308" s="323"/>
      <c r="VOC308" s="319"/>
      <c r="VOD308" s="323"/>
      <c r="VOE308" s="319"/>
      <c r="VOF308" s="323"/>
      <c r="VOG308" s="319"/>
      <c r="VOH308" s="323"/>
      <c r="VOI308" s="319"/>
      <c r="VOJ308" s="323"/>
      <c r="VOK308" s="319"/>
      <c r="VOL308" s="323"/>
      <c r="VOM308" s="319"/>
      <c r="VON308" s="323"/>
      <c r="VOO308" s="319"/>
      <c r="VOP308" s="323"/>
      <c r="VOQ308" s="319"/>
      <c r="VOR308" s="323"/>
      <c r="VOS308" s="323"/>
      <c r="VOT308" s="319"/>
      <c r="VOU308" s="323"/>
      <c r="VOV308" s="319"/>
      <c r="VOW308" s="323"/>
      <c r="VOX308" s="319"/>
      <c r="VOY308" s="323"/>
      <c r="VOZ308" s="319"/>
      <c r="VPA308" s="323"/>
      <c r="VPB308" s="319"/>
      <c r="VPC308" s="323"/>
      <c r="VPD308" s="319"/>
      <c r="VPE308" s="323"/>
      <c r="VPF308" s="319"/>
      <c r="VPG308" s="323"/>
      <c r="VPH308" s="319"/>
      <c r="VPI308" s="323"/>
      <c r="VPJ308" s="319"/>
      <c r="VPK308" s="323"/>
      <c r="VPL308" s="319"/>
      <c r="VPM308" s="323"/>
      <c r="VPN308" s="319"/>
      <c r="VPO308" s="323"/>
      <c r="VPP308" s="319"/>
      <c r="VPQ308" s="323"/>
      <c r="VPR308" s="319"/>
      <c r="VPS308" s="323"/>
      <c r="VPT308" s="319"/>
      <c r="VPU308" s="323"/>
      <c r="VPV308" s="319"/>
      <c r="VPW308" s="323"/>
      <c r="VPX308" s="319"/>
      <c r="VPY308" s="323"/>
      <c r="VPZ308" s="319"/>
      <c r="VQA308" s="323"/>
      <c r="VQB308" s="319"/>
      <c r="VQC308" s="323"/>
      <c r="VQD308" s="319"/>
      <c r="VQE308" s="323"/>
      <c r="VQF308" s="319"/>
      <c r="VQG308" s="323"/>
      <c r="VQH308" s="319"/>
      <c r="VQI308" s="323"/>
      <c r="VQJ308" s="319"/>
      <c r="VQK308" s="323"/>
      <c r="VQL308" s="319"/>
      <c r="VQM308" s="323"/>
      <c r="VQN308" s="319"/>
      <c r="VQO308" s="323"/>
      <c r="VQP308" s="319"/>
      <c r="VQQ308" s="323"/>
      <c r="VQR308" s="319"/>
      <c r="VQS308" s="323"/>
      <c r="VQT308" s="319"/>
      <c r="VQU308" s="323"/>
      <c r="VQV308" s="319"/>
      <c r="VQW308" s="323"/>
      <c r="VQX308" s="319"/>
      <c r="VQY308" s="323"/>
      <c r="VQZ308" s="319"/>
      <c r="VRA308" s="323"/>
      <c r="VRB308" s="319"/>
      <c r="VRC308" s="323"/>
      <c r="VRD308" s="319"/>
      <c r="VRE308" s="323"/>
      <c r="VRF308" s="319"/>
      <c r="VRG308" s="323"/>
      <c r="VRH308" s="319"/>
      <c r="VRI308" s="323"/>
      <c r="VRJ308" s="319"/>
      <c r="VRK308" s="323"/>
      <c r="VRL308" s="319"/>
      <c r="VRM308" s="323"/>
      <c r="VRN308" s="319"/>
      <c r="VRO308" s="323"/>
      <c r="VRP308" s="319"/>
      <c r="VRQ308" s="323"/>
      <c r="VRR308" s="319"/>
      <c r="VRS308" s="323"/>
      <c r="VRT308" s="319"/>
      <c r="VRU308" s="323"/>
      <c r="VRV308" s="319"/>
      <c r="VRW308" s="323"/>
      <c r="VRX308" s="319"/>
      <c r="VRY308" s="323"/>
      <c r="VRZ308" s="319"/>
      <c r="VSA308" s="323"/>
      <c r="VSB308" s="319"/>
      <c r="VSC308" s="323"/>
      <c r="VSD308" s="319"/>
      <c r="VSE308" s="323"/>
      <c r="VSF308" s="319"/>
      <c r="VSG308" s="323"/>
      <c r="VSH308" s="319"/>
      <c r="VSI308" s="323"/>
      <c r="VSJ308" s="319"/>
      <c r="VSK308" s="323"/>
      <c r="VSL308" s="319"/>
      <c r="VSM308" s="323"/>
      <c r="VSN308" s="319"/>
      <c r="VSO308" s="323"/>
      <c r="VSP308" s="319"/>
      <c r="VSQ308" s="323"/>
      <c r="VSR308" s="319"/>
      <c r="VSS308" s="323"/>
      <c r="VST308" s="319"/>
      <c r="VSU308" s="323"/>
      <c r="VSV308" s="319"/>
      <c r="VSW308" s="323"/>
      <c r="VSX308" s="319"/>
      <c r="VSY308" s="323"/>
      <c r="VSZ308" s="319"/>
      <c r="VTA308" s="323"/>
      <c r="VTB308" s="319"/>
      <c r="VTC308" s="323"/>
      <c r="VTD308" s="319"/>
      <c r="VTE308" s="323"/>
      <c r="VTF308" s="319"/>
      <c r="VTG308" s="323"/>
      <c r="VTH308" s="319"/>
      <c r="VTI308" s="323"/>
      <c r="VTJ308" s="319"/>
      <c r="VTK308" s="323"/>
      <c r="VTL308" s="319"/>
      <c r="VTM308" s="323"/>
      <c r="VTN308" s="319"/>
      <c r="VTO308" s="323"/>
      <c r="VTP308" s="319"/>
      <c r="VTQ308" s="323"/>
      <c r="VTR308" s="319"/>
      <c r="VTS308" s="323"/>
      <c r="VTT308" s="319"/>
      <c r="VTU308" s="323"/>
      <c r="VTV308" s="319"/>
      <c r="VTW308" s="323"/>
      <c r="VTX308" s="319"/>
      <c r="VTY308" s="323"/>
      <c r="VTZ308" s="319"/>
      <c r="VUA308" s="323"/>
      <c r="VUB308" s="319"/>
      <c r="VUC308" s="323"/>
      <c r="VUD308" s="319"/>
      <c r="VUE308" s="323"/>
      <c r="VUF308" s="319"/>
      <c r="VUG308" s="323"/>
      <c r="VUH308" s="319"/>
      <c r="VUI308" s="323"/>
      <c r="VUJ308" s="319"/>
      <c r="VUK308" s="323"/>
      <c r="VUL308" s="319"/>
      <c r="VUM308" s="323"/>
      <c r="VUN308" s="319"/>
      <c r="VUO308" s="323"/>
      <c r="VUP308" s="319"/>
      <c r="VUQ308" s="323"/>
      <c r="VUR308" s="319"/>
      <c r="VUS308" s="323"/>
      <c r="VUT308" s="319"/>
      <c r="VUU308" s="323"/>
      <c r="VUV308" s="319"/>
      <c r="VUW308" s="323"/>
      <c r="VUX308" s="319"/>
      <c r="VUY308" s="323"/>
      <c r="VUZ308" s="319"/>
      <c r="VVA308" s="323"/>
      <c r="VVB308" s="319"/>
      <c r="VVC308" s="323"/>
      <c r="VVD308" s="319"/>
      <c r="VVE308" s="323"/>
      <c r="VVF308" s="319"/>
      <c r="VVG308" s="323"/>
      <c r="VVH308" s="319"/>
      <c r="VVI308" s="323"/>
      <c r="VVJ308" s="319"/>
      <c r="VVK308" s="323"/>
      <c r="VVL308" s="319"/>
      <c r="VVM308" s="323"/>
      <c r="VVN308" s="319"/>
      <c r="VVO308" s="323"/>
      <c r="VVP308" s="319"/>
      <c r="VVQ308" s="323"/>
      <c r="VVR308" s="319"/>
      <c r="VVS308" s="323"/>
      <c r="VVT308" s="319"/>
      <c r="VVU308" s="323"/>
      <c r="VVV308" s="319"/>
      <c r="VVW308" s="323"/>
      <c r="VVX308" s="319"/>
      <c r="VVY308" s="323"/>
      <c r="VVZ308" s="319"/>
      <c r="VWA308" s="323"/>
      <c r="VWB308" s="319"/>
      <c r="VWC308" s="323"/>
      <c r="VWD308" s="319"/>
      <c r="VWE308" s="323"/>
      <c r="VWF308" s="319"/>
      <c r="VWG308" s="323"/>
      <c r="VWH308" s="319"/>
      <c r="VWI308" s="323"/>
      <c r="VWJ308" s="319"/>
      <c r="VWK308" s="323"/>
      <c r="VWL308" s="319"/>
      <c r="VWM308" s="323"/>
      <c r="VWN308" s="319"/>
      <c r="VWO308" s="323"/>
      <c r="VWP308" s="319"/>
      <c r="VWQ308" s="323"/>
      <c r="VWR308" s="319"/>
      <c r="VWS308" s="323"/>
      <c r="VWT308" s="319"/>
      <c r="VWU308" s="323"/>
      <c r="VWV308" s="319"/>
      <c r="VWW308" s="323"/>
      <c r="VWX308" s="319"/>
      <c r="VWY308" s="323"/>
      <c r="VWZ308" s="319"/>
      <c r="VXA308" s="323"/>
      <c r="VXB308" s="319"/>
      <c r="VXC308" s="323"/>
      <c r="VXD308" s="319"/>
      <c r="VXE308" s="323"/>
      <c r="VXF308" s="319"/>
      <c r="VXG308" s="323"/>
      <c r="VXH308" s="319"/>
      <c r="VXI308" s="323"/>
      <c r="VXJ308" s="319"/>
      <c r="VXK308" s="323"/>
      <c r="VXL308" s="319"/>
      <c r="VXM308" s="323"/>
      <c r="VXN308" s="319"/>
      <c r="VXO308" s="323"/>
      <c r="VXP308" s="319"/>
      <c r="VXQ308" s="323"/>
      <c r="VXR308" s="319"/>
      <c r="VXS308" s="323"/>
      <c r="VXT308" s="319"/>
      <c r="VXU308" s="323"/>
      <c r="VXV308" s="319"/>
      <c r="VXW308" s="323"/>
      <c r="VXX308" s="319"/>
      <c r="VXY308" s="323"/>
      <c r="VXZ308" s="319"/>
      <c r="VYA308" s="323"/>
      <c r="VYB308" s="319"/>
      <c r="VYC308" s="323"/>
      <c r="VYD308" s="319"/>
      <c r="VYE308" s="323"/>
      <c r="VYF308" s="319"/>
      <c r="VYG308" s="323"/>
      <c r="VYH308" s="319"/>
      <c r="VYI308" s="323"/>
      <c r="VYJ308" s="319"/>
      <c r="VYK308" s="323"/>
      <c r="VYL308" s="319"/>
      <c r="VYM308" s="323"/>
      <c r="VYN308" s="319"/>
      <c r="VYO308" s="323"/>
      <c r="VYP308" s="319"/>
      <c r="VYQ308" s="323"/>
      <c r="VYR308" s="319"/>
      <c r="VYS308" s="323"/>
      <c r="VYT308" s="319"/>
      <c r="VYU308" s="323"/>
      <c r="VYV308" s="319"/>
      <c r="VYW308" s="323"/>
      <c r="VYX308" s="319"/>
      <c r="VYY308" s="323"/>
      <c r="VYZ308" s="319"/>
      <c r="VZA308" s="323"/>
      <c r="VZB308" s="319"/>
      <c r="VZC308" s="323"/>
      <c r="VZD308" s="319"/>
      <c r="VZE308" s="323"/>
      <c r="VZF308" s="319"/>
      <c r="VZG308" s="323"/>
      <c r="VZH308" s="319"/>
      <c r="VZI308" s="323"/>
      <c r="VZJ308" s="319"/>
      <c r="VZK308" s="323"/>
      <c r="VZL308" s="319"/>
      <c r="VZM308" s="323"/>
      <c r="VZN308" s="319"/>
      <c r="VZO308" s="323"/>
      <c r="VZP308" s="319"/>
      <c r="VZQ308" s="323"/>
      <c r="VZR308" s="319"/>
      <c r="VZS308" s="323"/>
      <c r="VZT308" s="319"/>
      <c r="VZU308" s="323"/>
      <c r="VZV308" s="319"/>
      <c r="VZW308" s="323"/>
      <c r="VZX308" s="319"/>
      <c r="VZY308" s="323"/>
      <c r="VZZ308" s="319"/>
      <c r="WAA308" s="323"/>
      <c r="WAB308" s="319"/>
      <c r="WAC308" s="323"/>
      <c r="WAD308" s="319"/>
      <c r="WAE308" s="323"/>
      <c r="WAF308" s="319"/>
      <c r="WAG308" s="323"/>
      <c r="WAH308" s="319"/>
      <c r="WAI308" s="323"/>
      <c r="WAJ308" s="319"/>
      <c r="WAK308" s="323"/>
      <c r="WAL308" s="319"/>
      <c r="WAM308" s="323"/>
      <c r="WAN308" s="319"/>
      <c r="WAO308" s="323"/>
      <c r="WAP308" s="319"/>
      <c r="WAQ308" s="323"/>
      <c r="WAR308" s="319"/>
      <c r="WAS308" s="323"/>
      <c r="WAT308" s="319"/>
      <c r="WAU308" s="323"/>
      <c r="WAV308" s="319"/>
      <c r="WAW308" s="323"/>
      <c r="WAX308" s="319"/>
      <c r="WAY308" s="323"/>
      <c r="WAZ308" s="319"/>
      <c r="WBA308" s="323"/>
      <c r="WBB308" s="319"/>
      <c r="WBC308" s="323"/>
      <c r="WBD308" s="319"/>
      <c r="WBE308" s="323"/>
      <c r="WBF308" s="319"/>
      <c r="WBG308" s="323"/>
      <c r="WBH308" s="319"/>
      <c r="WBI308" s="323"/>
      <c r="WBJ308" s="319"/>
      <c r="WBK308" s="323"/>
      <c r="WBL308" s="319"/>
      <c r="WBM308" s="323"/>
      <c r="WBN308" s="319"/>
      <c r="WBO308" s="323"/>
      <c r="WBP308" s="319"/>
      <c r="WBQ308" s="323"/>
      <c r="WBR308" s="319"/>
      <c r="WBS308" s="323"/>
      <c r="WBT308" s="319"/>
      <c r="WBU308" s="323"/>
      <c r="WBV308" s="319"/>
      <c r="WBW308" s="323"/>
      <c r="WBX308" s="319"/>
      <c r="WBY308" s="323"/>
      <c r="WBZ308" s="319"/>
      <c r="WCA308" s="323"/>
      <c r="WCB308" s="319"/>
      <c r="WCC308" s="323"/>
      <c r="WCD308" s="319"/>
      <c r="WCE308" s="323"/>
      <c r="WCF308" s="319"/>
      <c r="WCG308" s="323"/>
      <c r="WCH308" s="319"/>
      <c r="WCI308" s="323"/>
      <c r="WCJ308" s="319"/>
      <c r="WCK308" s="323"/>
      <c r="WCL308" s="319"/>
      <c r="WCM308" s="323"/>
      <c r="WCN308" s="319"/>
      <c r="WCO308" s="323"/>
      <c r="WCP308" s="319"/>
      <c r="WCQ308" s="323"/>
      <c r="WCR308" s="319"/>
      <c r="WCS308" s="323"/>
      <c r="WCT308" s="319"/>
      <c r="WCU308" s="323"/>
      <c r="WCV308" s="319"/>
      <c r="WCW308" s="323"/>
      <c r="WCX308" s="319"/>
      <c r="WCY308" s="323"/>
      <c r="WCZ308" s="319"/>
      <c r="WDA308" s="323"/>
      <c r="WDB308" s="319"/>
      <c r="WDC308" s="323"/>
      <c r="WDD308" s="319"/>
      <c r="WDE308" s="323"/>
      <c r="WDF308" s="319"/>
      <c r="WDG308" s="323"/>
      <c r="WDH308" s="319"/>
      <c r="WDI308" s="323"/>
      <c r="WDJ308" s="319"/>
      <c r="WDK308" s="323"/>
      <c r="WDL308" s="319"/>
      <c r="WDM308" s="323"/>
      <c r="WDN308" s="319"/>
      <c r="WDO308" s="323"/>
      <c r="WDP308" s="319"/>
      <c r="WDQ308" s="323"/>
      <c r="WDR308" s="319"/>
      <c r="WDS308" s="323"/>
      <c r="WDT308" s="319"/>
      <c r="WDU308" s="323"/>
      <c r="WDV308" s="319"/>
      <c r="WDW308" s="323"/>
      <c r="WDX308" s="319"/>
      <c r="WDY308" s="323"/>
      <c r="WDZ308" s="319"/>
      <c r="WEA308" s="323"/>
      <c r="WEB308" s="319"/>
      <c r="WEC308" s="323"/>
      <c r="WED308" s="319"/>
      <c r="WEE308" s="323"/>
      <c r="WEF308" s="319"/>
      <c r="WEG308" s="323"/>
      <c r="WEH308" s="319"/>
      <c r="WEI308" s="323"/>
      <c r="WEJ308" s="319"/>
      <c r="WEK308" s="323"/>
      <c r="WEL308" s="319"/>
      <c r="WEM308" s="323"/>
      <c r="WEN308" s="319"/>
      <c r="WEO308" s="323"/>
      <c r="WEP308" s="319"/>
      <c r="WEQ308" s="323"/>
      <c r="WER308" s="319"/>
      <c r="WES308" s="323"/>
      <c r="WET308" s="319"/>
      <c r="WEU308" s="323"/>
      <c r="WEV308" s="319"/>
      <c r="WEW308" s="323"/>
      <c r="WEX308" s="319"/>
      <c r="WEY308" s="323"/>
      <c r="WEZ308" s="319"/>
      <c r="WFA308" s="323"/>
      <c r="WFB308" s="319"/>
      <c r="WFC308" s="323"/>
      <c r="WFD308" s="319"/>
      <c r="WFE308" s="323"/>
      <c r="WFF308" s="319"/>
      <c r="WFG308" s="323"/>
      <c r="WFH308" s="319"/>
      <c r="WFI308" s="323"/>
      <c r="WFJ308" s="319"/>
      <c r="WFK308" s="323"/>
      <c r="WFL308" s="319"/>
      <c r="WFM308" s="323"/>
      <c r="WFN308" s="319"/>
      <c r="WFO308" s="323"/>
      <c r="WFP308" s="319"/>
      <c r="WFQ308" s="323"/>
      <c r="WFR308" s="319"/>
      <c r="WFS308" s="323"/>
      <c r="WFT308" s="319"/>
      <c r="WFU308" s="323"/>
      <c r="WFV308" s="319"/>
      <c r="WFW308" s="323"/>
      <c r="WFX308" s="319"/>
      <c r="WFY308" s="323"/>
      <c r="WFZ308" s="319"/>
      <c r="WGA308" s="323"/>
      <c r="WGB308" s="319"/>
      <c r="WGC308" s="323"/>
      <c r="WGD308" s="319"/>
      <c r="WGE308" s="323"/>
      <c r="WGF308" s="319"/>
      <c r="WGG308" s="323"/>
      <c r="WGH308" s="319"/>
      <c r="WGI308" s="323"/>
      <c r="WGJ308" s="319"/>
      <c r="WGK308" s="323"/>
      <c r="WGL308" s="319"/>
      <c r="WGM308" s="323"/>
      <c r="WGN308" s="319"/>
      <c r="WGO308" s="323"/>
      <c r="WGP308" s="319"/>
      <c r="WGQ308" s="323"/>
      <c r="WGR308" s="319"/>
      <c r="WGS308" s="323"/>
      <c r="WGT308" s="319"/>
      <c r="WGU308" s="323"/>
      <c r="WGV308" s="319"/>
      <c r="WGW308" s="323"/>
      <c r="WGX308" s="319"/>
      <c r="WGY308" s="323"/>
      <c r="WGZ308" s="319"/>
      <c r="WHA308" s="323"/>
      <c r="WHB308" s="319"/>
      <c r="WHC308" s="323"/>
      <c r="WHD308" s="319"/>
      <c r="WHE308" s="323"/>
      <c r="WHF308" s="319"/>
      <c r="WHG308" s="323"/>
      <c r="WHH308" s="319"/>
      <c r="WHI308" s="323"/>
      <c r="WHJ308" s="319"/>
      <c r="WHK308" s="323"/>
      <c r="WHL308" s="319"/>
      <c r="WHM308" s="323"/>
      <c r="WHN308" s="319"/>
      <c r="WHO308" s="323"/>
      <c r="WHP308" s="319"/>
      <c r="WHQ308" s="323"/>
      <c r="WHR308" s="319"/>
      <c r="WHS308" s="323"/>
      <c r="WHT308" s="319"/>
      <c r="WHU308" s="323"/>
      <c r="WHV308" s="319"/>
      <c r="WHW308" s="323"/>
      <c r="WHX308" s="319"/>
      <c r="WHY308" s="323"/>
      <c r="WHZ308" s="319"/>
      <c r="WIA308" s="323"/>
      <c r="WIB308" s="319"/>
      <c r="WIC308" s="323"/>
      <c r="WID308" s="319"/>
      <c r="WIE308" s="323"/>
      <c r="WIF308" s="319"/>
      <c r="WIG308" s="323"/>
      <c r="WIH308" s="319"/>
      <c r="WII308" s="323"/>
      <c r="WIJ308" s="319"/>
      <c r="WIK308" s="323"/>
      <c r="WIL308" s="319"/>
      <c r="WIM308" s="323"/>
      <c r="WIN308" s="319"/>
      <c r="WIO308" s="323"/>
      <c r="WIP308" s="319"/>
      <c r="WIQ308" s="323"/>
      <c r="WIR308" s="319"/>
      <c r="WIS308" s="323"/>
      <c r="WIT308" s="319"/>
      <c r="WIU308" s="323"/>
      <c r="WIV308" s="319"/>
      <c r="WIW308" s="323"/>
      <c r="WIX308" s="319"/>
      <c r="WIY308" s="323"/>
      <c r="WIZ308" s="319"/>
      <c r="WJA308" s="323"/>
      <c r="WJB308" s="319"/>
      <c r="WJC308" s="323"/>
      <c r="WJD308" s="319"/>
      <c r="WJE308" s="323"/>
      <c r="WJF308" s="319"/>
      <c r="WJG308" s="323"/>
      <c r="WJH308" s="319"/>
      <c r="WJI308" s="323"/>
      <c r="WJJ308" s="319"/>
      <c r="WJK308" s="323"/>
      <c r="WJL308" s="319"/>
      <c r="WJM308" s="323"/>
      <c r="WJN308" s="319"/>
      <c r="WJO308" s="323"/>
      <c r="WJP308" s="319"/>
      <c r="WJQ308" s="323"/>
      <c r="WJR308" s="319"/>
      <c r="WJS308" s="323"/>
      <c r="WJT308" s="319"/>
      <c r="WJU308" s="323"/>
      <c r="WJV308" s="319"/>
      <c r="WJW308" s="323"/>
      <c r="WJX308" s="319"/>
      <c r="WJY308" s="323"/>
      <c r="WJZ308" s="319"/>
      <c r="WKA308" s="323"/>
      <c r="WKB308" s="319"/>
      <c r="WKC308" s="323"/>
      <c r="WKD308" s="319"/>
      <c r="WKE308" s="323"/>
      <c r="WKF308" s="319"/>
      <c r="WKG308" s="323"/>
      <c r="WKH308" s="319"/>
      <c r="WKI308" s="323"/>
      <c r="WKJ308" s="319"/>
      <c r="WKK308" s="323"/>
      <c r="WKL308" s="319"/>
      <c r="WKM308" s="323"/>
      <c r="WKN308" s="319"/>
      <c r="WKO308" s="323"/>
      <c r="WKP308" s="319"/>
      <c r="WKQ308" s="323"/>
      <c r="WKR308" s="319"/>
      <c r="WKS308" s="323"/>
      <c r="WKT308" s="319"/>
      <c r="WKU308" s="323"/>
      <c r="WKV308" s="319"/>
      <c r="WKW308" s="323"/>
      <c r="WKX308" s="319"/>
      <c r="WKY308" s="323"/>
      <c r="WKZ308" s="319"/>
      <c r="WLA308" s="323"/>
      <c r="WLB308" s="319"/>
      <c r="WLC308" s="323"/>
      <c r="WLD308" s="319"/>
      <c r="WLE308" s="323"/>
      <c r="WLF308" s="319"/>
      <c r="WLG308" s="323"/>
      <c r="WLH308" s="319"/>
      <c r="WLI308" s="323"/>
      <c r="WLJ308" s="319"/>
      <c r="WLK308" s="323"/>
      <c r="WLL308" s="319"/>
      <c r="WLM308" s="323"/>
      <c r="WLN308" s="319"/>
      <c r="WLO308" s="323"/>
      <c r="WLP308" s="319"/>
      <c r="WLQ308" s="323"/>
      <c r="WLR308" s="319"/>
      <c r="WLS308" s="323"/>
      <c r="WLT308" s="319"/>
      <c r="WLU308" s="323"/>
      <c r="WLV308" s="319"/>
      <c r="WLW308" s="323"/>
      <c r="WLX308" s="319"/>
      <c r="WLY308" s="323"/>
      <c r="WLZ308" s="319"/>
      <c r="WMA308" s="323"/>
      <c r="WMB308" s="319"/>
      <c r="WMC308" s="323"/>
      <c r="WMD308" s="319"/>
      <c r="WME308" s="323"/>
      <c r="WMF308" s="319"/>
      <c r="WMG308" s="323"/>
      <c r="WMH308" s="319"/>
      <c r="WMI308" s="323"/>
      <c r="WMJ308" s="319"/>
      <c r="WMK308" s="323"/>
      <c r="WML308" s="319"/>
      <c r="WMM308" s="323"/>
      <c r="WMN308" s="319"/>
      <c r="WMO308" s="323"/>
      <c r="WMP308" s="319"/>
      <c r="WMQ308" s="323"/>
      <c r="WMR308" s="319"/>
      <c r="WMS308" s="323"/>
      <c r="WMT308" s="319"/>
      <c r="WMU308" s="323"/>
      <c r="WMV308" s="319"/>
      <c r="WMW308" s="323"/>
      <c r="WMX308" s="319"/>
      <c r="WMY308" s="323"/>
      <c r="WMZ308" s="319"/>
      <c r="WNA308" s="323"/>
      <c r="WNB308" s="319"/>
      <c r="WNC308" s="323"/>
      <c r="WND308" s="319"/>
      <c r="WNE308" s="323"/>
      <c r="WNF308" s="319"/>
      <c r="WNG308" s="323"/>
      <c r="WNH308" s="319"/>
      <c r="WNI308" s="323"/>
      <c r="WNJ308" s="319"/>
      <c r="WNK308" s="323"/>
      <c r="WNL308" s="319"/>
      <c r="WNM308" s="323"/>
      <c r="WNN308" s="319"/>
      <c r="WNO308" s="323"/>
      <c r="WNP308" s="319"/>
      <c r="WNQ308" s="323"/>
      <c r="WNR308" s="319"/>
      <c r="WNS308" s="323"/>
      <c r="WNT308" s="319"/>
      <c r="WNU308" s="323"/>
      <c r="WNV308" s="319"/>
      <c r="WNW308" s="323"/>
      <c r="WNX308" s="319"/>
      <c r="WNY308" s="323"/>
      <c r="WNZ308" s="319"/>
      <c r="WOA308" s="323"/>
      <c r="WOB308" s="319"/>
      <c r="WOC308" s="323"/>
      <c r="WOD308" s="319"/>
      <c r="WOE308" s="323"/>
      <c r="WOF308" s="319"/>
      <c r="WOG308" s="323"/>
      <c r="WOH308" s="319"/>
      <c r="WOI308" s="323"/>
      <c r="WOJ308" s="319"/>
      <c r="WOK308" s="323"/>
      <c r="WOL308" s="319"/>
      <c r="WOM308" s="323"/>
      <c r="WON308" s="319"/>
      <c r="WOO308" s="323"/>
      <c r="WOP308" s="319"/>
      <c r="WOQ308" s="323"/>
      <c r="WOR308" s="319"/>
      <c r="WOS308" s="323"/>
      <c r="WOT308" s="319"/>
      <c r="WOU308" s="323"/>
      <c r="WOV308" s="319"/>
      <c r="WOW308" s="323"/>
      <c r="WOX308" s="319"/>
      <c r="WOY308" s="323"/>
      <c r="WOZ308" s="319"/>
      <c r="WPA308" s="323"/>
      <c r="WPB308" s="319"/>
      <c r="WPC308" s="323"/>
      <c r="WPD308" s="319"/>
      <c r="WPE308" s="323"/>
      <c r="WPF308" s="319"/>
      <c r="WPG308" s="323"/>
      <c r="WPH308" s="319"/>
      <c r="WPI308" s="323"/>
      <c r="WPJ308" s="319"/>
      <c r="WPK308" s="323"/>
      <c r="WPL308" s="319"/>
      <c r="WPM308" s="323"/>
      <c r="WPN308" s="319"/>
      <c r="WPO308" s="323"/>
      <c r="WPP308" s="319"/>
      <c r="WPQ308" s="323"/>
      <c r="WPR308" s="319"/>
      <c r="WPS308" s="323"/>
      <c r="WPT308" s="319"/>
      <c r="WPU308" s="323"/>
      <c r="WPV308" s="319"/>
      <c r="WPW308" s="323"/>
      <c r="WPX308" s="319"/>
      <c r="WPY308" s="323"/>
      <c r="WPZ308" s="319"/>
      <c r="WQA308" s="323"/>
      <c r="WQB308" s="319"/>
      <c r="WQC308" s="323"/>
      <c r="WQD308" s="319"/>
      <c r="WQE308" s="323"/>
      <c r="WQF308" s="319"/>
      <c r="WQG308" s="323"/>
      <c r="WQH308" s="319"/>
      <c r="WQI308" s="323"/>
      <c r="WQJ308" s="319"/>
      <c r="WQK308" s="323"/>
      <c r="WQL308" s="319"/>
      <c r="WQM308" s="323"/>
      <c r="WQN308" s="319"/>
      <c r="WQO308" s="323"/>
      <c r="WQP308" s="319"/>
      <c r="WQQ308" s="323"/>
      <c r="WQR308" s="319"/>
      <c r="WQS308" s="323"/>
      <c r="WQT308" s="319"/>
      <c r="WQU308" s="323"/>
      <c r="WQV308" s="319"/>
      <c r="WQW308" s="323"/>
      <c r="WQX308" s="319"/>
      <c r="WQY308" s="323"/>
      <c r="WQZ308" s="319"/>
      <c r="WRA308" s="323"/>
      <c r="WRB308" s="319"/>
      <c r="WRC308" s="323"/>
      <c r="WRD308" s="319"/>
      <c r="WRE308" s="323"/>
      <c r="WRF308" s="319"/>
      <c r="WRG308" s="323"/>
      <c r="WRH308" s="319"/>
      <c r="WRI308" s="323"/>
      <c r="WRJ308" s="319"/>
      <c r="WRK308" s="323"/>
      <c r="WRL308" s="319"/>
      <c r="WRM308" s="323"/>
      <c r="WRN308" s="319"/>
      <c r="WRO308" s="323"/>
      <c r="WRP308" s="319"/>
      <c r="WRQ308" s="323"/>
      <c r="WRR308" s="319"/>
      <c r="WRS308" s="323"/>
      <c r="WRT308" s="319"/>
      <c r="WRU308" s="323"/>
      <c r="WRV308" s="319"/>
      <c r="WRW308" s="323"/>
      <c r="WRX308" s="319"/>
      <c r="WRY308" s="323"/>
      <c r="WRZ308" s="319"/>
      <c r="WSA308" s="323"/>
      <c r="WSB308" s="319"/>
      <c r="WSC308" s="323"/>
      <c r="WSD308" s="319"/>
      <c r="WSE308" s="323"/>
      <c r="WSF308" s="319"/>
      <c r="WSG308" s="323"/>
      <c r="WSH308" s="319"/>
      <c r="WSI308" s="323"/>
      <c r="WSJ308" s="319"/>
      <c r="WSK308" s="323"/>
      <c r="WSL308" s="319"/>
      <c r="WSM308" s="323"/>
      <c r="WSN308" s="319"/>
      <c r="WSO308" s="323"/>
      <c r="WSP308" s="319"/>
      <c r="WSQ308" s="323"/>
      <c r="WSR308" s="319"/>
      <c r="WSS308" s="323"/>
      <c r="WST308" s="319"/>
      <c r="WSU308" s="323"/>
      <c r="WSV308" s="319"/>
      <c r="WSW308" s="323"/>
      <c r="WSX308" s="319"/>
      <c r="WSY308" s="323"/>
      <c r="WSZ308" s="319"/>
      <c r="WTA308" s="323"/>
      <c r="WTB308" s="319"/>
      <c r="WTC308" s="323"/>
      <c r="WTD308" s="319"/>
      <c r="WTE308" s="323"/>
      <c r="WTF308" s="319"/>
      <c r="WTG308" s="323"/>
      <c r="WTH308" s="319"/>
      <c r="WTI308" s="323"/>
      <c r="WTJ308" s="319"/>
      <c r="WTK308" s="323"/>
      <c r="WTL308" s="319"/>
      <c r="WTM308" s="323"/>
      <c r="WTN308" s="319"/>
      <c r="WTO308" s="323"/>
      <c r="WTP308" s="319"/>
      <c r="WTQ308" s="323"/>
      <c r="WTR308" s="319"/>
      <c r="WTS308" s="323"/>
      <c r="WTT308" s="319"/>
      <c r="WTU308" s="323"/>
      <c r="WTV308" s="319"/>
      <c r="WTW308" s="323"/>
      <c r="WTX308" s="319"/>
      <c r="WTY308" s="323"/>
      <c r="WTZ308" s="319"/>
      <c r="WUA308" s="323"/>
      <c r="WUB308" s="319"/>
      <c r="WUC308" s="323"/>
      <c r="WUD308" s="319"/>
      <c r="WUE308" s="323"/>
      <c r="WUF308" s="319"/>
      <c r="WUG308" s="323"/>
      <c r="WUH308" s="319"/>
      <c r="WUI308" s="323"/>
      <c r="WUJ308" s="319"/>
      <c r="WUK308" s="323"/>
      <c r="WUL308" s="319"/>
      <c r="WUM308" s="323"/>
      <c r="WUN308" s="319"/>
      <c r="WUO308" s="323"/>
      <c r="WUP308" s="319"/>
      <c r="WUQ308" s="323"/>
      <c r="WUR308" s="319"/>
      <c r="WUS308" s="323"/>
      <c r="WUT308" s="319"/>
      <c r="WUU308" s="323"/>
      <c r="WUV308" s="319"/>
      <c r="WUW308" s="323"/>
      <c r="WUX308" s="319"/>
      <c r="WUY308" s="323"/>
      <c r="WUZ308" s="319"/>
      <c r="WVA308" s="323"/>
      <c r="WVB308" s="319"/>
      <c r="WVC308" s="323"/>
      <c r="WVD308" s="319"/>
      <c r="WVE308" s="323"/>
      <c r="WVF308" s="319"/>
      <c r="WVG308" s="323"/>
      <c r="WVH308" s="319"/>
      <c r="WVI308" s="323"/>
      <c r="WVJ308" s="319"/>
      <c r="WVK308" s="323"/>
      <c r="WVL308" s="319"/>
      <c r="WVM308" s="323"/>
      <c r="WVN308" s="319"/>
      <c r="WVO308" s="323"/>
      <c r="WVP308" s="319"/>
      <c r="WVQ308" s="323"/>
      <c r="WVR308" s="319"/>
      <c r="WVS308" s="323"/>
      <c r="WVT308" s="319"/>
      <c r="WVU308" s="323"/>
      <c r="WVV308" s="319"/>
      <c r="WVW308" s="323"/>
      <c r="WVX308" s="319"/>
      <c r="WVY308" s="323"/>
      <c r="WVZ308" s="319"/>
      <c r="WWA308" s="323"/>
      <c r="WWB308" s="319"/>
      <c r="WWC308" s="323"/>
      <c r="WWD308" s="319"/>
      <c r="WWE308" s="323"/>
      <c r="WWF308" s="319"/>
      <c r="WWG308" s="323"/>
      <c r="WWH308" s="319"/>
      <c r="WWI308" s="323"/>
      <c r="WWJ308" s="319"/>
      <c r="WWK308" s="323"/>
      <c r="WWL308" s="319"/>
      <c r="WWM308" s="323"/>
      <c r="WWN308" s="319"/>
      <c r="WWO308" s="323"/>
      <c r="WWP308" s="319"/>
      <c r="WWQ308" s="323"/>
      <c r="WWR308" s="319"/>
      <c r="WWS308" s="323"/>
      <c r="WWT308" s="319"/>
      <c r="WWU308" s="323"/>
      <c r="WWV308" s="319"/>
      <c r="WWW308" s="323"/>
      <c r="WWX308" s="319"/>
      <c r="WWY308" s="323"/>
      <c r="WWZ308" s="319"/>
      <c r="WXA308" s="323"/>
      <c r="WXB308" s="319"/>
      <c r="WXC308" s="323"/>
      <c r="WXD308" s="319"/>
      <c r="WXE308" s="323"/>
      <c r="WXF308" s="319"/>
      <c r="WXG308" s="323"/>
      <c r="WXH308" s="319"/>
      <c r="WXI308" s="323"/>
      <c r="WXJ308" s="319"/>
      <c r="WXK308" s="323"/>
      <c r="WXL308" s="319"/>
      <c r="WXM308" s="323"/>
      <c r="WXN308" s="319"/>
      <c r="WXO308" s="323"/>
      <c r="WXP308" s="319"/>
      <c r="WXQ308" s="323"/>
      <c r="WXR308" s="319"/>
      <c r="WXS308" s="323"/>
      <c r="WXT308" s="319"/>
      <c r="WXU308" s="323"/>
      <c r="WXV308" s="319"/>
      <c r="WXW308" s="323"/>
      <c r="WXX308" s="319"/>
      <c r="WXY308" s="323"/>
      <c r="WXZ308" s="319"/>
      <c r="WYA308" s="323"/>
      <c r="WYB308" s="319"/>
      <c r="WYC308" s="323"/>
      <c r="WYD308" s="319"/>
      <c r="WYE308" s="323"/>
      <c r="WYF308" s="319"/>
      <c r="WYG308" s="323"/>
      <c r="WYH308" s="319"/>
      <c r="WYI308" s="323"/>
      <c r="WYJ308" s="319"/>
      <c r="WYK308" s="323"/>
      <c r="WYL308" s="319"/>
      <c r="WYM308" s="323"/>
      <c r="WYN308" s="319"/>
      <c r="WYO308" s="323"/>
      <c r="WYP308" s="319"/>
      <c r="WYQ308" s="323"/>
      <c r="WYR308" s="319"/>
      <c r="WYS308" s="323"/>
      <c r="WYT308" s="319"/>
      <c r="WYU308" s="323"/>
      <c r="WYV308" s="319"/>
      <c r="WYW308" s="323"/>
      <c r="WYX308" s="319"/>
      <c r="WYY308" s="323"/>
      <c r="WYZ308" s="319"/>
      <c r="WZA308" s="323"/>
      <c r="WZB308" s="319"/>
      <c r="WZC308" s="323"/>
      <c r="WZD308" s="319"/>
      <c r="WZE308" s="323"/>
      <c r="WZF308" s="319"/>
      <c r="WZG308" s="323"/>
      <c r="WZH308" s="319"/>
      <c r="WZI308" s="323"/>
      <c r="WZJ308" s="319"/>
      <c r="WZK308" s="323"/>
      <c r="WZL308" s="319"/>
      <c r="WZM308" s="323"/>
      <c r="WZN308" s="319"/>
      <c r="WZO308" s="323"/>
      <c r="WZP308" s="319"/>
      <c r="WZQ308" s="323"/>
      <c r="WZR308" s="319"/>
      <c r="WZS308" s="323"/>
      <c r="WZT308" s="319"/>
      <c r="WZU308" s="323"/>
      <c r="WZV308" s="319"/>
      <c r="WZW308" s="323"/>
      <c r="WZX308" s="319"/>
      <c r="WZY308" s="323"/>
      <c r="WZZ308" s="319"/>
      <c r="XAA308" s="323"/>
      <c r="XAB308" s="319"/>
      <c r="XAC308" s="323"/>
      <c r="XAD308" s="319"/>
      <c r="XAE308" s="323"/>
      <c r="XAF308" s="319"/>
      <c r="XAG308" s="323"/>
      <c r="XAH308" s="319"/>
      <c r="XAI308" s="323"/>
      <c r="XAJ308" s="319"/>
      <c r="XAK308" s="323"/>
      <c r="XAL308" s="319"/>
      <c r="XAM308" s="323"/>
      <c r="XAN308" s="319"/>
      <c r="XAO308" s="323"/>
      <c r="XAP308" s="319"/>
      <c r="XAQ308" s="323"/>
      <c r="XAR308" s="319"/>
      <c r="XAS308" s="323"/>
      <c r="XAT308" s="319"/>
      <c r="XAU308" s="323"/>
      <c r="XAV308" s="319"/>
      <c r="XAW308" s="323"/>
      <c r="XAX308" s="319"/>
      <c r="XAY308" s="323"/>
      <c r="XAZ308" s="319"/>
      <c r="XBA308" s="323"/>
      <c r="XBB308" s="319"/>
      <c r="XBC308" s="323"/>
      <c r="XBD308" s="319"/>
      <c r="XBE308" s="323"/>
      <c r="XBF308" s="319"/>
      <c r="XBG308" s="323"/>
      <c r="XBH308" s="319"/>
      <c r="XBI308" s="323"/>
      <c r="XBJ308" s="319"/>
      <c r="XBK308" s="323"/>
      <c r="XBL308" s="319"/>
      <c r="XBM308" s="323"/>
      <c r="XBN308" s="319"/>
      <c r="XBO308" s="323"/>
      <c r="XBP308" s="319"/>
      <c r="XBQ308" s="323"/>
      <c r="XBR308" s="319"/>
      <c r="XBS308" s="323"/>
      <c r="XBT308" s="319"/>
      <c r="XBU308" s="323"/>
      <c r="XBV308" s="319"/>
      <c r="XBW308" s="323"/>
      <c r="XBX308" s="319"/>
      <c r="XBY308" s="323"/>
      <c r="XBZ308" s="319"/>
      <c r="XCA308" s="323"/>
      <c r="XCB308" s="319"/>
      <c r="XCC308" s="323"/>
      <c r="XCD308" s="319"/>
      <c r="XCE308" s="323"/>
      <c r="XCF308" s="319"/>
      <c r="XCG308" s="323"/>
      <c r="XCH308" s="319"/>
      <c r="XCI308" s="323"/>
      <c r="XCJ308" s="319"/>
      <c r="XCK308" s="323"/>
      <c r="XCL308" s="319"/>
      <c r="XCM308" s="323"/>
      <c r="XCN308" s="319"/>
      <c r="XCO308" s="323"/>
      <c r="XCP308" s="319"/>
      <c r="XCQ308" s="323"/>
      <c r="XCR308" s="319"/>
      <c r="XCS308" s="323"/>
      <c r="XCT308" s="319"/>
      <c r="XCU308" s="323"/>
      <c r="XCV308" s="319"/>
      <c r="XCW308" s="323"/>
      <c r="XCX308" s="319"/>
      <c r="XCY308" s="323"/>
      <c r="XCZ308" s="319"/>
      <c r="XDA308" s="323"/>
      <c r="XDB308" s="319"/>
      <c r="XDC308" s="323"/>
      <c r="XDD308" s="319"/>
      <c r="XDE308" s="323"/>
      <c r="XDF308" s="319"/>
      <c r="XDG308" s="323"/>
      <c r="XDH308" s="319"/>
      <c r="XDI308" s="323"/>
      <c r="XDJ308" s="319"/>
      <c r="XDK308" s="323"/>
      <c r="XDL308" s="319"/>
      <c r="XDM308" s="323"/>
      <c r="XDN308" s="319"/>
      <c r="XDO308" s="323"/>
      <c r="XDP308" s="319"/>
      <c r="XDQ308" s="323"/>
      <c r="XDR308" s="319"/>
      <c r="XDS308" s="323"/>
      <c r="XDT308" s="319"/>
      <c r="XDU308" s="323"/>
      <c r="XDV308" s="319"/>
      <c r="XDW308" s="323"/>
      <c r="XDX308" s="319"/>
      <c r="XDY308" s="323"/>
      <c r="XDZ308" s="319"/>
      <c r="XEA308" s="323"/>
      <c r="XEB308" s="319"/>
      <c r="XEC308" s="323"/>
      <c r="XED308" s="319"/>
      <c r="XEE308" s="323"/>
      <c r="XEF308" s="319"/>
      <c r="XEG308" s="323"/>
      <c r="XEH308" s="319"/>
      <c r="XEI308" s="323"/>
      <c r="XEJ308" s="319"/>
      <c r="XEK308" s="323"/>
      <c r="XEL308" s="319"/>
      <c r="XEM308" s="323"/>
      <c r="XEN308" s="319"/>
      <c r="XEO308" s="323"/>
      <c r="XEP308" s="319"/>
      <c r="XEQ308" s="323"/>
      <c r="XER308" s="319"/>
      <c r="XES308" s="323"/>
      <c r="XET308" s="319"/>
      <c r="XEU308" s="323"/>
      <c r="XEV308" s="319"/>
      <c r="XEW308" s="323"/>
      <c r="XEX308" s="319"/>
      <c r="XEY308" s="323"/>
      <c r="XEZ308" s="319"/>
      <c r="XFA308" s="323"/>
      <c r="XFB308" s="319"/>
      <c r="XFC308" s="323"/>
    </row>
    <row r="309" spans="1:16383" ht="15.75" customHeight="1" x14ac:dyDescent="0.3">
      <c r="A309" s="119">
        <f>A308+1</f>
        <v>206</v>
      </c>
      <c r="B309" s="336" t="s">
        <v>225</v>
      </c>
      <c r="C309" s="354">
        <f t="shared" si="141"/>
        <v>18354538.919999998</v>
      </c>
      <c r="D309" s="398">
        <f t="shared" si="142"/>
        <v>0</v>
      </c>
      <c r="E309" s="321"/>
      <c r="F309" s="210"/>
      <c r="G309" s="321"/>
      <c r="H309" s="210"/>
      <c r="I309" s="321"/>
      <c r="J309" s="321">
        <v>9</v>
      </c>
      <c r="K309" s="321">
        <v>17781515.579999998</v>
      </c>
      <c r="L309" s="321">
        <v>573023.34</v>
      </c>
      <c r="M309" s="210"/>
      <c r="N309" s="354"/>
      <c r="O309" s="210"/>
      <c r="P309" s="321"/>
      <c r="Q309" s="210"/>
      <c r="R309" s="354"/>
      <c r="S309" s="354"/>
      <c r="T309" s="210"/>
      <c r="U309" s="321"/>
      <c r="V309" s="210"/>
      <c r="W309" s="321"/>
      <c r="X309" s="210"/>
      <c r="Y309" s="390"/>
      <c r="Z309" s="390"/>
      <c r="AA309" s="320"/>
      <c r="AB309" s="323" t="s">
        <v>300</v>
      </c>
      <c r="AC309" s="28"/>
      <c r="AD309" s="319"/>
      <c r="AE309" s="323"/>
      <c r="AF309" s="319"/>
      <c r="AG309" s="323"/>
      <c r="AH309" s="319"/>
      <c r="AI309" s="323"/>
      <c r="AJ309" s="319"/>
      <c r="AK309" s="323"/>
      <c r="AL309" s="319"/>
      <c r="AM309" s="323"/>
      <c r="AN309" s="319"/>
      <c r="AO309" s="323"/>
      <c r="AP309" s="319"/>
      <c r="AQ309" s="323"/>
      <c r="AR309" s="319"/>
      <c r="AS309" s="323"/>
      <c r="AT309" s="319"/>
      <c r="AU309" s="323"/>
      <c r="AV309" s="319"/>
      <c r="AW309" s="323"/>
      <c r="AX309" s="319"/>
      <c r="AY309" s="323"/>
      <c r="AZ309" s="319"/>
      <c r="BA309" s="323"/>
      <c r="BB309" s="319"/>
      <c r="BC309" s="323"/>
      <c r="BD309" s="319"/>
      <c r="BE309" s="323"/>
      <c r="BF309" s="319"/>
      <c r="BG309" s="323"/>
      <c r="BH309" s="319"/>
      <c r="BI309" s="323"/>
      <c r="BJ309" s="319"/>
      <c r="BK309" s="323"/>
      <c r="BL309" s="319"/>
      <c r="BM309" s="323"/>
      <c r="BN309" s="319"/>
      <c r="BO309" s="323"/>
      <c r="BP309" s="319"/>
      <c r="BQ309" s="323"/>
      <c r="BR309" s="319"/>
      <c r="BS309" s="323"/>
      <c r="BT309" s="319"/>
      <c r="BU309" s="323"/>
      <c r="BV309" s="319"/>
      <c r="BW309" s="323"/>
      <c r="BX309" s="319"/>
      <c r="BY309" s="323"/>
      <c r="BZ309" s="319"/>
      <c r="CA309" s="323"/>
      <c r="CB309" s="319"/>
      <c r="CC309" s="323"/>
      <c r="CD309" s="319"/>
      <c r="CE309" s="323"/>
      <c r="CF309" s="319"/>
      <c r="CG309" s="323"/>
      <c r="CH309" s="319"/>
      <c r="CI309" s="323"/>
      <c r="CJ309" s="319"/>
      <c r="CK309" s="323"/>
      <c r="CL309" s="319"/>
      <c r="CM309" s="323"/>
      <c r="CN309" s="319"/>
      <c r="CO309" s="323"/>
      <c r="CP309" s="319"/>
      <c r="CQ309" s="323"/>
      <c r="CR309" s="319"/>
      <c r="CS309" s="323"/>
      <c r="CT309" s="319"/>
      <c r="CU309" s="323"/>
      <c r="CV309" s="319"/>
      <c r="CW309" s="323"/>
      <c r="CX309" s="319"/>
      <c r="CY309" s="323"/>
      <c r="CZ309" s="319"/>
      <c r="DA309" s="323"/>
      <c r="DB309" s="319"/>
      <c r="DC309" s="323"/>
      <c r="DD309" s="319"/>
      <c r="DE309" s="323"/>
      <c r="DF309" s="319"/>
      <c r="DG309" s="323"/>
      <c r="DH309" s="319"/>
      <c r="DI309" s="323"/>
      <c r="DJ309" s="319"/>
      <c r="DK309" s="323"/>
      <c r="DL309" s="319"/>
      <c r="DM309" s="323"/>
      <c r="DN309" s="319"/>
      <c r="DO309" s="323"/>
      <c r="DP309" s="319"/>
      <c r="DQ309" s="323"/>
      <c r="DR309" s="319"/>
      <c r="DS309" s="323"/>
      <c r="DT309" s="319"/>
      <c r="DU309" s="323"/>
      <c r="DV309" s="319"/>
      <c r="DW309" s="323"/>
      <c r="DX309" s="319"/>
      <c r="DY309" s="323"/>
      <c r="DZ309" s="319"/>
      <c r="EA309" s="323"/>
      <c r="EB309" s="319"/>
      <c r="EC309" s="323"/>
      <c r="ED309" s="319"/>
      <c r="EE309" s="323"/>
      <c r="EF309" s="319"/>
      <c r="EG309" s="323"/>
      <c r="EH309" s="319"/>
      <c r="EI309" s="323"/>
      <c r="EJ309" s="319"/>
      <c r="EK309" s="323"/>
      <c r="EL309" s="319"/>
      <c r="EM309" s="323"/>
      <c r="EN309" s="319"/>
      <c r="EO309" s="323"/>
      <c r="EP309" s="319"/>
      <c r="EQ309" s="323"/>
      <c r="ER309" s="319"/>
      <c r="ES309" s="323"/>
      <c r="ET309" s="319"/>
      <c r="EU309" s="323"/>
      <c r="EV309" s="319"/>
      <c r="EW309" s="323"/>
      <c r="EX309" s="319"/>
      <c r="EY309" s="323"/>
      <c r="EZ309" s="319"/>
      <c r="FA309" s="323"/>
      <c r="FB309" s="319"/>
      <c r="FC309" s="323"/>
      <c r="FD309" s="319"/>
      <c r="FE309" s="323"/>
      <c r="FF309" s="319"/>
      <c r="FG309" s="323"/>
      <c r="FH309" s="319"/>
      <c r="FI309" s="323"/>
      <c r="FJ309" s="319"/>
      <c r="FK309" s="323"/>
      <c r="FL309" s="319"/>
      <c r="FM309" s="323"/>
      <c r="FN309" s="319"/>
      <c r="FO309" s="323"/>
      <c r="FP309" s="319"/>
      <c r="FQ309" s="323"/>
      <c r="FR309" s="319"/>
      <c r="FS309" s="323"/>
      <c r="FT309" s="319"/>
      <c r="FU309" s="323"/>
      <c r="FV309" s="319"/>
      <c r="FW309" s="323"/>
      <c r="FX309" s="319"/>
      <c r="FY309" s="323"/>
      <c r="FZ309" s="319"/>
      <c r="GA309" s="323"/>
      <c r="GB309" s="319"/>
      <c r="GC309" s="323"/>
      <c r="GD309" s="319"/>
      <c r="GE309" s="323"/>
      <c r="GF309" s="319"/>
      <c r="GG309" s="323"/>
      <c r="GH309" s="319"/>
      <c r="GI309" s="323"/>
      <c r="GJ309" s="319"/>
      <c r="GK309" s="323"/>
      <c r="GL309" s="319"/>
      <c r="GM309" s="323"/>
      <c r="GN309" s="319"/>
      <c r="GO309" s="323"/>
      <c r="GP309" s="319"/>
      <c r="GQ309" s="323"/>
      <c r="GR309" s="319"/>
      <c r="GS309" s="323"/>
      <c r="GT309" s="319"/>
      <c r="GU309" s="323"/>
      <c r="GV309" s="319"/>
      <c r="GW309" s="323"/>
      <c r="GX309" s="319"/>
      <c r="GY309" s="323"/>
      <c r="GZ309" s="319"/>
      <c r="HA309" s="323"/>
      <c r="HB309" s="319"/>
      <c r="HC309" s="323"/>
      <c r="HD309" s="319"/>
      <c r="HE309" s="323"/>
      <c r="HF309" s="319"/>
      <c r="HG309" s="323"/>
      <c r="HH309" s="319"/>
      <c r="HI309" s="323"/>
      <c r="HJ309" s="319"/>
      <c r="HK309" s="323"/>
      <c r="HL309" s="319"/>
      <c r="HM309" s="323"/>
      <c r="HN309" s="319"/>
      <c r="HO309" s="323"/>
      <c r="HP309" s="319"/>
      <c r="HQ309" s="323"/>
      <c r="HR309" s="319"/>
      <c r="HS309" s="323"/>
      <c r="HT309" s="319"/>
      <c r="HU309" s="323"/>
      <c r="HV309" s="319"/>
      <c r="HW309" s="323"/>
      <c r="HX309" s="319"/>
      <c r="HY309" s="323"/>
      <c r="HZ309" s="319"/>
      <c r="IA309" s="323"/>
      <c r="IB309" s="319"/>
      <c r="IC309" s="323"/>
      <c r="ID309" s="319"/>
      <c r="IE309" s="323"/>
      <c r="IF309" s="319"/>
      <c r="IG309" s="323"/>
      <c r="IH309" s="319"/>
      <c r="II309" s="323"/>
      <c r="IJ309" s="319"/>
      <c r="IK309" s="323"/>
      <c r="IL309" s="319"/>
      <c r="IM309" s="323"/>
      <c r="IN309" s="319"/>
      <c r="IO309" s="323"/>
      <c r="IP309" s="319"/>
      <c r="IQ309" s="323"/>
      <c r="IR309" s="319"/>
      <c r="IS309" s="323"/>
      <c r="IT309" s="319"/>
      <c r="IU309" s="323"/>
      <c r="IV309" s="319"/>
      <c r="IW309" s="323"/>
      <c r="IX309" s="319"/>
      <c r="IY309" s="323"/>
      <c r="IZ309" s="319"/>
      <c r="JA309" s="323"/>
      <c r="JB309" s="319"/>
      <c r="JC309" s="323"/>
      <c r="JD309" s="319"/>
      <c r="JE309" s="323"/>
      <c r="JF309" s="319"/>
      <c r="JG309" s="323"/>
      <c r="JH309" s="319"/>
      <c r="JI309" s="323"/>
      <c r="JJ309" s="319"/>
      <c r="JK309" s="323"/>
      <c r="JL309" s="319"/>
      <c r="JM309" s="323"/>
      <c r="JN309" s="319"/>
      <c r="JO309" s="323"/>
      <c r="JP309" s="319"/>
      <c r="JQ309" s="323"/>
      <c r="JR309" s="319"/>
      <c r="JS309" s="323"/>
      <c r="JT309" s="319"/>
      <c r="JU309" s="323"/>
      <c r="JV309" s="319"/>
      <c r="JW309" s="323"/>
      <c r="JX309" s="319"/>
      <c r="JY309" s="323"/>
      <c r="JZ309" s="319"/>
      <c r="KA309" s="323"/>
      <c r="KB309" s="319"/>
      <c r="KC309" s="323"/>
      <c r="KD309" s="319"/>
      <c r="KE309" s="323"/>
      <c r="KF309" s="319"/>
      <c r="KG309" s="323"/>
      <c r="KH309" s="319"/>
      <c r="KI309" s="323"/>
      <c r="KJ309" s="319"/>
      <c r="KK309" s="323"/>
      <c r="KL309" s="319"/>
      <c r="KM309" s="323"/>
      <c r="KN309" s="319"/>
      <c r="KO309" s="323"/>
      <c r="KP309" s="319"/>
      <c r="KQ309" s="323"/>
      <c r="KR309" s="319"/>
      <c r="KS309" s="323"/>
      <c r="KT309" s="319"/>
      <c r="KU309" s="323"/>
      <c r="KV309" s="319"/>
      <c r="KW309" s="323"/>
      <c r="KX309" s="319"/>
      <c r="KY309" s="323"/>
      <c r="KZ309" s="319"/>
      <c r="LA309" s="323"/>
      <c r="LB309" s="319"/>
      <c r="LC309" s="323"/>
      <c r="LD309" s="319"/>
      <c r="LE309" s="323"/>
      <c r="LF309" s="319"/>
      <c r="LG309" s="323"/>
      <c r="LH309" s="319"/>
      <c r="LI309" s="323"/>
      <c r="LJ309" s="319"/>
      <c r="LK309" s="323"/>
      <c r="LL309" s="319"/>
      <c r="LM309" s="323"/>
      <c r="LN309" s="319"/>
      <c r="LO309" s="323"/>
      <c r="LP309" s="319"/>
      <c r="LQ309" s="323"/>
      <c r="LR309" s="319"/>
      <c r="LS309" s="323"/>
      <c r="LT309" s="319"/>
      <c r="LU309" s="323"/>
      <c r="LV309" s="319"/>
      <c r="LW309" s="323"/>
      <c r="LX309" s="319"/>
      <c r="LY309" s="323"/>
      <c r="LZ309" s="319"/>
      <c r="MA309" s="323"/>
      <c r="MB309" s="319"/>
      <c r="MC309" s="323"/>
      <c r="MD309" s="319"/>
      <c r="ME309" s="323"/>
      <c r="MF309" s="319"/>
      <c r="MG309" s="323"/>
      <c r="MH309" s="319"/>
      <c r="MI309" s="323"/>
      <c r="MJ309" s="319"/>
      <c r="MK309" s="323"/>
      <c r="ML309" s="319"/>
      <c r="MM309" s="323"/>
      <c r="MN309" s="319"/>
      <c r="MO309" s="323"/>
      <c r="MP309" s="319"/>
      <c r="MQ309" s="323"/>
      <c r="MR309" s="319"/>
      <c r="MS309" s="323"/>
      <c r="MT309" s="319"/>
      <c r="MU309" s="323"/>
      <c r="MV309" s="319"/>
      <c r="MW309" s="323"/>
      <c r="MX309" s="319"/>
      <c r="MY309" s="323"/>
      <c r="MZ309" s="319"/>
      <c r="NA309" s="323"/>
      <c r="NB309" s="319"/>
      <c r="NC309" s="323"/>
      <c r="ND309" s="319"/>
      <c r="NE309" s="323"/>
      <c r="NF309" s="319"/>
      <c r="NG309" s="323"/>
      <c r="NH309" s="319"/>
      <c r="NI309" s="323"/>
      <c r="NJ309" s="319"/>
      <c r="NK309" s="323"/>
      <c r="NL309" s="319"/>
      <c r="NM309" s="323"/>
      <c r="NN309" s="319"/>
      <c r="NO309" s="323"/>
      <c r="NP309" s="319"/>
      <c r="NQ309" s="323"/>
      <c r="NR309" s="319"/>
      <c r="NS309" s="323"/>
      <c r="NT309" s="319"/>
      <c r="NU309" s="323"/>
      <c r="NV309" s="319"/>
      <c r="NW309" s="323"/>
      <c r="NX309" s="319"/>
      <c r="NY309" s="323"/>
      <c r="NZ309" s="319"/>
      <c r="OA309" s="323"/>
      <c r="OB309" s="319"/>
      <c r="OC309" s="323"/>
      <c r="OD309" s="319"/>
      <c r="OE309" s="323"/>
      <c r="OF309" s="319"/>
      <c r="OG309" s="323"/>
      <c r="OH309" s="319"/>
      <c r="OI309" s="323"/>
      <c r="OJ309" s="319"/>
      <c r="OK309" s="323"/>
      <c r="OL309" s="319"/>
      <c r="OM309" s="323"/>
      <c r="ON309" s="319"/>
      <c r="OO309" s="323"/>
      <c r="OP309" s="319"/>
      <c r="OQ309" s="323"/>
      <c r="OR309" s="319"/>
      <c r="OS309" s="323"/>
      <c r="OT309" s="319"/>
      <c r="OU309" s="323"/>
      <c r="OV309" s="319"/>
      <c r="OW309" s="323"/>
      <c r="OX309" s="319"/>
      <c r="OY309" s="323"/>
      <c r="OZ309" s="319"/>
      <c r="PA309" s="323"/>
      <c r="PB309" s="319"/>
      <c r="PC309" s="323"/>
      <c r="PD309" s="319"/>
      <c r="PE309" s="323"/>
      <c r="PF309" s="319"/>
      <c r="PG309" s="323"/>
      <c r="PH309" s="319"/>
      <c r="PI309" s="323"/>
      <c r="PJ309" s="319"/>
      <c r="PK309" s="323"/>
      <c r="PL309" s="319"/>
      <c r="PM309" s="323"/>
      <c r="PN309" s="319"/>
      <c r="PO309" s="323"/>
      <c r="PP309" s="319"/>
      <c r="PQ309" s="323"/>
      <c r="PR309" s="319"/>
      <c r="PS309" s="323"/>
      <c r="PT309" s="319"/>
      <c r="PU309" s="323"/>
      <c r="PV309" s="319"/>
      <c r="PW309" s="323"/>
      <c r="PX309" s="319"/>
      <c r="PY309" s="323"/>
      <c r="PZ309" s="319"/>
      <c r="QA309" s="323"/>
      <c r="QB309" s="319"/>
      <c r="QC309" s="323"/>
      <c r="QD309" s="319"/>
      <c r="QE309" s="323"/>
      <c r="QF309" s="319"/>
      <c r="QG309" s="323"/>
      <c r="QH309" s="319"/>
      <c r="QI309" s="323"/>
      <c r="QJ309" s="319"/>
      <c r="QK309" s="323"/>
      <c r="QL309" s="319"/>
      <c r="QM309" s="323"/>
      <c r="QN309" s="319"/>
      <c r="QO309" s="323"/>
      <c r="QP309" s="319"/>
      <c r="QQ309" s="323"/>
      <c r="QR309" s="319"/>
      <c r="QS309" s="323"/>
      <c r="QT309" s="319"/>
      <c r="QU309" s="323"/>
      <c r="QV309" s="319"/>
      <c r="QW309" s="323"/>
      <c r="QX309" s="319"/>
      <c r="QY309" s="323"/>
      <c r="QZ309" s="319"/>
      <c r="RA309" s="323"/>
      <c r="RB309" s="319"/>
      <c r="RC309" s="323"/>
      <c r="RD309" s="319"/>
      <c r="RE309" s="323"/>
      <c r="RF309" s="319"/>
      <c r="RG309" s="323"/>
      <c r="RH309" s="319"/>
      <c r="RI309" s="323"/>
      <c r="RJ309" s="319"/>
      <c r="RK309" s="323"/>
      <c r="RL309" s="319"/>
      <c r="RM309" s="323"/>
      <c r="RN309" s="319"/>
      <c r="RO309" s="323"/>
      <c r="RP309" s="319"/>
      <c r="RQ309" s="323"/>
      <c r="RR309" s="319"/>
      <c r="RS309" s="323"/>
      <c r="RT309" s="319"/>
      <c r="RU309" s="323"/>
      <c r="RV309" s="319"/>
      <c r="RW309" s="323"/>
      <c r="RX309" s="319"/>
      <c r="RY309" s="323"/>
      <c r="RZ309" s="319"/>
      <c r="SA309" s="323"/>
      <c r="SB309" s="319"/>
      <c r="SC309" s="323"/>
      <c r="SD309" s="319"/>
      <c r="SE309" s="323"/>
      <c r="SF309" s="319"/>
      <c r="SG309" s="323"/>
      <c r="SH309" s="319"/>
      <c r="SI309" s="323"/>
      <c r="SJ309" s="319"/>
      <c r="SK309" s="323"/>
      <c r="SL309" s="319"/>
      <c r="SM309" s="323"/>
      <c r="SN309" s="319"/>
      <c r="SO309" s="323"/>
      <c r="SP309" s="319"/>
      <c r="SQ309" s="323"/>
      <c r="SR309" s="319"/>
      <c r="SS309" s="323"/>
      <c r="ST309" s="319"/>
      <c r="SU309" s="323"/>
      <c r="SV309" s="319"/>
      <c r="SW309" s="323"/>
      <c r="SX309" s="319"/>
      <c r="SY309" s="323"/>
      <c r="SZ309" s="319"/>
      <c r="TA309" s="323"/>
      <c r="TB309" s="319"/>
      <c r="TC309" s="323"/>
      <c r="TD309" s="319"/>
      <c r="TE309" s="323"/>
      <c r="TF309" s="319"/>
      <c r="TG309" s="323"/>
      <c r="TH309" s="319"/>
      <c r="TI309" s="323"/>
      <c r="TJ309" s="319"/>
      <c r="TK309" s="323"/>
      <c r="TL309" s="319"/>
      <c r="TM309" s="323"/>
      <c r="TN309" s="319"/>
      <c r="TO309" s="323"/>
      <c r="TP309" s="319"/>
      <c r="TQ309" s="323"/>
      <c r="TR309" s="319"/>
      <c r="TS309" s="323"/>
      <c r="TT309" s="319"/>
      <c r="TU309" s="323"/>
      <c r="TV309" s="319"/>
      <c r="TW309" s="323"/>
      <c r="TX309" s="319"/>
      <c r="TY309" s="323"/>
      <c r="TZ309" s="319"/>
      <c r="UA309" s="323"/>
      <c r="UB309" s="319"/>
      <c r="UC309" s="323"/>
      <c r="UD309" s="319"/>
      <c r="UE309" s="323"/>
      <c r="UF309" s="319"/>
      <c r="UG309" s="323"/>
      <c r="UH309" s="319"/>
      <c r="UI309" s="323"/>
      <c r="UJ309" s="319"/>
      <c r="UK309" s="323"/>
      <c r="UL309" s="319"/>
      <c r="UM309" s="323"/>
      <c r="UN309" s="319"/>
      <c r="UO309" s="323"/>
      <c r="UP309" s="319"/>
      <c r="UQ309" s="323"/>
      <c r="UR309" s="319"/>
      <c r="US309" s="323"/>
      <c r="UT309" s="319"/>
      <c r="UU309" s="323"/>
      <c r="UV309" s="319"/>
      <c r="UW309" s="323"/>
      <c r="UX309" s="319"/>
      <c r="UY309" s="323"/>
      <c r="UZ309" s="319"/>
      <c r="VA309" s="323"/>
      <c r="VB309" s="319"/>
      <c r="VC309" s="323"/>
      <c r="VD309" s="319"/>
      <c r="VE309" s="323"/>
      <c r="VF309" s="319"/>
      <c r="VG309" s="323"/>
      <c r="VH309" s="319"/>
      <c r="VI309" s="323"/>
      <c r="VJ309" s="319"/>
      <c r="VK309" s="323"/>
      <c r="VL309" s="319"/>
      <c r="VM309" s="323"/>
      <c r="VN309" s="319"/>
      <c r="VO309" s="323"/>
      <c r="VP309" s="319"/>
      <c r="VQ309" s="323"/>
      <c r="VR309" s="319"/>
      <c r="VS309" s="323"/>
      <c r="VT309" s="319"/>
      <c r="VU309" s="323"/>
      <c r="VV309" s="319"/>
      <c r="VW309" s="323"/>
      <c r="VX309" s="319"/>
      <c r="VY309" s="323"/>
      <c r="VZ309" s="319"/>
      <c r="WA309" s="323"/>
      <c r="WB309" s="319"/>
      <c r="WC309" s="323"/>
      <c r="WD309" s="319"/>
      <c r="WE309" s="323"/>
      <c r="WF309" s="319"/>
      <c r="WG309" s="323"/>
      <c r="WH309" s="319"/>
      <c r="WI309" s="323"/>
      <c r="WJ309" s="319"/>
      <c r="WK309" s="323"/>
      <c r="WL309" s="319"/>
      <c r="WM309" s="323"/>
      <c r="WN309" s="319"/>
      <c r="WO309" s="323"/>
      <c r="WP309" s="319"/>
      <c r="WQ309" s="323"/>
      <c r="WR309" s="319"/>
      <c r="WS309" s="323"/>
      <c r="WT309" s="319"/>
      <c r="WU309" s="323"/>
      <c r="WV309" s="319"/>
      <c r="WW309" s="323"/>
      <c r="WX309" s="319"/>
      <c r="WY309" s="323"/>
      <c r="WZ309" s="319"/>
      <c r="XA309" s="323"/>
      <c r="XB309" s="319"/>
      <c r="XC309" s="323"/>
      <c r="XD309" s="319"/>
      <c r="XE309" s="323"/>
      <c r="XF309" s="319"/>
      <c r="XG309" s="323"/>
      <c r="XH309" s="319"/>
      <c r="XI309" s="323"/>
      <c r="XJ309" s="319"/>
      <c r="XK309" s="323"/>
      <c r="XL309" s="319"/>
      <c r="XM309" s="323"/>
      <c r="XN309" s="319"/>
      <c r="XO309" s="323"/>
      <c r="XP309" s="319"/>
      <c r="XQ309" s="323"/>
      <c r="XR309" s="319"/>
      <c r="XS309" s="323"/>
      <c r="XT309" s="319"/>
      <c r="XU309" s="323"/>
      <c r="XV309" s="319"/>
      <c r="XW309" s="323"/>
      <c r="XX309" s="319"/>
      <c r="XY309" s="323"/>
      <c r="XZ309" s="319"/>
      <c r="YA309" s="323"/>
      <c r="YB309" s="319"/>
      <c r="YC309" s="323"/>
      <c r="YD309" s="319"/>
      <c r="YE309" s="323"/>
      <c r="YF309" s="319"/>
      <c r="YG309" s="323"/>
      <c r="YH309" s="319"/>
      <c r="YI309" s="323"/>
      <c r="YJ309" s="319"/>
      <c r="YK309" s="323"/>
      <c r="YL309" s="319"/>
      <c r="YM309" s="323"/>
      <c r="YN309" s="319"/>
      <c r="YO309" s="323"/>
      <c r="YP309" s="319"/>
      <c r="YQ309" s="323"/>
      <c r="YR309" s="319"/>
      <c r="YS309" s="323"/>
      <c r="YT309" s="319"/>
      <c r="YU309" s="323"/>
      <c r="YV309" s="319"/>
      <c r="YW309" s="323"/>
      <c r="YX309" s="319"/>
      <c r="YY309" s="323"/>
      <c r="YZ309" s="319"/>
      <c r="ZA309" s="323"/>
      <c r="ZB309" s="319"/>
      <c r="ZC309" s="323"/>
      <c r="ZD309" s="319"/>
      <c r="ZE309" s="323"/>
      <c r="ZF309" s="319"/>
      <c r="ZG309" s="323"/>
      <c r="ZH309" s="319"/>
      <c r="ZI309" s="323"/>
      <c r="ZJ309" s="319"/>
      <c r="ZK309" s="323"/>
      <c r="ZL309" s="319"/>
      <c r="ZM309" s="323"/>
      <c r="ZN309" s="319"/>
      <c r="ZO309" s="323"/>
      <c r="ZP309" s="319"/>
      <c r="ZQ309" s="323"/>
      <c r="ZR309" s="319"/>
      <c r="ZS309" s="323"/>
      <c r="ZT309" s="319"/>
      <c r="ZU309" s="323"/>
      <c r="ZV309" s="319"/>
      <c r="ZW309" s="323"/>
      <c r="ZX309" s="319"/>
      <c r="ZY309" s="323"/>
      <c r="ZZ309" s="319"/>
      <c r="AAA309" s="323"/>
      <c r="AAB309" s="319"/>
      <c r="AAC309" s="323"/>
      <c r="AAD309" s="319"/>
      <c r="AAE309" s="323"/>
      <c r="AAF309" s="319"/>
      <c r="AAG309" s="323"/>
      <c r="AAH309" s="319"/>
      <c r="AAI309" s="323"/>
      <c r="AAJ309" s="319"/>
      <c r="AAK309" s="323"/>
      <c r="AAL309" s="319"/>
      <c r="AAM309" s="323"/>
      <c r="AAN309" s="319"/>
      <c r="AAO309" s="323"/>
      <c r="AAP309" s="319"/>
      <c r="AAQ309" s="323"/>
      <c r="AAR309" s="319"/>
      <c r="AAS309" s="323"/>
      <c r="AAT309" s="319"/>
      <c r="AAU309" s="323"/>
      <c r="AAV309" s="319"/>
      <c r="AAW309" s="323"/>
      <c r="AAX309" s="319"/>
      <c r="AAY309" s="323"/>
      <c r="AAZ309" s="319"/>
      <c r="ABA309" s="323"/>
      <c r="ABB309" s="319"/>
      <c r="ABC309" s="323"/>
      <c r="ABD309" s="319"/>
      <c r="ABE309" s="323"/>
      <c r="ABF309" s="319"/>
      <c r="ABG309" s="323"/>
      <c r="ABH309" s="319"/>
      <c r="ABI309" s="323"/>
      <c r="ABJ309" s="319"/>
      <c r="ABK309" s="323"/>
      <c r="ABL309" s="319"/>
      <c r="ABM309" s="323"/>
      <c r="ABN309" s="319"/>
      <c r="ABO309" s="323"/>
      <c r="ABP309" s="319"/>
      <c r="ABQ309" s="323"/>
      <c r="ABR309" s="319"/>
      <c r="ABS309" s="323"/>
      <c r="ABT309" s="319"/>
      <c r="ABU309" s="323"/>
      <c r="ABV309" s="319"/>
      <c r="ABW309" s="323"/>
      <c r="ABX309" s="319"/>
      <c r="ABY309" s="323"/>
      <c r="ABZ309" s="319"/>
      <c r="ACA309" s="323"/>
      <c r="ACB309" s="319"/>
      <c r="ACC309" s="323"/>
      <c r="ACD309" s="319"/>
      <c r="ACE309" s="323"/>
      <c r="ACF309" s="319"/>
      <c r="ACG309" s="323"/>
      <c r="ACH309" s="319"/>
      <c r="ACI309" s="323"/>
      <c r="ACJ309" s="319"/>
      <c r="ACK309" s="323"/>
      <c r="ACL309" s="319"/>
      <c r="ACM309" s="323"/>
      <c r="ACN309" s="319"/>
      <c r="ACO309" s="323"/>
      <c r="ACP309" s="319"/>
      <c r="ACQ309" s="323"/>
      <c r="ACR309" s="319"/>
      <c r="ACS309" s="323"/>
      <c r="ACT309" s="319"/>
      <c r="ACU309" s="323"/>
      <c r="ACV309" s="319"/>
      <c r="ACW309" s="323"/>
      <c r="ACX309" s="319"/>
      <c r="ACY309" s="323"/>
      <c r="ACZ309" s="319"/>
      <c r="ADA309" s="323"/>
      <c r="ADB309" s="319"/>
      <c r="ADC309" s="323"/>
      <c r="ADD309" s="319"/>
      <c r="ADE309" s="323"/>
      <c r="ADF309" s="319"/>
      <c r="ADG309" s="323"/>
      <c r="ADH309" s="319"/>
      <c r="ADI309" s="323"/>
      <c r="ADJ309" s="319"/>
      <c r="ADK309" s="323"/>
      <c r="ADL309" s="319"/>
      <c r="ADM309" s="323"/>
      <c r="ADN309" s="319"/>
      <c r="ADO309" s="323"/>
      <c r="ADP309" s="319"/>
      <c r="ADQ309" s="323"/>
      <c r="ADR309" s="319"/>
      <c r="ADS309" s="323"/>
      <c r="ADT309" s="319"/>
      <c r="ADU309" s="323"/>
      <c r="ADV309" s="319"/>
      <c r="ADW309" s="323"/>
      <c r="ADX309" s="319"/>
      <c r="ADY309" s="323"/>
      <c r="ADZ309" s="319"/>
      <c r="AEA309" s="323"/>
      <c r="AEB309" s="319"/>
      <c r="AEC309" s="323"/>
      <c r="AED309" s="319"/>
      <c r="AEE309" s="323"/>
      <c r="AEF309" s="319"/>
      <c r="AEG309" s="323"/>
      <c r="AEH309" s="319"/>
      <c r="AEI309" s="323"/>
      <c r="AEJ309" s="319"/>
      <c r="AEK309" s="323"/>
      <c r="AEL309" s="319"/>
      <c r="AEM309" s="323"/>
      <c r="AEN309" s="319"/>
      <c r="AEO309" s="323"/>
      <c r="AEP309" s="319"/>
      <c r="AEQ309" s="323"/>
      <c r="AER309" s="319"/>
      <c r="AES309" s="323"/>
      <c r="AET309" s="319"/>
      <c r="AEU309" s="323"/>
      <c r="AEV309" s="319"/>
      <c r="AEW309" s="323"/>
      <c r="AEX309" s="319"/>
      <c r="AEY309" s="323"/>
      <c r="AEZ309" s="319"/>
      <c r="AFA309" s="323"/>
      <c r="AFB309" s="319"/>
      <c r="AFC309" s="323"/>
      <c r="AFD309" s="319"/>
      <c r="AFE309" s="323"/>
      <c r="AFF309" s="319"/>
      <c r="AFG309" s="323"/>
      <c r="AFH309" s="319"/>
      <c r="AFI309" s="323"/>
      <c r="AFJ309" s="319"/>
      <c r="AFK309" s="323"/>
      <c r="AFL309" s="319"/>
      <c r="AFM309" s="323"/>
      <c r="AFN309" s="319"/>
      <c r="AFO309" s="323"/>
      <c r="AFP309" s="319"/>
      <c r="AFQ309" s="323"/>
      <c r="AFR309" s="319"/>
      <c r="AFS309" s="323"/>
      <c r="AFT309" s="319"/>
      <c r="AFU309" s="323"/>
      <c r="AFV309" s="319"/>
      <c r="AFW309" s="323"/>
      <c r="AFX309" s="319"/>
      <c r="AFY309" s="323"/>
      <c r="AFZ309" s="319"/>
      <c r="AGA309" s="323"/>
      <c r="AGB309" s="319"/>
      <c r="AGC309" s="323"/>
      <c r="AGD309" s="319"/>
      <c r="AGE309" s="323"/>
      <c r="AGF309" s="319"/>
      <c r="AGG309" s="323"/>
      <c r="AGH309" s="319"/>
      <c r="AGI309" s="323"/>
      <c r="AGJ309" s="319"/>
      <c r="AGK309" s="323"/>
      <c r="AGL309" s="319"/>
      <c r="AGM309" s="323"/>
      <c r="AGN309" s="319"/>
      <c r="AGO309" s="323"/>
      <c r="AGP309" s="319"/>
      <c r="AGQ309" s="323"/>
      <c r="AGR309" s="319"/>
      <c r="AGS309" s="323"/>
      <c r="AGT309" s="319"/>
      <c r="AGU309" s="323"/>
      <c r="AGV309" s="319"/>
      <c r="AGW309" s="323"/>
      <c r="AGX309" s="319"/>
      <c r="AGY309" s="323"/>
      <c r="AGZ309" s="319"/>
      <c r="AHA309" s="323"/>
      <c r="AHB309" s="319"/>
      <c r="AHC309" s="323"/>
      <c r="AHD309" s="319"/>
      <c r="AHE309" s="323"/>
      <c r="AHF309" s="319"/>
      <c r="AHG309" s="323"/>
      <c r="AHH309" s="319"/>
      <c r="AHI309" s="323"/>
      <c r="AHJ309" s="319"/>
      <c r="AHK309" s="323"/>
      <c r="AHL309" s="319"/>
      <c r="AHM309" s="323"/>
      <c r="AHN309" s="319"/>
      <c r="AHO309" s="323"/>
      <c r="AHP309" s="319"/>
      <c r="AHQ309" s="323"/>
      <c r="AHR309" s="319"/>
      <c r="AHS309" s="323"/>
      <c r="AHT309" s="319"/>
      <c r="AHU309" s="323"/>
      <c r="AHV309" s="319"/>
      <c r="AHW309" s="323"/>
      <c r="AHX309" s="319"/>
      <c r="AHY309" s="323"/>
      <c r="AHZ309" s="319"/>
      <c r="AIA309" s="323"/>
      <c r="AIB309" s="319"/>
      <c r="AIC309" s="323"/>
      <c r="AID309" s="319"/>
      <c r="AIE309" s="323"/>
      <c r="AIF309" s="319"/>
      <c r="AIG309" s="323"/>
      <c r="AIH309" s="319"/>
      <c r="AII309" s="323"/>
      <c r="AIJ309" s="319"/>
      <c r="AIK309" s="323"/>
      <c r="AIL309" s="319"/>
      <c r="AIM309" s="323"/>
      <c r="AIN309" s="319"/>
      <c r="AIO309" s="323"/>
      <c r="AIP309" s="319"/>
      <c r="AIQ309" s="323"/>
      <c r="AIR309" s="319"/>
      <c r="AIS309" s="323"/>
      <c r="AIT309" s="319"/>
      <c r="AIU309" s="323"/>
      <c r="AIV309" s="319"/>
      <c r="AIW309" s="323"/>
      <c r="AIX309" s="319"/>
      <c r="AIY309" s="323"/>
      <c r="AIZ309" s="319"/>
      <c r="AJA309" s="323"/>
      <c r="AJB309" s="319"/>
      <c r="AJC309" s="323"/>
      <c r="AJD309" s="319"/>
      <c r="AJE309" s="323"/>
      <c r="AJF309" s="319"/>
      <c r="AJG309" s="323"/>
      <c r="AJH309" s="319"/>
      <c r="AJI309" s="323"/>
      <c r="AJJ309" s="319"/>
      <c r="AJK309" s="323"/>
      <c r="AJL309" s="319"/>
      <c r="AJM309" s="323"/>
      <c r="AJN309" s="319"/>
      <c r="AJO309" s="323"/>
      <c r="AJP309" s="319"/>
      <c r="AJQ309" s="323"/>
      <c r="AJR309" s="319"/>
      <c r="AJS309" s="323"/>
      <c r="AJT309" s="319"/>
      <c r="AJU309" s="323"/>
      <c r="AJV309" s="319"/>
      <c r="AJW309" s="323"/>
      <c r="AJX309" s="319"/>
      <c r="AJY309" s="323"/>
      <c r="AJZ309" s="319"/>
      <c r="AKA309" s="323"/>
      <c r="AKB309" s="319"/>
      <c r="AKC309" s="323"/>
      <c r="AKD309" s="319"/>
      <c r="AKE309" s="323"/>
      <c r="AKF309" s="319"/>
      <c r="AKG309" s="323"/>
      <c r="AKH309" s="319"/>
      <c r="AKI309" s="323"/>
      <c r="AKJ309" s="319"/>
      <c r="AKK309" s="323"/>
      <c r="AKL309" s="319"/>
      <c r="AKM309" s="323"/>
      <c r="AKN309" s="319"/>
      <c r="AKO309" s="323"/>
      <c r="AKP309" s="319"/>
      <c r="AKQ309" s="323"/>
      <c r="AKR309" s="319"/>
      <c r="AKS309" s="323"/>
      <c r="AKT309" s="319"/>
      <c r="AKU309" s="323"/>
      <c r="AKV309" s="319"/>
      <c r="AKW309" s="323"/>
      <c r="AKX309" s="319"/>
      <c r="AKY309" s="323"/>
      <c r="AKZ309" s="319"/>
      <c r="ALA309" s="323"/>
      <c r="ALB309" s="319"/>
      <c r="ALC309" s="323"/>
      <c r="ALD309" s="319"/>
      <c r="ALE309" s="323"/>
      <c r="ALF309" s="319"/>
      <c r="ALG309" s="323"/>
      <c r="ALH309" s="319"/>
      <c r="ALI309" s="323"/>
      <c r="ALJ309" s="319"/>
      <c r="ALK309" s="323"/>
      <c r="ALL309" s="319"/>
      <c r="ALM309" s="323"/>
      <c r="ALN309" s="319"/>
      <c r="ALO309" s="323"/>
      <c r="ALP309" s="319"/>
      <c r="ALQ309" s="323"/>
      <c r="ALR309" s="319"/>
      <c r="ALS309" s="323"/>
      <c r="ALT309" s="319"/>
      <c r="ALU309" s="323"/>
      <c r="ALV309" s="319"/>
      <c r="ALW309" s="323"/>
      <c r="ALX309" s="319"/>
      <c r="ALY309" s="323"/>
      <c r="ALZ309" s="319"/>
      <c r="AMA309" s="323"/>
      <c r="AMB309" s="319"/>
      <c r="AMC309" s="323"/>
      <c r="AMD309" s="319"/>
      <c r="AME309" s="323"/>
      <c r="AMF309" s="319"/>
      <c r="AMG309" s="323"/>
      <c r="AMH309" s="319"/>
      <c r="AMI309" s="323"/>
      <c r="AMJ309" s="319"/>
      <c r="AMK309" s="323"/>
      <c r="AML309" s="319"/>
      <c r="AMM309" s="323"/>
      <c r="AMN309" s="319"/>
      <c r="AMO309" s="323"/>
      <c r="AMP309" s="319"/>
      <c r="AMQ309" s="323"/>
      <c r="AMR309" s="319"/>
      <c r="AMS309" s="323"/>
      <c r="AMT309" s="319"/>
      <c r="AMU309" s="323"/>
      <c r="AMV309" s="319"/>
      <c r="AMW309" s="323"/>
      <c r="AMX309" s="319"/>
      <c r="AMY309" s="323"/>
      <c r="AMZ309" s="319"/>
      <c r="ANA309" s="323"/>
      <c r="ANB309" s="319"/>
      <c r="ANC309" s="323"/>
      <c r="AND309" s="319"/>
      <c r="ANE309" s="323"/>
      <c r="ANF309" s="319"/>
      <c r="ANG309" s="323"/>
      <c r="ANH309" s="319"/>
      <c r="ANI309" s="323"/>
      <c r="ANJ309" s="319"/>
      <c r="ANK309" s="323"/>
      <c r="ANL309" s="319"/>
      <c r="ANM309" s="323"/>
      <c r="ANN309" s="319"/>
      <c r="ANO309" s="323"/>
      <c r="ANP309" s="319"/>
      <c r="ANQ309" s="323"/>
      <c r="ANR309" s="319"/>
      <c r="ANS309" s="323"/>
      <c r="ANT309" s="319"/>
      <c r="ANU309" s="323"/>
      <c r="ANV309" s="319"/>
      <c r="ANW309" s="323"/>
      <c r="ANX309" s="319"/>
      <c r="ANY309" s="323"/>
      <c r="ANZ309" s="319"/>
      <c r="AOA309" s="323"/>
      <c r="AOB309" s="319"/>
      <c r="AOC309" s="323"/>
      <c r="AOD309" s="319"/>
      <c r="AOE309" s="323"/>
      <c r="AOF309" s="319"/>
      <c r="AOG309" s="323"/>
      <c r="AOH309" s="319"/>
      <c r="AOI309" s="323"/>
      <c r="AOJ309" s="319"/>
      <c r="AOK309" s="323"/>
      <c r="AOL309" s="319"/>
      <c r="AOM309" s="323"/>
      <c r="AON309" s="319"/>
      <c r="AOO309" s="323"/>
      <c r="AOP309" s="319"/>
      <c r="AOQ309" s="323"/>
      <c r="AOR309" s="319"/>
      <c r="AOS309" s="323"/>
      <c r="AOT309" s="319"/>
      <c r="AOU309" s="323"/>
      <c r="AOV309" s="319"/>
      <c r="AOW309" s="323"/>
      <c r="AOX309" s="319"/>
      <c r="AOY309" s="323"/>
      <c r="AOZ309" s="319"/>
      <c r="APA309" s="323"/>
      <c r="APB309" s="319"/>
      <c r="APC309" s="323"/>
      <c r="APD309" s="319"/>
      <c r="APE309" s="323"/>
      <c r="APF309" s="319"/>
      <c r="APG309" s="323"/>
      <c r="APH309" s="319"/>
      <c r="API309" s="323"/>
      <c r="APJ309" s="319"/>
      <c r="APK309" s="323"/>
      <c r="APL309" s="319"/>
      <c r="APM309" s="323"/>
      <c r="APN309" s="319"/>
      <c r="APO309" s="323"/>
      <c r="APP309" s="319"/>
      <c r="APQ309" s="323"/>
      <c r="APR309" s="319"/>
      <c r="APS309" s="323"/>
      <c r="APT309" s="319"/>
      <c r="APU309" s="323"/>
      <c r="APV309" s="319"/>
      <c r="APW309" s="323"/>
      <c r="APX309" s="319"/>
      <c r="APY309" s="323"/>
      <c r="APZ309" s="319"/>
      <c r="AQA309" s="323"/>
      <c r="AQB309" s="319"/>
      <c r="AQC309" s="323"/>
      <c r="AQD309" s="319"/>
      <c r="AQE309" s="323"/>
      <c r="AQF309" s="319"/>
      <c r="AQG309" s="323"/>
      <c r="AQH309" s="319"/>
      <c r="AQI309" s="323"/>
      <c r="AQJ309" s="319"/>
      <c r="AQK309" s="323"/>
      <c r="AQL309" s="319"/>
      <c r="AQM309" s="323"/>
      <c r="AQN309" s="319"/>
      <c r="AQO309" s="323"/>
      <c r="AQP309" s="319"/>
      <c r="AQQ309" s="323"/>
      <c r="AQR309" s="319"/>
      <c r="AQS309" s="323"/>
      <c r="AQT309" s="319"/>
      <c r="AQU309" s="323"/>
      <c r="AQV309" s="319"/>
      <c r="AQW309" s="323"/>
      <c r="AQX309" s="319"/>
      <c r="AQY309" s="323"/>
      <c r="AQZ309" s="319"/>
      <c r="ARA309" s="323"/>
      <c r="ARB309" s="319"/>
      <c r="ARC309" s="323"/>
      <c r="ARD309" s="319"/>
      <c r="ARE309" s="323"/>
      <c r="ARF309" s="319"/>
      <c r="ARG309" s="323"/>
      <c r="ARH309" s="319"/>
      <c r="ARI309" s="323"/>
      <c r="ARJ309" s="319"/>
      <c r="ARK309" s="323"/>
      <c r="ARL309" s="319"/>
      <c r="ARM309" s="323"/>
      <c r="ARN309" s="319"/>
      <c r="ARO309" s="323"/>
      <c r="ARP309" s="319"/>
      <c r="ARQ309" s="323"/>
      <c r="ARR309" s="319"/>
      <c r="ARS309" s="323"/>
      <c r="ART309" s="319"/>
      <c r="ARU309" s="323"/>
      <c r="ARV309" s="319"/>
      <c r="ARW309" s="323"/>
      <c r="ARX309" s="319"/>
      <c r="ARY309" s="323"/>
      <c r="ARZ309" s="319"/>
      <c r="ASA309" s="323"/>
      <c r="ASB309" s="319"/>
      <c r="ASC309" s="323"/>
      <c r="ASD309" s="319"/>
      <c r="ASE309" s="323"/>
      <c r="ASF309" s="319"/>
      <c r="ASG309" s="323"/>
      <c r="ASH309" s="319"/>
      <c r="ASI309" s="323"/>
      <c r="ASJ309" s="319"/>
      <c r="ASK309" s="323"/>
      <c r="ASL309" s="319"/>
      <c r="ASM309" s="323"/>
      <c r="ASN309" s="319"/>
      <c r="ASO309" s="323"/>
      <c r="ASP309" s="319"/>
      <c r="ASQ309" s="323"/>
      <c r="ASR309" s="319"/>
      <c r="ASS309" s="323"/>
      <c r="AST309" s="319"/>
      <c r="ASU309" s="323"/>
      <c r="ASV309" s="319"/>
      <c r="ASW309" s="323"/>
      <c r="ASX309" s="319"/>
      <c r="ASY309" s="323"/>
      <c r="ASZ309" s="319"/>
      <c r="ATA309" s="323"/>
      <c r="ATB309" s="319"/>
      <c r="ATC309" s="323"/>
      <c r="ATD309" s="319"/>
      <c r="ATE309" s="323"/>
      <c r="ATF309" s="319"/>
      <c r="ATG309" s="323"/>
      <c r="ATH309" s="319"/>
      <c r="ATI309" s="323"/>
      <c r="ATJ309" s="319"/>
      <c r="ATK309" s="323"/>
      <c r="ATL309" s="319"/>
      <c r="ATM309" s="323"/>
      <c r="ATN309" s="319"/>
      <c r="ATO309" s="323"/>
      <c r="ATP309" s="319"/>
      <c r="ATQ309" s="323"/>
      <c r="ATR309" s="319"/>
      <c r="ATS309" s="323"/>
      <c r="ATT309" s="319"/>
      <c r="ATU309" s="323"/>
      <c r="ATV309" s="319"/>
      <c r="ATW309" s="323"/>
      <c r="ATX309" s="319"/>
      <c r="ATY309" s="323"/>
      <c r="ATZ309" s="319"/>
      <c r="AUA309" s="323"/>
      <c r="AUB309" s="319"/>
      <c r="AUC309" s="323"/>
      <c r="AUD309" s="319"/>
      <c r="AUE309" s="323"/>
      <c r="AUF309" s="319"/>
      <c r="AUG309" s="323"/>
      <c r="AUH309" s="319"/>
      <c r="AUI309" s="323"/>
      <c r="AUJ309" s="319"/>
      <c r="AUK309" s="323"/>
      <c r="AUL309" s="319"/>
      <c r="AUM309" s="323"/>
      <c r="AUN309" s="319"/>
      <c r="AUO309" s="323"/>
      <c r="AUP309" s="319"/>
      <c r="AUQ309" s="323"/>
      <c r="AUR309" s="319"/>
      <c r="AUS309" s="323"/>
      <c r="AUT309" s="319"/>
      <c r="AUU309" s="323"/>
      <c r="AUV309" s="319"/>
      <c r="AUW309" s="323"/>
      <c r="AUX309" s="319"/>
      <c r="AUY309" s="323"/>
      <c r="AUZ309" s="319"/>
      <c r="AVA309" s="323"/>
      <c r="AVB309" s="319"/>
      <c r="AVC309" s="323"/>
      <c r="AVD309" s="319"/>
      <c r="AVE309" s="323"/>
      <c r="AVF309" s="319"/>
      <c r="AVG309" s="323"/>
      <c r="AVH309" s="319"/>
      <c r="AVI309" s="323"/>
      <c r="AVJ309" s="319"/>
      <c r="AVK309" s="323"/>
      <c r="AVL309" s="319"/>
      <c r="AVM309" s="323"/>
      <c r="AVN309" s="319"/>
      <c r="AVO309" s="323"/>
      <c r="AVP309" s="319"/>
      <c r="AVQ309" s="323"/>
      <c r="AVR309" s="319"/>
      <c r="AVS309" s="323"/>
      <c r="AVT309" s="319"/>
      <c r="AVU309" s="323"/>
      <c r="AVV309" s="319"/>
      <c r="AVW309" s="323"/>
      <c r="AVX309" s="319"/>
      <c r="AVY309" s="323"/>
      <c r="AVZ309" s="319"/>
      <c r="AWA309" s="323"/>
      <c r="AWB309" s="319"/>
      <c r="AWC309" s="323"/>
      <c r="AWD309" s="319"/>
      <c r="AWE309" s="323"/>
      <c r="AWF309" s="319"/>
      <c r="AWG309" s="323"/>
      <c r="AWH309" s="319"/>
      <c r="AWI309" s="323"/>
      <c r="AWJ309" s="319"/>
      <c r="AWK309" s="323"/>
      <c r="AWL309" s="319"/>
      <c r="AWM309" s="323"/>
      <c r="AWN309" s="319"/>
      <c r="AWO309" s="323"/>
      <c r="AWP309" s="319"/>
      <c r="AWQ309" s="323"/>
      <c r="AWR309" s="319"/>
      <c r="AWS309" s="323"/>
      <c r="AWT309" s="319"/>
      <c r="AWU309" s="323"/>
      <c r="AWV309" s="319"/>
      <c r="AWW309" s="323"/>
      <c r="AWX309" s="319"/>
      <c r="AWY309" s="323"/>
      <c r="AWZ309" s="319"/>
      <c r="AXA309" s="323"/>
      <c r="AXB309" s="319"/>
      <c r="AXC309" s="323"/>
      <c r="AXD309" s="319"/>
      <c r="AXE309" s="323"/>
      <c r="AXF309" s="319"/>
      <c r="AXG309" s="323"/>
      <c r="AXH309" s="319"/>
      <c r="AXI309" s="323"/>
      <c r="AXJ309" s="319"/>
      <c r="AXK309" s="323"/>
      <c r="AXL309" s="319"/>
      <c r="AXM309" s="323"/>
      <c r="AXN309" s="319"/>
      <c r="AXO309" s="323"/>
      <c r="AXP309" s="319"/>
      <c r="AXQ309" s="323"/>
      <c r="AXR309" s="319"/>
      <c r="AXS309" s="323"/>
      <c r="AXT309" s="319"/>
      <c r="AXU309" s="323"/>
      <c r="AXV309" s="319"/>
      <c r="AXW309" s="323"/>
      <c r="AXX309" s="319"/>
      <c r="AXY309" s="323"/>
      <c r="AXZ309" s="319"/>
      <c r="AYA309" s="323"/>
      <c r="AYB309" s="319"/>
      <c r="AYC309" s="323"/>
      <c r="AYD309" s="319"/>
      <c r="AYE309" s="323"/>
      <c r="AYF309" s="319"/>
      <c r="AYG309" s="323"/>
      <c r="AYH309" s="319"/>
      <c r="AYI309" s="323"/>
      <c r="AYJ309" s="319"/>
      <c r="AYK309" s="323"/>
      <c r="AYL309" s="319"/>
      <c r="AYM309" s="323"/>
      <c r="AYN309" s="319"/>
      <c r="AYO309" s="323"/>
      <c r="AYP309" s="319"/>
      <c r="AYQ309" s="323"/>
      <c r="AYR309" s="319"/>
      <c r="AYS309" s="323"/>
      <c r="AYT309" s="319"/>
      <c r="AYU309" s="323"/>
      <c r="AYV309" s="319"/>
      <c r="AYW309" s="323"/>
      <c r="AYX309" s="319"/>
      <c r="AYY309" s="323"/>
      <c r="AYZ309" s="319"/>
      <c r="AZA309" s="323"/>
      <c r="AZB309" s="319"/>
      <c r="AZC309" s="323"/>
      <c r="AZD309" s="319"/>
      <c r="AZE309" s="323"/>
      <c r="AZF309" s="319"/>
      <c r="AZG309" s="323"/>
      <c r="AZH309" s="319"/>
      <c r="AZI309" s="323"/>
      <c r="AZJ309" s="319"/>
      <c r="AZK309" s="323"/>
      <c r="AZL309" s="319"/>
      <c r="AZM309" s="323"/>
      <c r="AZN309" s="319"/>
      <c r="AZO309" s="323"/>
      <c r="AZP309" s="319"/>
      <c r="AZQ309" s="323"/>
      <c r="AZR309" s="319"/>
      <c r="AZS309" s="323"/>
      <c r="AZT309" s="319"/>
      <c r="AZU309" s="323"/>
      <c r="AZV309" s="319"/>
      <c r="AZW309" s="323"/>
      <c r="AZX309" s="319"/>
      <c r="AZY309" s="323"/>
      <c r="AZZ309" s="319"/>
      <c r="BAA309" s="323"/>
      <c r="BAB309" s="319"/>
      <c r="BAC309" s="323"/>
      <c r="BAD309" s="319"/>
      <c r="BAE309" s="323"/>
      <c r="BAF309" s="319"/>
      <c r="BAG309" s="323"/>
      <c r="BAH309" s="319"/>
      <c r="BAI309" s="323"/>
      <c r="BAJ309" s="319"/>
      <c r="BAK309" s="323"/>
      <c r="BAL309" s="319"/>
      <c r="BAM309" s="323"/>
      <c r="BAN309" s="319"/>
      <c r="BAO309" s="323"/>
      <c r="BAP309" s="319"/>
      <c r="BAQ309" s="323"/>
      <c r="BAR309" s="319"/>
      <c r="BAS309" s="323"/>
      <c r="BAT309" s="319"/>
      <c r="BAU309" s="323"/>
      <c r="BAV309" s="319"/>
      <c r="BAW309" s="323"/>
      <c r="BAX309" s="319"/>
      <c r="BAY309" s="323"/>
      <c r="BAZ309" s="319"/>
      <c r="BBA309" s="323"/>
      <c r="BBB309" s="319"/>
      <c r="BBC309" s="323"/>
      <c r="BBD309" s="319"/>
      <c r="BBE309" s="323"/>
      <c r="BBF309" s="319"/>
      <c r="BBG309" s="323"/>
      <c r="BBH309" s="319"/>
      <c r="BBI309" s="323"/>
      <c r="BBJ309" s="319"/>
      <c r="BBK309" s="323"/>
      <c r="BBL309" s="319"/>
      <c r="BBM309" s="323"/>
      <c r="BBN309" s="319"/>
      <c r="BBO309" s="323"/>
      <c r="BBP309" s="319"/>
      <c r="BBQ309" s="323"/>
      <c r="BBR309" s="319"/>
      <c r="BBS309" s="323"/>
      <c r="BBT309" s="319"/>
      <c r="BBU309" s="323"/>
      <c r="BBV309" s="319"/>
      <c r="BBW309" s="323"/>
      <c r="BBX309" s="319"/>
      <c r="BBY309" s="323"/>
      <c r="BBZ309" s="319"/>
      <c r="BCA309" s="323"/>
      <c r="BCB309" s="319"/>
      <c r="BCC309" s="323"/>
      <c r="BCD309" s="319"/>
      <c r="BCE309" s="323"/>
      <c r="BCF309" s="319"/>
      <c r="BCG309" s="323"/>
      <c r="BCH309" s="319"/>
      <c r="BCI309" s="323"/>
      <c r="BCJ309" s="319"/>
      <c r="BCK309" s="323"/>
      <c r="BCL309" s="319"/>
      <c r="BCM309" s="323"/>
      <c r="BCN309" s="319"/>
      <c r="BCO309" s="323"/>
      <c r="BCP309" s="319"/>
      <c r="BCQ309" s="323"/>
      <c r="BCR309" s="319"/>
      <c r="BCS309" s="323"/>
      <c r="BCT309" s="319"/>
      <c r="BCU309" s="323"/>
      <c r="BCV309" s="319"/>
      <c r="BCW309" s="323"/>
      <c r="BCX309" s="319"/>
      <c r="BCY309" s="323"/>
      <c r="BCZ309" s="319"/>
      <c r="BDA309" s="323"/>
      <c r="BDB309" s="319"/>
      <c r="BDC309" s="323"/>
      <c r="BDD309" s="319"/>
      <c r="BDE309" s="323"/>
      <c r="BDF309" s="319"/>
      <c r="BDG309" s="323"/>
      <c r="BDH309" s="319"/>
      <c r="BDI309" s="323"/>
      <c r="BDJ309" s="319"/>
      <c r="BDK309" s="323"/>
      <c r="BDL309" s="319"/>
      <c r="BDM309" s="323"/>
      <c r="BDN309" s="319"/>
      <c r="BDO309" s="323"/>
      <c r="BDP309" s="319"/>
      <c r="BDQ309" s="323"/>
      <c r="BDR309" s="319"/>
      <c r="BDS309" s="323"/>
      <c r="BDT309" s="319"/>
      <c r="BDU309" s="323"/>
      <c r="BDV309" s="319"/>
      <c r="BDW309" s="323"/>
      <c r="BDX309" s="319"/>
      <c r="BDY309" s="323"/>
      <c r="BDZ309" s="319"/>
      <c r="BEA309" s="323"/>
      <c r="BEB309" s="319"/>
      <c r="BEC309" s="323"/>
      <c r="BED309" s="319"/>
      <c r="BEE309" s="323"/>
      <c r="BEF309" s="319"/>
      <c r="BEG309" s="323"/>
      <c r="BEH309" s="319"/>
      <c r="BEI309" s="323"/>
      <c r="BEJ309" s="319"/>
      <c r="BEK309" s="323"/>
      <c r="BEL309" s="319"/>
      <c r="BEM309" s="323"/>
      <c r="BEN309" s="319"/>
      <c r="BEO309" s="323"/>
      <c r="BEP309" s="319"/>
      <c r="BEQ309" s="323"/>
      <c r="BER309" s="319"/>
      <c r="BES309" s="323"/>
      <c r="BET309" s="319"/>
      <c r="BEU309" s="323"/>
      <c r="BEV309" s="319"/>
      <c r="BEW309" s="323"/>
      <c r="BEX309" s="319"/>
      <c r="BEY309" s="323"/>
      <c r="BEZ309" s="319"/>
      <c r="BFA309" s="323"/>
      <c r="BFB309" s="319"/>
      <c r="BFC309" s="323"/>
      <c r="BFD309" s="319"/>
      <c r="BFE309" s="323"/>
      <c r="BFF309" s="319"/>
      <c r="BFG309" s="323"/>
      <c r="BFH309" s="319"/>
      <c r="BFI309" s="323"/>
      <c r="BFJ309" s="319"/>
      <c r="BFK309" s="323"/>
      <c r="BFL309" s="319"/>
      <c r="BFM309" s="323"/>
      <c r="BFN309" s="319"/>
      <c r="BFO309" s="323"/>
      <c r="BFP309" s="319"/>
      <c r="BFQ309" s="323"/>
      <c r="BFR309" s="319"/>
      <c r="BFS309" s="323"/>
      <c r="BFT309" s="319"/>
      <c r="BFU309" s="323"/>
      <c r="BFV309" s="319"/>
      <c r="BFW309" s="323"/>
      <c r="BFX309" s="319"/>
      <c r="BFY309" s="323"/>
      <c r="BFZ309" s="319"/>
      <c r="BGA309" s="323"/>
      <c r="BGB309" s="319"/>
      <c r="BGC309" s="323"/>
      <c r="BGD309" s="319"/>
      <c r="BGE309" s="323"/>
      <c r="BGF309" s="319"/>
      <c r="BGG309" s="323"/>
      <c r="BGH309" s="319"/>
      <c r="BGI309" s="323"/>
      <c r="BGJ309" s="319"/>
      <c r="BGK309" s="323"/>
      <c r="BGL309" s="319"/>
      <c r="BGM309" s="323"/>
      <c r="BGN309" s="319"/>
      <c r="BGO309" s="323"/>
      <c r="BGP309" s="319"/>
      <c r="BGQ309" s="323"/>
      <c r="BGR309" s="319"/>
      <c r="BGS309" s="323"/>
      <c r="BGT309" s="319"/>
      <c r="BGU309" s="323"/>
      <c r="BGV309" s="319"/>
      <c r="BGW309" s="323"/>
      <c r="BGX309" s="319"/>
      <c r="BGY309" s="323"/>
      <c r="BGZ309" s="319"/>
      <c r="BHA309" s="323"/>
      <c r="BHB309" s="319"/>
      <c r="BHC309" s="323"/>
      <c r="BHD309" s="319"/>
      <c r="BHE309" s="323"/>
      <c r="BHF309" s="319"/>
      <c r="BHG309" s="323"/>
      <c r="BHH309" s="319"/>
      <c r="BHI309" s="323"/>
      <c r="BHJ309" s="319"/>
      <c r="BHK309" s="323"/>
      <c r="BHL309" s="319"/>
      <c r="BHM309" s="323"/>
      <c r="BHN309" s="319"/>
      <c r="BHO309" s="323"/>
      <c r="BHP309" s="319"/>
      <c r="BHQ309" s="323"/>
      <c r="BHR309" s="319"/>
      <c r="BHS309" s="323"/>
      <c r="BHT309" s="319"/>
      <c r="BHU309" s="323"/>
      <c r="BHV309" s="319"/>
      <c r="BHW309" s="323"/>
      <c r="BHX309" s="319"/>
      <c r="BHY309" s="323"/>
      <c r="BHZ309" s="319"/>
      <c r="BIA309" s="323"/>
      <c r="BIB309" s="319"/>
      <c r="BIC309" s="323"/>
      <c r="BID309" s="319"/>
      <c r="BIE309" s="323"/>
      <c r="BIF309" s="319"/>
      <c r="BIG309" s="323"/>
      <c r="BIH309" s="319"/>
      <c r="BII309" s="323"/>
      <c r="BIJ309" s="319"/>
      <c r="BIK309" s="323"/>
      <c r="BIL309" s="319"/>
      <c r="BIM309" s="323"/>
      <c r="BIN309" s="319"/>
      <c r="BIO309" s="323"/>
      <c r="BIP309" s="319"/>
      <c r="BIQ309" s="323"/>
      <c r="BIR309" s="319"/>
      <c r="BIS309" s="323"/>
      <c r="BIT309" s="319"/>
      <c r="BIU309" s="323"/>
      <c r="BIV309" s="319"/>
      <c r="BIW309" s="323"/>
      <c r="BIX309" s="319"/>
      <c r="BIY309" s="323"/>
      <c r="BIZ309" s="319"/>
      <c r="BJA309" s="323"/>
      <c r="BJB309" s="319"/>
      <c r="BJC309" s="323"/>
      <c r="BJD309" s="319"/>
      <c r="BJE309" s="323"/>
      <c r="BJF309" s="319"/>
      <c r="BJG309" s="323"/>
      <c r="BJH309" s="319"/>
      <c r="BJI309" s="323"/>
      <c r="BJJ309" s="319"/>
      <c r="BJK309" s="323"/>
      <c r="BJL309" s="319"/>
      <c r="BJM309" s="323"/>
      <c r="BJN309" s="319"/>
      <c r="BJO309" s="323"/>
      <c r="BJP309" s="319"/>
      <c r="BJQ309" s="323"/>
      <c r="BJR309" s="319"/>
      <c r="BJS309" s="323"/>
      <c r="BJT309" s="319"/>
      <c r="BJU309" s="323"/>
      <c r="BJV309" s="319"/>
      <c r="BJW309" s="323"/>
      <c r="BJX309" s="319"/>
      <c r="BJY309" s="323"/>
      <c r="BJZ309" s="319"/>
      <c r="BKA309" s="323"/>
      <c r="BKB309" s="319"/>
      <c r="BKC309" s="323"/>
      <c r="BKD309" s="319"/>
      <c r="BKE309" s="323"/>
      <c r="BKF309" s="319"/>
      <c r="BKG309" s="323"/>
      <c r="BKH309" s="319"/>
      <c r="BKI309" s="323"/>
      <c r="BKJ309" s="319"/>
      <c r="BKK309" s="323"/>
      <c r="BKL309" s="319"/>
      <c r="BKM309" s="323"/>
      <c r="BKN309" s="319"/>
      <c r="BKO309" s="323"/>
      <c r="BKP309" s="319"/>
      <c r="BKQ309" s="323"/>
      <c r="BKR309" s="319"/>
      <c r="BKS309" s="323"/>
      <c r="BKT309" s="319"/>
      <c r="BKU309" s="323"/>
      <c r="BKV309" s="319"/>
      <c r="BKW309" s="323"/>
      <c r="BKX309" s="319"/>
      <c r="BKY309" s="323"/>
      <c r="BKZ309" s="319"/>
      <c r="BLA309" s="323"/>
      <c r="BLB309" s="319"/>
      <c r="BLC309" s="323"/>
      <c r="BLD309" s="319"/>
      <c r="BLE309" s="323"/>
      <c r="BLF309" s="319"/>
      <c r="BLG309" s="323"/>
      <c r="BLH309" s="319"/>
      <c r="BLI309" s="323"/>
      <c r="BLJ309" s="319"/>
      <c r="BLK309" s="323"/>
      <c r="BLL309" s="319"/>
      <c r="BLM309" s="323"/>
      <c r="BLN309" s="319"/>
      <c r="BLO309" s="323"/>
      <c r="BLP309" s="319"/>
      <c r="BLQ309" s="323"/>
      <c r="BLR309" s="319"/>
      <c r="BLS309" s="323"/>
      <c r="BLT309" s="319"/>
      <c r="BLU309" s="323"/>
      <c r="BLV309" s="319"/>
      <c r="BLW309" s="323"/>
      <c r="BLX309" s="319"/>
      <c r="BLY309" s="323"/>
      <c r="BLZ309" s="319"/>
      <c r="BMA309" s="323"/>
      <c r="BMB309" s="319"/>
      <c r="BMC309" s="323"/>
      <c r="BMD309" s="319"/>
      <c r="BME309" s="323"/>
      <c r="BMF309" s="319"/>
      <c r="BMG309" s="323"/>
      <c r="BMH309" s="319"/>
      <c r="BMI309" s="323"/>
      <c r="BMJ309" s="319"/>
      <c r="BMK309" s="323"/>
      <c r="BML309" s="319"/>
      <c r="BMM309" s="323"/>
      <c r="BMN309" s="319"/>
      <c r="BMO309" s="323"/>
      <c r="BMP309" s="319"/>
      <c r="BMQ309" s="323"/>
      <c r="BMR309" s="319"/>
      <c r="BMS309" s="323"/>
      <c r="BMT309" s="319"/>
      <c r="BMU309" s="323"/>
      <c r="BMV309" s="319"/>
      <c r="BMW309" s="323" t="s">
        <v>220</v>
      </c>
      <c r="BMX309" s="319">
        <f>BMX308+1</f>
        <v>5</v>
      </c>
      <c r="BMY309" s="323" t="s">
        <v>220</v>
      </c>
      <c r="BMZ309" s="319">
        <f>BMZ308+1</f>
        <v>5</v>
      </c>
      <c r="BNA309" s="323" t="s">
        <v>220</v>
      </c>
      <c r="BNB309" s="319">
        <f>BNB308+1</f>
        <v>5</v>
      </c>
      <c r="BNC309" s="323" t="s">
        <v>220</v>
      </c>
      <c r="BND309" s="319">
        <f>BND308+1</f>
        <v>5</v>
      </c>
      <c r="BNE309" s="323" t="s">
        <v>220</v>
      </c>
      <c r="BNF309" s="319">
        <f>BNF308+1</f>
        <v>5</v>
      </c>
      <c r="BNG309" s="323" t="s">
        <v>220</v>
      </c>
      <c r="BNH309" s="319">
        <f>BNH308+1</f>
        <v>5</v>
      </c>
      <c r="BNI309" s="323" t="s">
        <v>220</v>
      </c>
      <c r="BNJ309" s="319">
        <f>BNJ308+1</f>
        <v>5</v>
      </c>
      <c r="BNK309" s="323" t="s">
        <v>220</v>
      </c>
      <c r="BNL309" s="319">
        <f>BNL308+1</f>
        <v>5</v>
      </c>
      <c r="BNM309" s="323" t="s">
        <v>220</v>
      </c>
      <c r="BNN309" s="319">
        <f>BNN308+1</f>
        <v>5</v>
      </c>
      <c r="BNO309" s="323" t="s">
        <v>220</v>
      </c>
      <c r="BNP309" s="319">
        <f>BNP308+1</f>
        <v>5</v>
      </c>
      <c r="BNQ309" s="323" t="s">
        <v>220</v>
      </c>
      <c r="BNR309" s="319">
        <f>BNR308+1</f>
        <v>5</v>
      </c>
      <c r="BNS309" s="323" t="s">
        <v>220</v>
      </c>
      <c r="BNT309" s="319">
        <f>BNT308+1</f>
        <v>5</v>
      </c>
      <c r="BNU309" s="323" t="s">
        <v>220</v>
      </c>
      <c r="BNV309" s="319">
        <f>BNV308+1</f>
        <v>5</v>
      </c>
      <c r="BNW309" s="323" t="s">
        <v>220</v>
      </c>
      <c r="BNX309" s="319">
        <f>BNX308+1</f>
        <v>5</v>
      </c>
      <c r="BNY309" s="323" t="s">
        <v>220</v>
      </c>
      <c r="BNZ309" s="319">
        <f>BNZ308+1</f>
        <v>5</v>
      </c>
      <c r="BOA309" s="323" t="s">
        <v>220</v>
      </c>
      <c r="BOB309" s="319">
        <f>BOB308+1</f>
        <v>5</v>
      </c>
      <c r="BOC309" s="323" t="s">
        <v>220</v>
      </c>
      <c r="BOD309" s="319">
        <f>BOD308+1</f>
        <v>5</v>
      </c>
      <c r="BOE309" s="323" t="s">
        <v>220</v>
      </c>
      <c r="BOF309" s="319">
        <f>BOF308+1</f>
        <v>5</v>
      </c>
      <c r="BOG309" s="323" t="s">
        <v>220</v>
      </c>
      <c r="BOH309" s="319">
        <f>BOH308+1</f>
        <v>5</v>
      </c>
      <c r="BOI309" s="323" t="s">
        <v>220</v>
      </c>
      <c r="BOJ309" s="319">
        <f>BOJ308+1</f>
        <v>5</v>
      </c>
      <c r="BOK309" s="323" t="s">
        <v>220</v>
      </c>
      <c r="BOL309" s="319">
        <f>BOL308+1</f>
        <v>5</v>
      </c>
      <c r="BOM309" s="323" t="s">
        <v>220</v>
      </c>
      <c r="BON309" s="319">
        <f>BON308+1</f>
        <v>5</v>
      </c>
      <c r="BOO309" s="323" t="s">
        <v>220</v>
      </c>
      <c r="BOP309" s="319">
        <f>BOP308+1</f>
        <v>5</v>
      </c>
      <c r="BOQ309" s="323" t="s">
        <v>220</v>
      </c>
      <c r="BOR309" s="319">
        <f>BOR308+1</f>
        <v>5</v>
      </c>
      <c r="BOS309" s="323" t="s">
        <v>220</v>
      </c>
      <c r="BOT309" s="319">
        <f>BOT308+1</f>
        <v>5</v>
      </c>
      <c r="BOU309" s="323" t="s">
        <v>220</v>
      </c>
      <c r="BOV309" s="319">
        <f>BOV308+1</f>
        <v>5</v>
      </c>
      <c r="BOW309" s="323" t="s">
        <v>220</v>
      </c>
      <c r="BOX309" s="319">
        <f>BOX308+1</f>
        <v>5</v>
      </c>
      <c r="BOY309" s="323" t="s">
        <v>220</v>
      </c>
      <c r="BOZ309" s="319">
        <f>BOZ308+1</f>
        <v>5</v>
      </c>
      <c r="BPA309" s="323" t="s">
        <v>220</v>
      </c>
      <c r="BPB309" s="319">
        <f>BPB308+1</f>
        <v>5</v>
      </c>
      <c r="BPC309" s="323" t="s">
        <v>220</v>
      </c>
      <c r="BPD309" s="319">
        <f>BPD308+1</f>
        <v>5</v>
      </c>
      <c r="BPE309" s="323" t="s">
        <v>220</v>
      </c>
      <c r="BPF309" s="319">
        <f>BPF308+1</f>
        <v>5</v>
      </c>
      <c r="BPG309" s="323" t="s">
        <v>220</v>
      </c>
      <c r="BPH309" s="319">
        <f>BPH308+1</f>
        <v>5</v>
      </c>
      <c r="BPI309" s="323" t="s">
        <v>220</v>
      </c>
      <c r="BPJ309" s="319">
        <f>BPJ308+1</f>
        <v>5</v>
      </c>
      <c r="BPK309" s="323" t="s">
        <v>220</v>
      </c>
      <c r="BPL309" s="319">
        <f>BPL308+1</f>
        <v>5</v>
      </c>
      <c r="BPM309" s="323" t="s">
        <v>220</v>
      </c>
      <c r="BPN309" s="319">
        <f>BPN308+1</f>
        <v>5</v>
      </c>
      <c r="BPO309" s="323" t="s">
        <v>220</v>
      </c>
      <c r="BPP309" s="319">
        <f>BPP308+1</f>
        <v>5</v>
      </c>
      <c r="BPQ309" s="323" t="s">
        <v>220</v>
      </c>
      <c r="BPR309" s="319">
        <f>BPR308+1</f>
        <v>5</v>
      </c>
      <c r="BPS309" s="323" t="s">
        <v>220</v>
      </c>
      <c r="BPT309" s="319">
        <f>BPT308+1</f>
        <v>5</v>
      </c>
      <c r="BPU309" s="323" t="s">
        <v>220</v>
      </c>
      <c r="BPV309" s="319">
        <f>BPV308+1</f>
        <v>5</v>
      </c>
      <c r="BPW309" s="323" t="s">
        <v>220</v>
      </c>
      <c r="BPX309" s="319">
        <f>BPX308+1</f>
        <v>5</v>
      </c>
      <c r="BPY309" s="323" t="s">
        <v>220</v>
      </c>
      <c r="BPZ309" s="319">
        <f>BPZ308+1</f>
        <v>5</v>
      </c>
      <c r="BQA309" s="323" t="s">
        <v>220</v>
      </c>
      <c r="BQB309" s="319">
        <f>BQB308+1</f>
        <v>5</v>
      </c>
      <c r="BQC309" s="323" t="s">
        <v>220</v>
      </c>
      <c r="BQD309" s="319">
        <f>BQD308+1</f>
        <v>5</v>
      </c>
      <c r="BQE309" s="323" t="s">
        <v>220</v>
      </c>
      <c r="BQF309" s="319">
        <f>BQF308+1</f>
        <v>5</v>
      </c>
      <c r="BQG309" s="323" t="s">
        <v>220</v>
      </c>
      <c r="BQH309" s="319">
        <f>BQH308+1</f>
        <v>5</v>
      </c>
      <c r="BQI309" s="323" t="s">
        <v>220</v>
      </c>
      <c r="BQJ309" s="319">
        <f>BQJ308+1</f>
        <v>5</v>
      </c>
      <c r="BQK309" s="323" t="s">
        <v>220</v>
      </c>
      <c r="BQL309" s="319">
        <f>BQL308+1</f>
        <v>5</v>
      </c>
      <c r="BQM309" s="323" t="s">
        <v>220</v>
      </c>
      <c r="BQN309" s="319">
        <f>BQN308+1</f>
        <v>5</v>
      </c>
      <c r="BQO309" s="323" t="s">
        <v>220</v>
      </c>
      <c r="BQP309" s="319">
        <f>BQP308+1</f>
        <v>5</v>
      </c>
      <c r="BQQ309" s="323" t="s">
        <v>220</v>
      </c>
      <c r="BQR309" s="319">
        <f>BQR308+1</f>
        <v>5</v>
      </c>
      <c r="BQS309" s="323" t="s">
        <v>220</v>
      </c>
      <c r="BQT309" s="319">
        <f>BQT308+1</f>
        <v>5</v>
      </c>
      <c r="BQU309" s="323" t="s">
        <v>220</v>
      </c>
      <c r="BQV309" s="319">
        <f>BQV308+1</f>
        <v>5</v>
      </c>
      <c r="BQW309" s="323" t="s">
        <v>220</v>
      </c>
      <c r="BQX309" s="319">
        <f>BQX308+1</f>
        <v>5</v>
      </c>
      <c r="BQY309" s="323" t="s">
        <v>220</v>
      </c>
      <c r="BQZ309" s="319">
        <f>BQZ308+1</f>
        <v>5</v>
      </c>
      <c r="BRA309" s="323" t="s">
        <v>220</v>
      </c>
      <c r="BRB309" s="319">
        <f>BRB308+1</f>
        <v>5</v>
      </c>
      <c r="BRC309" s="323" t="s">
        <v>220</v>
      </c>
      <c r="BRD309" s="319">
        <f>BRD308+1</f>
        <v>5</v>
      </c>
      <c r="BRE309" s="323" t="s">
        <v>220</v>
      </c>
      <c r="BRF309" s="319">
        <f>BRF308+1</f>
        <v>5</v>
      </c>
      <c r="BRG309" s="323" t="s">
        <v>220</v>
      </c>
      <c r="BRH309" s="319">
        <f>BRH308+1</f>
        <v>5</v>
      </c>
      <c r="BRI309" s="323" t="s">
        <v>220</v>
      </c>
      <c r="BRJ309" s="319">
        <f>BRJ308+1</f>
        <v>5</v>
      </c>
      <c r="BRK309" s="323" t="s">
        <v>220</v>
      </c>
      <c r="BRL309" s="319">
        <f>BRL308+1</f>
        <v>5</v>
      </c>
      <c r="BRM309" s="323" t="s">
        <v>220</v>
      </c>
      <c r="BRN309" s="319">
        <f>BRN308+1</f>
        <v>5</v>
      </c>
      <c r="BRO309" s="323" t="s">
        <v>220</v>
      </c>
      <c r="BRP309" s="319">
        <f>BRP308+1</f>
        <v>5</v>
      </c>
      <c r="BRQ309" s="323" t="s">
        <v>220</v>
      </c>
      <c r="BRR309" s="319">
        <f>BRR308+1</f>
        <v>5</v>
      </c>
      <c r="BRS309" s="323" t="s">
        <v>220</v>
      </c>
      <c r="BRT309" s="319">
        <f>BRT308+1</f>
        <v>5</v>
      </c>
      <c r="BRU309" s="323" t="s">
        <v>220</v>
      </c>
      <c r="BRV309" s="319">
        <f>BRV308+1</f>
        <v>5</v>
      </c>
      <c r="BRW309" s="323" t="s">
        <v>220</v>
      </c>
      <c r="BRX309" s="319">
        <f>BRX308+1</f>
        <v>5</v>
      </c>
      <c r="BRY309" s="323" t="s">
        <v>220</v>
      </c>
      <c r="BRZ309" s="319">
        <f>BRZ308+1</f>
        <v>5</v>
      </c>
      <c r="BSA309" s="323" t="s">
        <v>220</v>
      </c>
      <c r="BSB309" s="319">
        <f>BSB308+1</f>
        <v>5</v>
      </c>
      <c r="BSC309" s="323" t="s">
        <v>220</v>
      </c>
      <c r="BSD309" s="319">
        <f>BSD308+1</f>
        <v>5</v>
      </c>
      <c r="BSE309" s="323" t="s">
        <v>220</v>
      </c>
      <c r="BSF309" s="319">
        <f>BSF308+1</f>
        <v>5</v>
      </c>
      <c r="BSG309" s="323" t="s">
        <v>220</v>
      </c>
      <c r="BSH309" s="319">
        <f>BSH308+1</f>
        <v>5</v>
      </c>
      <c r="BSI309" s="323" t="s">
        <v>220</v>
      </c>
      <c r="BSJ309" s="319">
        <f>BSJ308+1</f>
        <v>5</v>
      </c>
      <c r="BSK309" s="323" t="s">
        <v>220</v>
      </c>
      <c r="BSL309" s="319">
        <f>BSL308+1</f>
        <v>5</v>
      </c>
      <c r="BSM309" s="323" t="s">
        <v>220</v>
      </c>
      <c r="BSN309" s="319">
        <f>BSN308+1</f>
        <v>5</v>
      </c>
      <c r="BSO309" s="323" t="s">
        <v>220</v>
      </c>
      <c r="BSP309" s="319">
        <f>BSP308+1</f>
        <v>5</v>
      </c>
      <c r="BSQ309" s="323" t="s">
        <v>220</v>
      </c>
      <c r="BSR309" s="319">
        <f>BSR308+1</f>
        <v>5</v>
      </c>
      <c r="BSS309" s="323" t="s">
        <v>220</v>
      </c>
      <c r="BST309" s="319">
        <f>BST308+1</f>
        <v>5</v>
      </c>
      <c r="BSU309" s="323" t="s">
        <v>220</v>
      </c>
      <c r="BSV309" s="319">
        <f>BSV308+1</f>
        <v>5</v>
      </c>
      <c r="BSW309" s="323" t="s">
        <v>220</v>
      </c>
      <c r="BSX309" s="319">
        <f>BSX308+1</f>
        <v>5</v>
      </c>
      <c r="BSY309" s="323" t="s">
        <v>220</v>
      </c>
      <c r="BSZ309" s="319">
        <f>BSZ308+1</f>
        <v>5</v>
      </c>
      <c r="BTA309" s="323" t="s">
        <v>220</v>
      </c>
      <c r="BTB309" s="319">
        <f>BTB308+1</f>
        <v>5</v>
      </c>
      <c r="BTC309" s="323" t="s">
        <v>220</v>
      </c>
      <c r="BTD309" s="319">
        <f>BTD308+1</f>
        <v>5</v>
      </c>
      <c r="BTE309" s="323" t="s">
        <v>220</v>
      </c>
      <c r="BTF309" s="319">
        <f>BTF308+1</f>
        <v>5</v>
      </c>
      <c r="BTG309" s="323" t="s">
        <v>220</v>
      </c>
      <c r="BTH309" s="319">
        <f>BTH308+1</f>
        <v>5</v>
      </c>
      <c r="BTI309" s="323" t="s">
        <v>220</v>
      </c>
      <c r="BTJ309" s="319">
        <f>BTJ308+1</f>
        <v>5</v>
      </c>
      <c r="BTK309" s="323" t="s">
        <v>220</v>
      </c>
      <c r="BTL309" s="319">
        <f>BTL308+1</f>
        <v>5</v>
      </c>
      <c r="BTM309" s="323" t="s">
        <v>220</v>
      </c>
      <c r="BTN309" s="319">
        <f>BTN308+1</f>
        <v>5</v>
      </c>
      <c r="BTO309" s="323" t="s">
        <v>220</v>
      </c>
      <c r="BTP309" s="319">
        <f>BTP308+1</f>
        <v>5</v>
      </c>
      <c r="BTQ309" s="323" t="s">
        <v>220</v>
      </c>
      <c r="BTR309" s="319">
        <f>BTR308+1</f>
        <v>5</v>
      </c>
      <c r="BTS309" s="323" t="s">
        <v>220</v>
      </c>
      <c r="BTT309" s="319">
        <f>BTT308+1</f>
        <v>5</v>
      </c>
      <c r="BTU309" s="323" t="s">
        <v>220</v>
      </c>
      <c r="BTV309" s="319">
        <f>BTV308+1</f>
        <v>5</v>
      </c>
      <c r="BTW309" s="323" t="s">
        <v>220</v>
      </c>
      <c r="BTX309" s="319">
        <f>BTX308+1</f>
        <v>5</v>
      </c>
      <c r="BTY309" s="323" t="s">
        <v>220</v>
      </c>
      <c r="BTZ309" s="319">
        <f>BTZ308+1</f>
        <v>5</v>
      </c>
      <c r="BUA309" s="323" t="s">
        <v>220</v>
      </c>
      <c r="BUB309" s="319">
        <f>BUB308+1</f>
        <v>5</v>
      </c>
      <c r="BUC309" s="323" t="s">
        <v>220</v>
      </c>
      <c r="BUD309" s="319">
        <f>BUD308+1</f>
        <v>5</v>
      </c>
      <c r="BUE309" s="323" t="s">
        <v>220</v>
      </c>
      <c r="BUF309" s="319">
        <f>BUF308+1</f>
        <v>5</v>
      </c>
      <c r="BUG309" s="323" t="s">
        <v>220</v>
      </c>
      <c r="BUH309" s="319">
        <f>BUH308+1</f>
        <v>5</v>
      </c>
      <c r="BUI309" s="323" t="s">
        <v>220</v>
      </c>
      <c r="BUJ309" s="319">
        <f>BUJ308+1</f>
        <v>5</v>
      </c>
      <c r="BUK309" s="323" t="s">
        <v>220</v>
      </c>
      <c r="BUL309" s="319">
        <f>BUL308+1</f>
        <v>5</v>
      </c>
      <c r="BUM309" s="323" t="s">
        <v>220</v>
      </c>
      <c r="BUN309" s="319">
        <f>BUN308+1</f>
        <v>5</v>
      </c>
      <c r="BUO309" s="323" t="s">
        <v>220</v>
      </c>
      <c r="BUP309" s="319">
        <f>BUP308+1</f>
        <v>5</v>
      </c>
      <c r="BUQ309" s="323" t="s">
        <v>220</v>
      </c>
      <c r="BUR309" s="319">
        <f>BUR308+1</f>
        <v>5</v>
      </c>
      <c r="BUS309" s="323" t="s">
        <v>220</v>
      </c>
      <c r="BUT309" s="319">
        <f>BUT308+1</f>
        <v>5</v>
      </c>
      <c r="BUU309" s="323" t="s">
        <v>220</v>
      </c>
      <c r="BUV309" s="319">
        <f>BUV308+1</f>
        <v>5</v>
      </c>
      <c r="BUW309" s="323" t="s">
        <v>220</v>
      </c>
      <c r="BUX309" s="319">
        <f>BUX308+1</f>
        <v>5</v>
      </c>
      <c r="BUY309" s="323" t="s">
        <v>220</v>
      </c>
      <c r="BUZ309" s="319">
        <f>BUZ308+1</f>
        <v>5</v>
      </c>
      <c r="BVA309" s="323" t="s">
        <v>220</v>
      </c>
      <c r="BVB309" s="319">
        <f>BVB308+1</f>
        <v>5</v>
      </c>
      <c r="BVC309" s="323" t="s">
        <v>220</v>
      </c>
      <c r="BVD309" s="319">
        <f>BVD308+1</f>
        <v>5</v>
      </c>
      <c r="BVE309" s="323" t="s">
        <v>220</v>
      </c>
      <c r="BVF309" s="319">
        <f>BVF308+1</f>
        <v>5</v>
      </c>
      <c r="BVG309" s="323" t="s">
        <v>220</v>
      </c>
      <c r="BVH309" s="319">
        <f>BVH308+1</f>
        <v>5</v>
      </c>
      <c r="BVI309" s="323" t="s">
        <v>220</v>
      </c>
      <c r="BVJ309" s="319">
        <f>BVJ308+1</f>
        <v>5</v>
      </c>
      <c r="BVK309" s="323" t="s">
        <v>220</v>
      </c>
      <c r="BVL309" s="319">
        <f>BVL308+1</f>
        <v>5</v>
      </c>
      <c r="BVM309" s="323" t="s">
        <v>220</v>
      </c>
      <c r="BVN309" s="319">
        <f>BVN308+1</f>
        <v>5</v>
      </c>
      <c r="BVO309" s="323" t="s">
        <v>220</v>
      </c>
      <c r="BVP309" s="319">
        <f>BVP308+1</f>
        <v>5</v>
      </c>
      <c r="BVQ309" s="323" t="s">
        <v>220</v>
      </c>
      <c r="BVR309" s="319">
        <f>BVR308+1</f>
        <v>5</v>
      </c>
      <c r="BVS309" s="323" t="s">
        <v>220</v>
      </c>
      <c r="BVT309" s="319">
        <f>BVT308+1</f>
        <v>5</v>
      </c>
      <c r="BVU309" s="323" t="s">
        <v>220</v>
      </c>
      <c r="BVV309" s="319">
        <f>BVV308+1</f>
        <v>5</v>
      </c>
      <c r="BVW309" s="323" t="s">
        <v>220</v>
      </c>
      <c r="BVX309" s="319">
        <f>BVX308+1</f>
        <v>5</v>
      </c>
      <c r="BVY309" s="323" t="s">
        <v>220</v>
      </c>
      <c r="BVZ309" s="319">
        <f>BVZ308+1</f>
        <v>5</v>
      </c>
      <c r="BWA309" s="323" t="s">
        <v>220</v>
      </c>
      <c r="BWB309" s="319">
        <f>BWB308+1</f>
        <v>5</v>
      </c>
      <c r="BWC309" s="323" t="s">
        <v>220</v>
      </c>
      <c r="BWD309" s="319">
        <f>BWD308+1</f>
        <v>5</v>
      </c>
      <c r="BWE309" s="323" t="s">
        <v>220</v>
      </c>
      <c r="BWF309" s="319">
        <f>BWF308+1</f>
        <v>5</v>
      </c>
      <c r="BWG309" s="323" t="s">
        <v>220</v>
      </c>
      <c r="BWH309" s="319">
        <f>BWH308+1</f>
        <v>5</v>
      </c>
      <c r="BWI309" s="323" t="s">
        <v>220</v>
      </c>
      <c r="BWJ309" s="319">
        <f>BWJ308+1</f>
        <v>5</v>
      </c>
      <c r="BWK309" s="323" t="s">
        <v>220</v>
      </c>
      <c r="BWL309" s="319">
        <f>BWL308+1</f>
        <v>5</v>
      </c>
      <c r="BWM309" s="323" t="s">
        <v>220</v>
      </c>
      <c r="BWN309" s="319">
        <f>BWN308+1</f>
        <v>5</v>
      </c>
      <c r="BWO309" s="323" t="s">
        <v>220</v>
      </c>
      <c r="BWP309" s="319">
        <f>BWP308+1</f>
        <v>5</v>
      </c>
      <c r="BWQ309" s="323" t="s">
        <v>220</v>
      </c>
      <c r="BWR309" s="319">
        <f>BWR308+1</f>
        <v>5</v>
      </c>
      <c r="BWS309" s="323" t="s">
        <v>220</v>
      </c>
      <c r="BWT309" s="319">
        <f>BWT308+1</f>
        <v>5</v>
      </c>
      <c r="BWU309" s="323" t="s">
        <v>220</v>
      </c>
      <c r="BWV309" s="319">
        <f>BWV308+1</f>
        <v>5</v>
      </c>
      <c r="BWW309" s="323" t="s">
        <v>220</v>
      </c>
      <c r="BWX309" s="319">
        <f>BWX308+1</f>
        <v>5</v>
      </c>
      <c r="BWY309" s="323" t="s">
        <v>220</v>
      </c>
      <c r="BWZ309" s="319">
        <f>BWZ308+1</f>
        <v>5</v>
      </c>
      <c r="BXA309" s="323" t="s">
        <v>220</v>
      </c>
      <c r="BXB309" s="319">
        <f>BXB308+1</f>
        <v>5</v>
      </c>
      <c r="BXC309" s="323" t="s">
        <v>220</v>
      </c>
      <c r="BXD309" s="319">
        <f>BXD308+1</f>
        <v>5</v>
      </c>
      <c r="BXE309" s="323" t="s">
        <v>220</v>
      </c>
      <c r="BXF309" s="319">
        <f>BXF308+1</f>
        <v>5</v>
      </c>
      <c r="BXG309" s="323" t="s">
        <v>220</v>
      </c>
      <c r="BXH309" s="319">
        <f>BXH308+1</f>
        <v>5</v>
      </c>
      <c r="BXI309" s="323" t="s">
        <v>220</v>
      </c>
      <c r="BXJ309" s="319">
        <f>BXJ308+1</f>
        <v>5</v>
      </c>
      <c r="BXK309" s="323" t="s">
        <v>220</v>
      </c>
      <c r="BXL309" s="319">
        <f>BXL308+1</f>
        <v>5</v>
      </c>
      <c r="BXM309" s="323" t="s">
        <v>220</v>
      </c>
      <c r="BXN309" s="319">
        <f>BXN308+1</f>
        <v>5</v>
      </c>
      <c r="BXO309" s="323" t="s">
        <v>220</v>
      </c>
      <c r="BXP309" s="319">
        <f>BXP308+1</f>
        <v>5</v>
      </c>
      <c r="BXQ309" s="323" t="s">
        <v>220</v>
      </c>
      <c r="BXR309" s="319">
        <f>BXR308+1</f>
        <v>5</v>
      </c>
      <c r="BXS309" s="323" t="s">
        <v>220</v>
      </c>
      <c r="BXT309" s="319">
        <f>BXT308+1</f>
        <v>5</v>
      </c>
      <c r="BXU309" s="323" t="s">
        <v>220</v>
      </c>
      <c r="BXV309" s="319">
        <f>BXV308+1</f>
        <v>5</v>
      </c>
      <c r="BXW309" s="323" t="s">
        <v>220</v>
      </c>
      <c r="BXX309" s="319">
        <f>BXX308+1</f>
        <v>5</v>
      </c>
      <c r="BXY309" s="323" t="s">
        <v>220</v>
      </c>
      <c r="BXZ309" s="319">
        <f>BXZ308+1</f>
        <v>5</v>
      </c>
      <c r="BYA309" s="323" t="s">
        <v>220</v>
      </c>
      <c r="BYB309" s="319">
        <f>BYB308+1</f>
        <v>5</v>
      </c>
      <c r="BYC309" s="323" t="s">
        <v>220</v>
      </c>
      <c r="BYD309" s="319">
        <f>BYD308+1</f>
        <v>5</v>
      </c>
      <c r="BYE309" s="323" t="s">
        <v>220</v>
      </c>
      <c r="BYF309" s="319">
        <f>BYF308+1</f>
        <v>5</v>
      </c>
      <c r="BYG309" s="323" t="s">
        <v>220</v>
      </c>
      <c r="BYH309" s="319">
        <f>BYH308+1</f>
        <v>5</v>
      </c>
      <c r="BYI309" s="323" t="s">
        <v>220</v>
      </c>
      <c r="BYJ309" s="319">
        <f>BYJ308+1</f>
        <v>5</v>
      </c>
      <c r="BYK309" s="323" t="s">
        <v>220</v>
      </c>
      <c r="BYL309" s="319">
        <f>BYL308+1</f>
        <v>5</v>
      </c>
      <c r="BYM309" s="323" t="s">
        <v>220</v>
      </c>
      <c r="BYN309" s="319">
        <f>BYN308+1</f>
        <v>5</v>
      </c>
      <c r="BYO309" s="323" t="s">
        <v>220</v>
      </c>
      <c r="BYP309" s="319">
        <f>BYP308+1</f>
        <v>5</v>
      </c>
      <c r="BYQ309" s="323" t="s">
        <v>220</v>
      </c>
      <c r="BYR309" s="319">
        <f>BYR308+1</f>
        <v>5</v>
      </c>
      <c r="BYS309" s="323" t="s">
        <v>220</v>
      </c>
      <c r="BYT309" s="319">
        <f>BYT308+1</f>
        <v>5</v>
      </c>
      <c r="BYU309" s="323" t="s">
        <v>220</v>
      </c>
      <c r="BYV309" s="319">
        <f>BYV308+1</f>
        <v>5</v>
      </c>
      <c r="BYW309" s="323" t="s">
        <v>220</v>
      </c>
      <c r="BYX309" s="319">
        <f>BYX308+1</f>
        <v>5</v>
      </c>
      <c r="BYY309" s="323" t="s">
        <v>220</v>
      </c>
      <c r="BYZ309" s="319">
        <f>BYZ308+1</f>
        <v>5</v>
      </c>
      <c r="BZA309" s="323" t="s">
        <v>220</v>
      </c>
      <c r="BZB309" s="319">
        <f>BZB308+1</f>
        <v>5</v>
      </c>
      <c r="BZC309" s="323" t="s">
        <v>220</v>
      </c>
      <c r="BZD309" s="319">
        <f>BZD308+1</f>
        <v>5</v>
      </c>
      <c r="BZE309" s="323" t="s">
        <v>220</v>
      </c>
      <c r="BZF309" s="319">
        <f>BZF308+1</f>
        <v>5</v>
      </c>
      <c r="BZG309" s="323" t="s">
        <v>220</v>
      </c>
      <c r="BZH309" s="319">
        <f>BZH308+1</f>
        <v>5</v>
      </c>
      <c r="BZI309" s="323" t="s">
        <v>220</v>
      </c>
      <c r="BZJ309" s="319">
        <f>BZJ308+1</f>
        <v>5</v>
      </c>
      <c r="BZK309" s="323" t="s">
        <v>220</v>
      </c>
      <c r="BZL309" s="319">
        <f>BZL308+1</f>
        <v>5</v>
      </c>
      <c r="BZM309" s="323" t="s">
        <v>220</v>
      </c>
      <c r="BZN309" s="319">
        <f>BZN308+1</f>
        <v>5</v>
      </c>
      <c r="BZO309" s="323" t="s">
        <v>220</v>
      </c>
      <c r="BZP309" s="319">
        <f>BZP308+1</f>
        <v>5</v>
      </c>
      <c r="BZQ309" s="323" t="s">
        <v>220</v>
      </c>
      <c r="BZR309" s="319">
        <f>BZR308+1</f>
        <v>5</v>
      </c>
      <c r="BZS309" s="323" t="s">
        <v>220</v>
      </c>
      <c r="BZT309" s="319">
        <f>BZT308+1</f>
        <v>5</v>
      </c>
      <c r="BZU309" s="323" t="s">
        <v>220</v>
      </c>
      <c r="BZV309" s="319">
        <f>BZV308+1</f>
        <v>5</v>
      </c>
      <c r="BZW309" s="323" t="s">
        <v>220</v>
      </c>
      <c r="BZX309" s="319">
        <f>BZX308+1</f>
        <v>5</v>
      </c>
      <c r="BZY309" s="323" t="s">
        <v>220</v>
      </c>
      <c r="BZZ309" s="319">
        <f>BZZ308+1</f>
        <v>5</v>
      </c>
      <c r="CAA309" s="323" t="s">
        <v>220</v>
      </c>
      <c r="CAB309" s="319">
        <f>CAB308+1</f>
        <v>5</v>
      </c>
      <c r="CAC309" s="323" t="s">
        <v>220</v>
      </c>
      <c r="CAD309" s="319">
        <f>CAD308+1</f>
        <v>5</v>
      </c>
      <c r="CAE309" s="323" t="s">
        <v>220</v>
      </c>
      <c r="CAF309" s="319">
        <f>CAF308+1</f>
        <v>5</v>
      </c>
      <c r="CAG309" s="323" t="s">
        <v>220</v>
      </c>
      <c r="CAH309" s="319">
        <f>CAH308+1</f>
        <v>5</v>
      </c>
      <c r="CAI309" s="323" t="s">
        <v>220</v>
      </c>
      <c r="CAJ309" s="319">
        <f>CAJ308+1</f>
        <v>5</v>
      </c>
      <c r="CAK309" s="323" t="s">
        <v>220</v>
      </c>
      <c r="CAL309" s="319">
        <f>CAL308+1</f>
        <v>5</v>
      </c>
      <c r="CAM309" s="323" t="s">
        <v>220</v>
      </c>
      <c r="CAN309" s="319">
        <f>CAN308+1</f>
        <v>5</v>
      </c>
      <c r="CAO309" s="323" t="s">
        <v>220</v>
      </c>
      <c r="CAP309" s="319">
        <f>CAP308+1</f>
        <v>5</v>
      </c>
      <c r="CAQ309" s="323" t="s">
        <v>220</v>
      </c>
      <c r="CAR309" s="319">
        <f>CAR308+1</f>
        <v>5</v>
      </c>
      <c r="CAS309" s="323" t="s">
        <v>220</v>
      </c>
      <c r="CAT309" s="319">
        <f>CAT308+1</f>
        <v>5</v>
      </c>
      <c r="CAU309" s="323" t="s">
        <v>220</v>
      </c>
      <c r="CAV309" s="319">
        <f>CAV308+1</f>
        <v>5</v>
      </c>
      <c r="CAW309" s="323" t="s">
        <v>220</v>
      </c>
      <c r="CAX309" s="319">
        <f>CAX308+1</f>
        <v>5</v>
      </c>
      <c r="CAY309" s="323" t="s">
        <v>220</v>
      </c>
      <c r="CAZ309" s="319">
        <f>CAZ308+1</f>
        <v>5</v>
      </c>
      <c r="CBA309" s="323" t="s">
        <v>220</v>
      </c>
      <c r="CBB309" s="319">
        <f>CBB308+1</f>
        <v>5</v>
      </c>
      <c r="CBC309" s="323" t="s">
        <v>220</v>
      </c>
      <c r="CBD309" s="319">
        <f>CBD308+1</f>
        <v>5</v>
      </c>
      <c r="CBE309" s="323" t="s">
        <v>220</v>
      </c>
      <c r="CBF309" s="319">
        <f>CBF308+1</f>
        <v>5</v>
      </c>
      <c r="CBG309" s="323" t="s">
        <v>220</v>
      </c>
      <c r="CBH309" s="319">
        <f>CBH308+1</f>
        <v>5</v>
      </c>
      <c r="CBI309" s="323" t="s">
        <v>220</v>
      </c>
      <c r="CBJ309" s="319">
        <f>CBJ308+1</f>
        <v>5</v>
      </c>
      <c r="CBK309" s="323" t="s">
        <v>220</v>
      </c>
      <c r="CBL309" s="319">
        <f>CBL308+1</f>
        <v>5</v>
      </c>
      <c r="CBM309" s="323" t="s">
        <v>220</v>
      </c>
      <c r="CBN309" s="319">
        <f>CBN308+1</f>
        <v>5</v>
      </c>
      <c r="CBO309" s="323" t="s">
        <v>220</v>
      </c>
      <c r="CBP309" s="319">
        <f>CBP308+1</f>
        <v>5</v>
      </c>
      <c r="CBQ309" s="323" t="s">
        <v>220</v>
      </c>
      <c r="CBR309" s="319">
        <f>CBR308+1</f>
        <v>5</v>
      </c>
      <c r="CBS309" s="323" t="s">
        <v>220</v>
      </c>
      <c r="CBT309" s="319">
        <f>CBT308+1</f>
        <v>5</v>
      </c>
      <c r="CBU309" s="323" t="s">
        <v>220</v>
      </c>
      <c r="CBV309" s="319">
        <f>CBV308+1</f>
        <v>5</v>
      </c>
      <c r="CBW309" s="323" t="s">
        <v>220</v>
      </c>
      <c r="CBX309" s="319">
        <f>CBX308+1</f>
        <v>5</v>
      </c>
      <c r="CBY309" s="323" t="s">
        <v>220</v>
      </c>
      <c r="CBZ309" s="319">
        <f>CBZ308+1</f>
        <v>5</v>
      </c>
      <c r="CCA309" s="323" t="s">
        <v>220</v>
      </c>
      <c r="CCB309" s="319">
        <f>CCB308+1</f>
        <v>5</v>
      </c>
      <c r="CCC309" s="323" t="s">
        <v>220</v>
      </c>
      <c r="CCD309" s="319">
        <f>CCD308+1</f>
        <v>5</v>
      </c>
      <c r="CCE309" s="323" t="s">
        <v>220</v>
      </c>
      <c r="CCF309" s="319">
        <f>CCF308+1</f>
        <v>5</v>
      </c>
      <c r="CCG309" s="323" t="s">
        <v>220</v>
      </c>
      <c r="CCH309" s="319">
        <f>CCH308+1</f>
        <v>5</v>
      </c>
      <c r="CCI309" s="323" t="s">
        <v>220</v>
      </c>
      <c r="CCJ309" s="319">
        <f>CCJ308+1</f>
        <v>5</v>
      </c>
      <c r="CCK309" s="323" t="s">
        <v>220</v>
      </c>
      <c r="CCL309" s="319">
        <f>CCL308+1</f>
        <v>5</v>
      </c>
      <c r="CCM309" s="323" t="s">
        <v>220</v>
      </c>
      <c r="CCN309" s="319">
        <f>CCN308+1</f>
        <v>5</v>
      </c>
      <c r="CCO309" s="323" t="s">
        <v>220</v>
      </c>
      <c r="CCP309" s="319">
        <f>CCP308+1</f>
        <v>5</v>
      </c>
      <c r="CCQ309" s="323" t="s">
        <v>220</v>
      </c>
      <c r="CCR309" s="319">
        <f>CCR308+1</f>
        <v>5</v>
      </c>
      <c r="CCS309" s="323" t="s">
        <v>220</v>
      </c>
      <c r="CCT309" s="319">
        <f>CCT308+1</f>
        <v>5</v>
      </c>
      <c r="CCU309" s="323" t="s">
        <v>220</v>
      </c>
      <c r="CCV309" s="319">
        <f>CCV308+1</f>
        <v>5</v>
      </c>
      <c r="CCW309" s="323" t="s">
        <v>220</v>
      </c>
      <c r="CCX309" s="319">
        <f>CCX308+1</f>
        <v>5</v>
      </c>
      <c r="CCY309" s="323" t="s">
        <v>220</v>
      </c>
      <c r="CCZ309" s="319">
        <f>CCZ308+1</f>
        <v>5</v>
      </c>
      <c r="CDA309" s="323" t="s">
        <v>220</v>
      </c>
      <c r="CDB309" s="319">
        <f>CDB308+1</f>
        <v>5</v>
      </c>
      <c r="CDC309" s="323" t="s">
        <v>220</v>
      </c>
      <c r="CDD309" s="319">
        <f>CDD308+1</f>
        <v>5</v>
      </c>
      <c r="CDE309" s="323" t="s">
        <v>220</v>
      </c>
      <c r="CDF309" s="319">
        <f>CDF308+1</f>
        <v>5</v>
      </c>
      <c r="CDG309" s="323" t="s">
        <v>220</v>
      </c>
      <c r="CDH309" s="319">
        <f>CDH308+1</f>
        <v>5</v>
      </c>
      <c r="CDI309" s="323" t="s">
        <v>220</v>
      </c>
      <c r="CDJ309" s="319">
        <f>CDJ308+1</f>
        <v>5</v>
      </c>
      <c r="CDK309" s="323" t="s">
        <v>220</v>
      </c>
      <c r="CDL309" s="319">
        <f>CDL308+1</f>
        <v>5</v>
      </c>
      <c r="CDM309" s="323" t="s">
        <v>220</v>
      </c>
      <c r="CDN309" s="319">
        <f>CDN308+1</f>
        <v>5</v>
      </c>
      <c r="CDO309" s="323" t="s">
        <v>220</v>
      </c>
      <c r="CDP309" s="319">
        <f>CDP308+1</f>
        <v>5</v>
      </c>
      <c r="CDQ309" s="323" t="s">
        <v>220</v>
      </c>
      <c r="CDR309" s="319">
        <f>CDR308+1</f>
        <v>5</v>
      </c>
      <c r="CDS309" s="323" t="s">
        <v>220</v>
      </c>
      <c r="CDT309" s="319">
        <f>CDT308+1</f>
        <v>5</v>
      </c>
      <c r="CDU309" s="323" t="s">
        <v>220</v>
      </c>
      <c r="CDV309" s="319">
        <f>CDV308+1</f>
        <v>5</v>
      </c>
      <c r="CDW309" s="323" t="s">
        <v>220</v>
      </c>
      <c r="CDX309" s="319">
        <f>CDX308+1</f>
        <v>5</v>
      </c>
      <c r="CDY309" s="323" t="s">
        <v>220</v>
      </c>
      <c r="CDZ309" s="319">
        <f>CDZ308+1</f>
        <v>5</v>
      </c>
      <c r="CEA309" s="323" t="s">
        <v>220</v>
      </c>
      <c r="CEB309" s="319">
        <f>CEB308+1</f>
        <v>5</v>
      </c>
      <c r="CEC309" s="323" t="s">
        <v>220</v>
      </c>
      <c r="CED309" s="319">
        <f>CED308+1</f>
        <v>5</v>
      </c>
      <c r="CEE309" s="323" t="s">
        <v>220</v>
      </c>
      <c r="CEF309" s="319">
        <f>CEF308+1</f>
        <v>5</v>
      </c>
      <c r="CEG309" s="323" t="s">
        <v>220</v>
      </c>
      <c r="CEH309" s="319">
        <f>CEH308+1</f>
        <v>5</v>
      </c>
      <c r="CEI309" s="323" t="s">
        <v>220</v>
      </c>
      <c r="CEJ309" s="319">
        <f>CEJ308+1</f>
        <v>5</v>
      </c>
      <c r="CEK309" s="323" t="s">
        <v>220</v>
      </c>
      <c r="CEL309" s="319">
        <f>CEL308+1</f>
        <v>5</v>
      </c>
      <c r="CEM309" s="323" t="s">
        <v>220</v>
      </c>
      <c r="CEN309" s="319">
        <f>CEN308+1</f>
        <v>5</v>
      </c>
      <c r="CEO309" s="323" t="s">
        <v>220</v>
      </c>
      <c r="CEP309" s="319">
        <f>CEP308+1</f>
        <v>5</v>
      </c>
      <c r="CEQ309" s="323" t="s">
        <v>220</v>
      </c>
      <c r="CER309" s="319">
        <f>CER308+1</f>
        <v>5</v>
      </c>
      <c r="CES309" s="323" t="s">
        <v>220</v>
      </c>
      <c r="CET309" s="319">
        <f>CET308+1</f>
        <v>5</v>
      </c>
      <c r="CEU309" s="323" t="s">
        <v>220</v>
      </c>
      <c r="CEV309" s="319">
        <f>CEV308+1</f>
        <v>5</v>
      </c>
      <c r="CEW309" s="323" t="s">
        <v>220</v>
      </c>
      <c r="CEX309" s="319">
        <f>CEX308+1</f>
        <v>5</v>
      </c>
      <c r="CEY309" s="323" t="s">
        <v>220</v>
      </c>
      <c r="CEZ309" s="319">
        <f>CEZ308+1</f>
        <v>5</v>
      </c>
      <c r="CFA309" s="323" t="s">
        <v>220</v>
      </c>
      <c r="CFB309" s="319">
        <f>CFB308+1</f>
        <v>5</v>
      </c>
      <c r="CFC309" s="323" t="s">
        <v>220</v>
      </c>
      <c r="CFD309" s="319">
        <f>CFD308+1</f>
        <v>5</v>
      </c>
      <c r="CFE309" s="323" t="s">
        <v>220</v>
      </c>
      <c r="CFF309" s="319">
        <f>CFF308+1</f>
        <v>5</v>
      </c>
      <c r="CFG309" s="323" t="s">
        <v>220</v>
      </c>
      <c r="CFH309" s="319">
        <f>CFH308+1</f>
        <v>5</v>
      </c>
      <c r="CFI309" s="323" t="s">
        <v>220</v>
      </c>
      <c r="CFJ309" s="319">
        <f>CFJ308+1</f>
        <v>5</v>
      </c>
      <c r="CFK309" s="323" t="s">
        <v>220</v>
      </c>
      <c r="CFL309" s="319">
        <f>CFL308+1</f>
        <v>5</v>
      </c>
      <c r="CFM309" s="323" t="s">
        <v>220</v>
      </c>
      <c r="CFN309" s="319">
        <f>CFN308+1</f>
        <v>5</v>
      </c>
      <c r="CFO309" s="323" t="s">
        <v>220</v>
      </c>
      <c r="CFP309" s="319">
        <f>CFP308+1</f>
        <v>5</v>
      </c>
      <c r="CFQ309" s="323" t="s">
        <v>220</v>
      </c>
      <c r="CFR309" s="319">
        <f>CFR308+1</f>
        <v>5</v>
      </c>
      <c r="CFS309" s="323" t="s">
        <v>220</v>
      </c>
      <c r="CFT309" s="319">
        <f>CFT308+1</f>
        <v>5</v>
      </c>
      <c r="CFU309" s="323" t="s">
        <v>220</v>
      </c>
      <c r="CFV309" s="319">
        <f>CFV308+1</f>
        <v>5</v>
      </c>
      <c r="CFW309" s="323" t="s">
        <v>220</v>
      </c>
      <c r="CFX309" s="319">
        <f>CFX308+1</f>
        <v>5</v>
      </c>
      <c r="CFY309" s="323" t="s">
        <v>220</v>
      </c>
      <c r="CFZ309" s="319">
        <f>CFZ308+1</f>
        <v>5</v>
      </c>
      <c r="CGA309" s="323" t="s">
        <v>220</v>
      </c>
      <c r="CGB309" s="319">
        <f>CGB308+1</f>
        <v>5</v>
      </c>
      <c r="CGC309" s="323" t="s">
        <v>220</v>
      </c>
      <c r="CGD309" s="319">
        <f>CGD308+1</f>
        <v>5</v>
      </c>
      <c r="CGE309" s="323" t="s">
        <v>220</v>
      </c>
      <c r="CGF309" s="319">
        <f>CGF308+1</f>
        <v>5</v>
      </c>
      <c r="CGG309" s="323" t="s">
        <v>220</v>
      </c>
      <c r="CGH309" s="319">
        <f>CGH308+1</f>
        <v>5</v>
      </c>
      <c r="CGI309" s="323" t="s">
        <v>220</v>
      </c>
      <c r="CGJ309" s="319">
        <f>CGJ308+1</f>
        <v>5</v>
      </c>
      <c r="CGK309" s="323" t="s">
        <v>220</v>
      </c>
      <c r="CGL309" s="319">
        <f>CGL308+1</f>
        <v>5</v>
      </c>
      <c r="CGM309" s="323" t="s">
        <v>220</v>
      </c>
      <c r="CGN309" s="319">
        <f>CGN308+1</f>
        <v>5</v>
      </c>
      <c r="CGO309" s="323" t="s">
        <v>220</v>
      </c>
      <c r="CGP309" s="319">
        <f>CGP308+1</f>
        <v>5</v>
      </c>
      <c r="CGQ309" s="323" t="s">
        <v>220</v>
      </c>
      <c r="CGR309" s="319">
        <f>CGR308+1</f>
        <v>5</v>
      </c>
      <c r="CGS309" s="323" t="s">
        <v>220</v>
      </c>
      <c r="CGT309" s="319">
        <f>CGT308+1</f>
        <v>5</v>
      </c>
      <c r="CGU309" s="323" t="s">
        <v>220</v>
      </c>
      <c r="CGV309" s="319">
        <f>CGV308+1</f>
        <v>5</v>
      </c>
      <c r="CGW309" s="323" t="s">
        <v>220</v>
      </c>
      <c r="CGX309" s="319">
        <f>CGX308+1</f>
        <v>5</v>
      </c>
      <c r="CGY309" s="323" t="s">
        <v>220</v>
      </c>
      <c r="CGZ309" s="319">
        <f>CGZ308+1</f>
        <v>5</v>
      </c>
      <c r="CHA309" s="323" t="s">
        <v>220</v>
      </c>
      <c r="CHB309" s="319">
        <f>CHB308+1</f>
        <v>5</v>
      </c>
      <c r="CHC309" s="323" t="s">
        <v>220</v>
      </c>
      <c r="CHD309" s="319">
        <f>CHD308+1</f>
        <v>5</v>
      </c>
      <c r="CHE309" s="323" t="s">
        <v>220</v>
      </c>
      <c r="CHF309" s="319">
        <f>CHF308+1</f>
        <v>5</v>
      </c>
      <c r="CHG309" s="323" t="s">
        <v>220</v>
      </c>
      <c r="CHH309" s="319">
        <f>CHH308+1</f>
        <v>5</v>
      </c>
      <c r="CHI309" s="323" t="s">
        <v>220</v>
      </c>
      <c r="CHJ309" s="319">
        <f>CHJ308+1</f>
        <v>5</v>
      </c>
      <c r="CHK309" s="323" t="s">
        <v>220</v>
      </c>
      <c r="CHL309" s="319">
        <f>CHL308+1</f>
        <v>5</v>
      </c>
      <c r="CHM309" s="323" t="s">
        <v>220</v>
      </c>
      <c r="CHN309" s="319">
        <f>CHN308+1</f>
        <v>5</v>
      </c>
      <c r="CHO309" s="323" t="s">
        <v>220</v>
      </c>
      <c r="CHP309" s="319">
        <f>CHP308+1</f>
        <v>5</v>
      </c>
      <c r="CHQ309" s="323" t="s">
        <v>220</v>
      </c>
      <c r="CHR309" s="319">
        <f>CHR308+1</f>
        <v>5</v>
      </c>
      <c r="CHS309" s="323" t="s">
        <v>220</v>
      </c>
      <c r="CHT309" s="319">
        <f>CHT308+1</f>
        <v>5</v>
      </c>
      <c r="CHU309" s="323" t="s">
        <v>220</v>
      </c>
      <c r="CHV309" s="319">
        <f>CHV308+1</f>
        <v>5</v>
      </c>
      <c r="CHW309" s="323" t="s">
        <v>220</v>
      </c>
      <c r="CHX309" s="319">
        <f>CHX308+1</f>
        <v>5</v>
      </c>
      <c r="CHY309" s="323" t="s">
        <v>220</v>
      </c>
      <c r="CHZ309" s="319">
        <f>CHZ308+1</f>
        <v>5</v>
      </c>
      <c r="CIA309" s="323" t="s">
        <v>220</v>
      </c>
      <c r="CIB309" s="319">
        <f>CIB308+1</f>
        <v>5</v>
      </c>
      <c r="CIC309" s="323" t="s">
        <v>220</v>
      </c>
      <c r="CID309" s="319">
        <f>CID308+1</f>
        <v>5</v>
      </c>
      <c r="CIE309" s="323" t="s">
        <v>220</v>
      </c>
      <c r="CIF309" s="319">
        <f>CIF308+1</f>
        <v>5</v>
      </c>
      <c r="CIG309" s="323" t="s">
        <v>220</v>
      </c>
      <c r="CIH309" s="319">
        <f>CIH308+1</f>
        <v>5</v>
      </c>
      <c r="CII309" s="323" t="s">
        <v>220</v>
      </c>
      <c r="CIJ309" s="319">
        <f>CIJ308+1</f>
        <v>5</v>
      </c>
      <c r="CIK309" s="323" t="s">
        <v>220</v>
      </c>
      <c r="CIL309" s="319">
        <f>CIL308+1</f>
        <v>5</v>
      </c>
      <c r="CIM309" s="323" t="s">
        <v>220</v>
      </c>
      <c r="CIN309" s="319">
        <f>CIN308+1</f>
        <v>5</v>
      </c>
      <c r="CIO309" s="323" t="s">
        <v>220</v>
      </c>
      <c r="CIP309" s="319">
        <f>CIP308+1</f>
        <v>5</v>
      </c>
      <c r="CIQ309" s="323" t="s">
        <v>220</v>
      </c>
      <c r="CIR309" s="319">
        <f>CIR308+1</f>
        <v>5</v>
      </c>
      <c r="CIS309" s="323" t="s">
        <v>220</v>
      </c>
      <c r="CIT309" s="319">
        <f>CIT308+1</f>
        <v>5</v>
      </c>
      <c r="CIU309" s="323" t="s">
        <v>220</v>
      </c>
      <c r="CIV309" s="319">
        <f>CIV308+1</f>
        <v>5</v>
      </c>
      <c r="CIW309" s="323" t="s">
        <v>220</v>
      </c>
      <c r="CIX309" s="319">
        <f>CIX308+1</f>
        <v>5</v>
      </c>
      <c r="CIY309" s="323" t="s">
        <v>220</v>
      </c>
      <c r="CIZ309" s="319">
        <f>CIZ308+1</f>
        <v>5</v>
      </c>
      <c r="CJA309" s="323" t="s">
        <v>220</v>
      </c>
      <c r="CJB309" s="319">
        <f>CJB308+1</f>
        <v>5</v>
      </c>
      <c r="CJC309" s="323" t="s">
        <v>220</v>
      </c>
      <c r="CJD309" s="319">
        <f>CJD308+1</f>
        <v>5</v>
      </c>
      <c r="CJE309" s="323" t="s">
        <v>220</v>
      </c>
      <c r="CJF309" s="319">
        <f>CJF308+1</f>
        <v>5</v>
      </c>
      <c r="CJG309" s="323" t="s">
        <v>220</v>
      </c>
      <c r="CJH309" s="319">
        <f>CJH308+1</f>
        <v>5</v>
      </c>
      <c r="CJI309" s="323" t="s">
        <v>220</v>
      </c>
      <c r="CJJ309" s="319">
        <f>CJJ308+1</f>
        <v>5</v>
      </c>
      <c r="CJK309" s="323" t="s">
        <v>220</v>
      </c>
      <c r="CJL309" s="319">
        <f>CJL308+1</f>
        <v>5</v>
      </c>
      <c r="CJM309" s="323" t="s">
        <v>220</v>
      </c>
      <c r="CJN309" s="319">
        <f>CJN308+1</f>
        <v>5</v>
      </c>
      <c r="CJO309" s="323" t="s">
        <v>220</v>
      </c>
      <c r="CJP309" s="319">
        <f>CJP308+1</f>
        <v>5</v>
      </c>
      <c r="CJQ309" s="323" t="s">
        <v>220</v>
      </c>
      <c r="CJR309" s="319">
        <f>CJR308+1</f>
        <v>5</v>
      </c>
      <c r="CJS309" s="323" t="s">
        <v>220</v>
      </c>
      <c r="CJT309" s="319">
        <f>CJT308+1</f>
        <v>5</v>
      </c>
      <c r="CJU309" s="323" t="s">
        <v>220</v>
      </c>
      <c r="CJV309" s="319">
        <f>CJV308+1</f>
        <v>5</v>
      </c>
      <c r="CJW309" s="323" t="s">
        <v>220</v>
      </c>
      <c r="CJX309" s="319">
        <f>CJX308+1</f>
        <v>5</v>
      </c>
      <c r="CJY309" s="323" t="s">
        <v>220</v>
      </c>
      <c r="CJZ309" s="319">
        <f>CJZ308+1</f>
        <v>5</v>
      </c>
      <c r="CKA309" s="323" t="s">
        <v>220</v>
      </c>
      <c r="CKB309" s="319">
        <f>CKB308+1</f>
        <v>5</v>
      </c>
      <c r="CKC309" s="323" t="s">
        <v>220</v>
      </c>
      <c r="CKD309" s="319">
        <f>CKD308+1</f>
        <v>5</v>
      </c>
      <c r="CKE309" s="323" t="s">
        <v>220</v>
      </c>
      <c r="CKF309" s="319">
        <f>CKF308+1</f>
        <v>5</v>
      </c>
      <c r="CKG309" s="323" t="s">
        <v>220</v>
      </c>
      <c r="CKH309" s="319">
        <f>CKH308+1</f>
        <v>5</v>
      </c>
      <c r="CKI309" s="323" t="s">
        <v>220</v>
      </c>
      <c r="CKJ309" s="319">
        <f>CKJ308+1</f>
        <v>5</v>
      </c>
      <c r="CKK309" s="323" t="s">
        <v>220</v>
      </c>
      <c r="CKL309" s="319">
        <f>CKL308+1</f>
        <v>5</v>
      </c>
      <c r="CKM309" s="323" t="s">
        <v>220</v>
      </c>
      <c r="CKN309" s="319">
        <f>CKN308+1</f>
        <v>5</v>
      </c>
      <c r="CKO309" s="323" t="s">
        <v>220</v>
      </c>
      <c r="CKP309" s="319">
        <f>CKP308+1</f>
        <v>5</v>
      </c>
      <c r="CKQ309" s="323" t="s">
        <v>220</v>
      </c>
      <c r="CKR309" s="319">
        <f>CKR308+1</f>
        <v>5</v>
      </c>
      <c r="CKS309" s="323" t="s">
        <v>220</v>
      </c>
      <c r="CKT309" s="319">
        <f>CKT308+1</f>
        <v>5</v>
      </c>
      <c r="CKU309" s="323" t="s">
        <v>220</v>
      </c>
      <c r="CKV309" s="319">
        <f>CKV308+1</f>
        <v>5</v>
      </c>
      <c r="CKW309" s="323" t="s">
        <v>220</v>
      </c>
      <c r="CKX309" s="319">
        <f>CKX308+1</f>
        <v>5</v>
      </c>
      <c r="CKY309" s="323" t="s">
        <v>220</v>
      </c>
      <c r="CKZ309" s="319">
        <f>CKZ308+1</f>
        <v>5</v>
      </c>
      <c r="CLA309" s="323" t="s">
        <v>220</v>
      </c>
      <c r="CLB309" s="319">
        <f>CLB308+1</f>
        <v>5</v>
      </c>
      <c r="CLC309" s="323" t="s">
        <v>220</v>
      </c>
      <c r="CLD309" s="319">
        <f>CLD308+1</f>
        <v>5</v>
      </c>
      <c r="CLE309" s="323" t="s">
        <v>220</v>
      </c>
      <c r="CLF309" s="319">
        <f>CLF308+1</f>
        <v>5</v>
      </c>
      <c r="CLG309" s="323" t="s">
        <v>220</v>
      </c>
      <c r="CLH309" s="319">
        <f>CLH308+1</f>
        <v>5</v>
      </c>
      <c r="CLI309" s="323" t="s">
        <v>220</v>
      </c>
      <c r="CLJ309" s="319">
        <f>CLJ308+1</f>
        <v>5</v>
      </c>
      <c r="CLK309" s="323" t="s">
        <v>220</v>
      </c>
      <c r="CLL309" s="319">
        <f>CLL308+1</f>
        <v>5</v>
      </c>
      <c r="CLM309" s="323" t="s">
        <v>220</v>
      </c>
      <c r="CLN309" s="319">
        <f>CLN308+1</f>
        <v>5</v>
      </c>
      <c r="CLO309" s="323" t="s">
        <v>220</v>
      </c>
      <c r="CLP309" s="319">
        <f>CLP308+1</f>
        <v>5</v>
      </c>
      <c r="CLQ309" s="323" t="s">
        <v>220</v>
      </c>
      <c r="CLR309" s="319">
        <f>CLR308+1</f>
        <v>5</v>
      </c>
      <c r="CLS309" s="323" t="s">
        <v>220</v>
      </c>
      <c r="CLT309" s="319">
        <f>CLT308+1</f>
        <v>5</v>
      </c>
      <c r="CLU309" s="323" t="s">
        <v>220</v>
      </c>
      <c r="CLV309" s="319">
        <f>CLV308+1</f>
        <v>5</v>
      </c>
      <c r="CLW309" s="323" t="s">
        <v>220</v>
      </c>
      <c r="CLX309" s="319">
        <f>CLX308+1</f>
        <v>5</v>
      </c>
      <c r="CLY309" s="323" t="s">
        <v>220</v>
      </c>
      <c r="CLZ309" s="319">
        <f>CLZ308+1</f>
        <v>5</v>
      </c>
      <c r="CMA309" s="323" t="s">
        <v>220</v>
      </c>
      <c r="CMB309" s="319">
        <f>CMB308+1</f>
        <v>5</v>
      </c>
      <c r="CMC309" s="323" t="s">
        <v>220</v>
      </c>
      <c r="CMD309" s="319">
        <f>CMD308+1</f>
        <v>5</v>
      </c>
      <c r="CME309" s="323" t="s">
        <v>220</v>
      </c>
      <c r="CMF309" s="319">
        <f>CMF308+1</f>
        <v>5</v>
      </c>
      <c r="CMG309" s="323" t="s">
        <v>220</v>
      </c>
      <c r="CMH309" s="319">
        <f>CMH308+1</f>
        <v>5</v>
      </c>
      <c r="CMI309" s="323" t="s">
        <v>220</v>
      </c>
      <c r="CMJ309" s="319">
        <f>CMJ308+1</f>
        <v>5</v>
      </c>
      <c r="CMK309" s="323" t="s">
        <v>220</v>
      </c>
      <c r="CML309" s="319">
        <f>CML308+1</f>
        <v>5</v>
      </c>
      <c r="CMM309" s="323" t="s">
        <v>220</v>
      </c>
      <c r="CMN309" s="319">
        <f>CMN308+1</f>
        <v>5</v>
      </c>
      <c r="CMO309" s="323" t="s">
        <v>220</v>
      </c>
      <c r="CMP309" s="319">
        <f>CMP308+1</f>
        <v>5</v>
      </c>
      <c r="CMQ309" s="323" t="s">
        <v>220</v>
      </c>
      <c r="CMR309" s="319">
        <f>CMR308+1</f>
        <v>5</v>
      </c>
      <c r="CMS309" s="323" t="s">
        <v>220</v>
      </c>
      <c r="CMT309" s="319">
        <f>CMT308+1</f>
        <v>5</v>
      </c>
      <c r="CMU309" s="323" t="s">
        <v>220</v>
      </c>
      <c r="CMV309" s="319">
        <f>CMV308+1</f>
        <v>5</v>
      </c>
      <c r="CMW309" s="323" t="s">
        <v>220</v>
      </c>
      <c r="CMX309" s="319">
        <f>CMX308+1</f>
        <v>5</v>
      </c>
      <c r="CMY309" s="323" t="s">
        <v>220</v>
      </c>
      <c r="CMZ309" s="319">
        <f>CMZ308+1</f>
        <v>5</v>
      </c>
      <c r="CNA309" s="323" t="s">
        <v>220</v>
      </c>
      <c r="CNB309" s="319">
        <f>CNB308+1</f>
        <v>5</v>
      </c>
      <c r="CNC309" s="323" t="s">
        <v>220</v>
      </c>
      <c r="CND309" s="319">
        <f>CND308+1</f>
        <v>5</v>
      </c>
      <c r="CNE309" s="323" t="s">
        <v>220</v>
      </c>
      <c r="CNF309" s="319">
        <f>CNF308+1</f>
        <v>5</v>
      </c>
      <c r="CNG309" s="323" t="s">
        <v>220</v>
      </c>
      <c r="CNH309" s="319">
        <f>CNH308+1</f>
        <v>5</v>
      </c>
      <c r="CNI309" s="323" t="s">
        <v>220</v>
      </c>
      <c r="CNJ309" s="319">
        <f>CNJ308+1</f>
        <v>5</v>
      </c>
      <c r="CNK309" s="323" t="s">
        <v>220</v>
      </c>
      <c r="CNL309" s="319">
        <f>CNL308+1</f>
        <v>5</v>
      </c>
      <c r="CNM309" s="323" t="s">
        <v>220</v>
      </c>
      <c r="CNN309" s="319">
        <f>CNN308+1</f>
        <v>5</v>
      </c>
      <c r="CNO309" s="323" t="s">
        <v>220</v>
      </c>
      <c r="CNP309" s="319">
        <f>CNP308+1</f>
        <v>5</v>
      </c>
      <c r="CNQ309" s="323" t="s">
        <v>220</v>
      </c>
      <c r="CNR309" s="319">
        <f>CNR308+1</f>
        <v>5</v>
      </c>
      <c r="CNS309" s="323" t="s">
        <v>220</v>
      </c>
      <c r="CNT309" s="319">
        <f>CNT308+1</f>
        <v>5</v>
      </c>
      <c r="CNU309" s="323" t="s">
        <v>220</v>
      </c>
      <c r="CNV309" s="319">
        <f>CNV308+1</f>
        <v>5</v>
      </c>
      <c r="CNW309" s="323" t="s">
        <v>220</v>
      </c>
      <c r="CNX309" s="319">
        <f>CNX308+1</f>
        <v>5</v>
      </c>
      <c r="CNY309" s="323" t="s">
        <v>220</v>
      </c>
      <c r="CNZ309" s="319">
        <f>CNZ308+1</f>
        <v>5</v>
      </c>
      <c r="COA309" s="323" t="s">
        <v>220</v>
      </c>
      <c r="COB309" s="319">
        <f>COB308+1</f>
        <v>5</v>
      </c>
      <c r="COC309" s="323" t="s">
        <v>220</v>
      </c>
      <c r="COD309" s="319">
        <f>COD308+1</f>
        <v>5</v>
      </c>
      <c r="COE309" s="323" t="s">
        <v>220</v>
      </c>
      <c r="COF309" s="319">
        <f>COF308+1</f>
        <v>5</v>
      </c>
      <c r="COG309" s="323" t="s">
        <v>220</v>
      </c>
      <c r="COH309" s="319">
        <f>COH308+1</f>
        <v>5</v>
      </c>
      <c r="COI309" s="323" t="s">
        <v>220</v>
      </c>
      <c r="COJ309" s="319">
        <f>COJ308+1</f>
        <v>5</v>
      </c>
      <c r="COK309" s="323" t="s">
        <v>220</v>
      </c>
      <c r="COL309" s="319">
        <f>COL308+1</f>
        <v>5</v>
      </c>
      <c r="COM309" s="323" t="s">
        <v>220</v>
      </c>
      <c r="CON309" s="319">
        <f>CON308+1</f>
        <v>5</v>
      </c>
      <c r="COO309" s="323" t="s">
        <v>220</v>
      </c>
      <c r="COP309" s="319">
        <f>COP308+1</f>
        <v>5</v>
      </c>
      <c r="COQ309" s="323" t="s">
        <v>220</v>
      </c>
      <c r="COR309" s="319">
        <f>COR308+1</f>
        <v>5</v>
      </c>
      <c r="COS309" s="323" t="s">
        <v>220</v>
      </c>
      <c r="COT309" s="319">
        <f>COT308+1</f>
        <v>5</v>
      </c>
      <c r="COU309" s="323" t="s">
        <v>220</v>
      </c>
      <c r="COV309" s="319">
        <f>COV308+1</f>
        <v>5</v>
      </c>
      <c r="COW309" s="323" t="s">
        <v>220</v>
      </c>
      <c r="COX309" s="319">
        <f>COX308+1</f>
        <v>5</v>
      </c>
      <c r="COY309" s="323" t="s">
        <v>220</v>
      </c>
      <c r="COZ309" s="319">
        <f>COZ308+1</f>
        <v>5</v>
      </c>
      <c r="CPA309" s="323" t="s">
        <v>220</v>
      </c>
      <c r="CPB309" s="319">
        <f>CPB308+1</f>
        <v>5</v>
      </c>
      <c r="CPC309" s="323" t="s">
        <v>220</v>
      </c>
      <c r="CPD309" s="319">
        <f>CPD308+1</f>
        <v>5</v>
      </c>
      <c r="CPE309" s="323" t="s">
        <v>220</v>
      </c>
      <c r="CPF309" s="319">
        <f>CPF308+1</f>
        <v>5</v>
      </c>
      <c r="CPG309" s="323" t="s">
        <v>220</v>
      </c>
      <c r="CPH309" s="319">
        <f>CPH308+1</f>
        <v>5</v>
      </c>
      <c r="CPI309" s="323" t="s">
        <v>220</v>
      </c>
      <c r="CPJ309" s="319">
        <f>CPJ308+1</f>
        <v>5</v>
      </c>
      <c r="CPK309" s="323" t="s">
        <v>220</v>
      </c>
      <c r="CPL309" s="319">
        <f>CPL308+1</f>
        <v>5</v>
      </c>
      <c r="CPM309" s="323" t="s">
        <v>220</v>
      </c>
      <c r="CPN309" s="319">
        <f>CPN308+1</f>
        <v>5</v>
      </c>
      <c r="CPO309" s="323" t="s">
        <v>220</v>
      </c>
      <c r="CPP309" s="319">
        <f>CPP308+1</f>
        <v>5</v>
      </c>
      <c r="CPQ309" s="323" t="s">
        <v>220</v>
      </c>
      <c r="CPR309" s="319">
        <f>CPR308+1</f>
        <v>5</v>
      </c>
      <c r="CPS309" s="323" t="s">
        <v>220</v>
      </c>
      <c r="CPT309" s="319">
        <f>CPT308+1</f>
        <v>5</v>
      </c>
      <c r="CPU309" s="323" t="s">
        <v>220</v>
      </c>
      <c r="CPV309" s="319">
        <f>CPV308+1</f>
        <v>5</v>
      </c>
      <c r="CPW309" s="323" t="s">
        <v>220</v>
      </c>
      <c r="CPX309" s="319">
        <f>CPX308+1</f>
        <v>5</v>
      </c>
      <c r="CPY309" s="323" t="s">
        <v>220</v>
      </c>
      <c r="CPZ309" s="319">
        <f>CPZ308+1</f>
        <v>5</v>
      </c>
      <c r="CQA309" s="323" t="s">
        <v>220</v>
      </c>
      <c r="CQB309" s="319">
        <f>CQB308+1</f>
        <v>5</v>
      </c>
      <c r="CQC309" s="323" t="s">
        <v>220</v>
      </c>
      <c r="CQD309" s="319">
        <f>CQD308+1</f>
        <v>5</v>
      </c>
      <c r="CQE309" s="323" t="s">
        <v>220</v>
      </c>
      <c r="CQF309" s="319">
        <f>CQF308+1</f>
        <v>5</v>
      </c>
      <c r="CQG309" s="323" t="s">
        <v>220</v>
      </c>
      <c r="CQH309" s="319">
        <f>CQH308+1</f>
        <v>5</v>
      </c>
      <c r="CQI309" s="323" t="s">
        <v>220</v>
      </c>
      <c r="CQJ309" s="319">
        <f>CQJ308+1</f>
        <v>5</v>
      </c>
      <c r="CQK309" s="323" t="s">
        <v>220</v>
      </c>
      <c r="CQL309" s="319">
        <f>CQL308+1</f>
        <v>5</v>
      </c>
      <c r="CQM309" s="323" t="s">
        <v>220</v>
      </c>
      <c r="CQN309" s="319">
        <f>CQN308+1</f>
        <v>5</v>
      </c>
      <c r="CQO309" s="323" t="s">
        <v>220</v>
      </c>
      <c r="CQP309" s="319">
        <f>CQP308+1</f>
        <v>5</v>
      </c>
      <c r="CQQ309" s="323" t="s">
        <v>220</v>
      </c>
      <c r="CQR309" s="319">
        <f>CQR308+1</f>
        <v>5</v>
      </c>
      <c r="CQS309" s="323" t="s">
        <v>220</v>
      </c>
      <c r="CQT309" s="319">
        <f>CQT308+1</f>
        <v>5</v>
      </c>
      <c r="CQU309" s="323" t="s">
        <v>220</v>
      </c>
      <c r="CQV309" s="319">
        <f>CQV308+1</f>
        <v>5</v>
      </c>
      <c r="CQW309" s="323" t="s">
        <v>220</v>
      </c>
      <c r="CQX309" s="319">
        <f>CQX308+1</f>
        <v>5</v>
      </c>
      <c r="CQY309" s="323" t="s">
        <v>220</v>
      </c>
      <c r="CQZ309" s="319">
        <f>CQZ308+1</f>
        <v>5</v>
      </c>
      <c r="CRA309" s="323" t="s">
        <v>220</v>
      </c>
      <c r="CRB309" s="319">
        <f>CRB308+1</f>
        <v>5</v>
      </c>
      <c r="CRC309" s="323" t="s">
        <v>220</v>
      </c>
      <c r="CRD309" s="319">
        <f>CRD308+1</f>
        <v>5</v>
      </c>
      <c r="CRE309" s="323" t="s">
        <v>220</v>
      </c>
      <c r="CRF309" s="319">
        <f>CRF308+1</f>
        <v>5</v>
      </c>
      <c r="CRG309" s="323" t="s">
        <v>220</v>
      </c>
      <c r="CRH309" s="319">
        <f>CRH308+1</f>
        <v>5</v>
      </c>
      <c r="CRI309" s="323" t="s">
        <v>220</v>
      </c>
      <c r="CRJ309" s="319">
        <f>CRJ308+1</f>
        <v>5</v>
      </c>
      <c r="CRK309" s="323" t="s">
        <v>220</v>
      </c>
      <c r="CRL309" s="319">
        <f>CRL308+1</f>
        <v>5</v>
      </c>
      <c r="CRM309" s="323" t="s">
        <v>220</v>
      </c>
      <c r="CRN309" s="319">
        <f>CRN308+1</f>
        <v>5</v>
      </c>
      <c r="CRO309" s="323" t="s">
        <v>220</v>
      </c>
      <c r="CRP309" s="319">
        <f>CRP308+1</f>
        <v>5</v>
      </c>
      <c r="CRQ309" s="323" t="s">
        <v>220</v>
      </c>
      <c r="CRR309" s="319">
        <f>CRR308+1</f>
        <v>5</v>
      </c>
      <c r="CRS309" s="323" t="s">
        <v>220</v>
      </c>
      <c r="CRT309" s="319">
        <f>CRT308+1</f>
        <v>5</v>
      </c>
      <c r="CRU309" s="323" t="s">
        <v>220</v>
      </c>
      <c r="CRV309" s="319">
        <f>CRV308+1</f>
        <v>5</v>
      </c>
      <c r="CRW309" s="323" t="s">
        <v>220</v>
      </c>
      <c r="CRX309" s="319">
        <f>CRX308+1</f>
        <v>5</v>
      </c>
      <c r="CRY309" s="323" t="s">
        <v>220</v>
      </c>
      <c r="CRZ309" s="319">
        <f>CRZ308+1</f>
        <v>5</v>
      </c>
      <c r="CSA309" s="323" t="s">
        <v>220</v>
      </c>
      <c r="CSB309" s="319">
        <f>CSB308+1</f>
        <v>5</v>
      </c>
      <c r="CSC309" s="323" t="s">
        <v>220</v>
      </c>
      <c r="CSD309" s="319">
        <f>CSD308+1</f>
        <v>5</v>
      </c>
      <c r="CSE309" s="323" t="s">
        <v>220</v>
      </c>
      <c r="CSF309" s="319">
        <f>CSF308+1</f>
        <v>5</v>
      </c>
      <c r="CSG309" s="323" t="s">
        <v>220</v>
      </c>
      <c r="CSH309" s="319">
        <f>CSH308+1</f>
        <v>5</v>
      </c>
      <c r="CSI309" s="323" t="s">
        <v>220</v>
      </c>
      <c r="CSJ309" s="319">
        <f>CSJ308+1</f>
        <v>5</v>
      </c>
      <c r="CSK309" s="323" t="s">
        <v>220</v>
      </c>
      <c r="CSL309" s="319">
        <f>CSL308+1</f>
        <v>5</v>
      </c>
      <c r="CSM309" s="323" t="s">
        <v>220</v>
      </c>
      <c r="CSN309" s="319">
        <f>CSN308+1</f>
        <v>5</v>
      </c>
      <c r="CSO309" s="323" t="s">
        <v>220</v>
      </c>
      <c r="CSP309" s="319">
        <f>CSP308+1</f>
        <v>5</v>
      </c>
      <c r="CSQ309" s="323" t="s">
        <v>220</v>
      </c>
      <c r="CSR309" s="319">
        <f>CSR308+1</f>
        <v>5</v>
      </c>
      <c r="CSS309" s="323" t="s">
        <v>220</v>
      </c>
      <c r="CST309" s="319">
        <f>CST308+1</f>
        <v>5</v>
      </c>
      <c r="CSU309" s="323" t="s">
        <v>220</v>
      </c>
      <c r="CSV309" s="319">
        <f>CSV308+1</f>
        <v>5</v>
      </c>
      <c r="CSW309" s="323" t="s">
        <v>220</v>
      </c>
      <c r="CSX309" s="319">
        <f>CSX308+1</f>
        <v>5</v>
      </c>
      <c r="CSY309" s="323" t="s">
        <v>220</v>
      </c>
      <c r="CSZ309" s="319">
        <f>CSZ308+1</f>
        <v>5</v>
      </c>
      <c r="CTA309" s="323" t="s">
        <v>220</v>
      </c>
      <c r="CTB309" s="319">
        <f>CTB308+1</f>
        <v>5</v>
      </c>
      <c r="CTC309" s="323" t="s">
        <v>220</v>
      </c>
      <c r="CTD309" s="319">
        <f>CTD308+1</f>
        <v>5</v>
      </c>
      <c r="CTE309" s="323" t="s">
        <v>220</v>
      </c>
      <c r="CTF309" s="319">
        <f>CTF308+1</f>
        <v>5</v>
      </c>
      <c r="CTG309" s="323" t="s">
        <v>220</v>
      </c>
      <c r="CTH309" s="319">
        <f>CTH308+1</f>
        <v>5</v>
      </c>
      <c r="CTI309" s="323" t="s">
        <v>220</v>
      </c>
      <c r="CTJ309" s="319">
        <f>CTJ308+1</f>
        <v>5</v>
      </c>
      <c r="CTK309" s="323" t="s">
        <v>220</v>
      </c>
      <c r="CTL309" s="319">
        <f>CTL308+1</f>
        <v>5</v>
      </c>
      <c r="CTM309" s="323" t="s">
        <v>220</v>
      </c>
      <c r="CTN309" s="319">
        <f>CTN308+1</f>
        <v>5</v>
      </c>
      <c r="CTO309" s="323" t="s">
        <v>220</v>
      </c>
      <c r="CTP309" s="319">
        <f>CTP308+1</f>
        <v>5</v>
      </c>
      <c r="CTQ309" s="323" t="s">
        <v>220</v>
      </c>
      <c r="CTR309" s="319">
        <f>CTR308+1</f>
        <v>5</v>
      </c>
      <c r="CTS309" s="323" t="s">
        <v>220</v>
      </c>
      <c r="CTT309" s="319">
        <f>CTT308+1</f>
        <v>5</v>
      </c>
      <c r="CTU309" s="323" t="s">
        <v>220</v>
      </c>
      <c r="CTV309" s="319">
        <f>CTV308+1</f>
        <v>5</v>
      </c>
      <c r="CTW309" s="323" t="s">
        <v>220</v>
      </c>
      <c r="CTX309" s="319">
        <f>CTX308+1</f>
        <v>5</v>
      </c>
      <c r="CTY309" s="323" t="s">
        <v>220</v>
      </c>
      <c r="CTZ309" s="319">
        <f>CTZ308+1</f>
        <v>5</v>
      </c>
      <c r="CUA309" s="323" t="s">
        <v>220</v>
      </c>
      <c r="CUB309" s="319">
        <f>CUB308+1</f>
        <v>5</v>
      </c>
      <c r="CUC309" s="323" t="s">
        <v>220</v>
      </c>
      <c r="CUD309" s="319">
        <f>CUD308+1</f>
        <v>5</v>
      </c>
      <c r="CUE309" s="323" t="s">
        <v>220</v>
      </c>
      <c r="CUF309" s="319">
        <f>CUF308+1</f>
        <v>5</v>
      </c>
      <c r="CUG309" s="323" t="s">
        <v>220</v>
      </c>
      <c r="CUH309" s="319">
        <f>CUH308+1</f>
        <v>5</v>
      </c>
      <c r="CUI309" s="323" t="s">
        <v>220</v>
      </c>
      <c r="CUJ309" s="319">
        <f>CUJ308+1</f>
        <v>5</v>
      </c>
      <c r="CUK309" s="323" t="s">
        <v>220</v>
      </c>
      <c r="CUL309" s="319">
        <f>CUL308+1</f>
        <v>5</v>
      </c>
      <c r="CUM309" s="323" t="s">
        <v>220</v>
      </c>
      <c r="CUN309" s="319">
        <f>CUN308+1</f>
        <v>5</v>
      </c>
      <c r="CUO309" s="323" t="s">
        <v>220</v>
      </c>
      <c r="CUP309" s="319">
        <f>CUP308+1</f>
        <v>5</v>
      </c>
      <c r="CUQ309" s="323" t="s">
        <v>220</v>
      </c>
      <c r="CUR309" s="319">
        <f>CUR308+1</f>
        <v>5</v>
      </c>
      <c r="CUS309" s="323" t="s">
        <v>220</v>
      </c>
      <c r="CUT309" s="319">
        <f>CUT308+1</f>
        <v>5</v>
      </c>
      <c r="CUU309" s="323" t="s">
        <v>220</v>
      </c>
      <c r="CUV309" s="319">
        <f>CUV308+1</f>
        <v>5</v>
      </c>
      <c r="CUW309" s="323" t="s">
        <v>220</v>
      </c>
      <c r="CUX309" s="319">
        <f>CUX308+1</f>
        <v>5</v>
      </c>
      <c r="CUY309" s="323" t="s">
        <v>220</v>
      </c>
      <c r="CUZ309" s="319">
        <f>CUZ308+1</f>
        <v>5</v>
      </c>
      <c r="CVA309" s="323" t="s">
        <v>220</v>
      </c>
      <c r="CVB309" s="319">
        <f>CVB308+1</f>
        <v>5</v>
      </c>
      <c r="CVC309" s="323" t="s">
        <v>220</v>
      </c>
      <c r="CVD309" s="319">
        <f>CVD308+1</f>
        <v>5</v>
      </c>
      <c r="CVE309" s="323" t="s">
        <v>220</v>
      </c>
      <c r="CVF309" s="319">
        <f>CVF308+1</f>
        <v>5</v>
      </c>
      <c r="CVG309" s="323" t="s">
        <v>220</v>
      </c>
      <c r="CVH309" s="319">
        <f>CVH308+1</f>
        <v>5</v>
      </c>
      <c r="CVI309" s="323" t="s">
        <v>220</v>
      </c>
      <c r="CVJ309" s="319">
        <f>CVJ308+1</f>
        <v>5</v>
      </c>
      <c r="CVK309" s="323" t="s">
        <v>220</v>
      </c>
      <c r="CVL309" s="319">
        <f>CVL308+1</f>
        <v>5</v>
      </c>
      <c r="CVM309" s="323" t="s">
        <v>220</v>
      </c>
      <c r="CVN309" s="319">
        <f>CVN308+1</f>
        <v>5</v>
      </c>
      <c r="CVO309" s="323" t="s">
        <v>220</v>
      </c>
      <c r="CVP309" s="319">
        <f>CVP308+1</f>
        <v>5</v>
      </c>
      <c r="CVQ309" s="323" t="s">
        <v>220</v>
      </c>
      <c r="CVR309" s="319">
        <f>CVR308+1</f>
        <v>5</v>
      </c>
      <c r="CVS309" s="323" t="s">
        <v>220</v>
      </c>
      <c r="CVT309" s="319">
        <f>CVT308+1</f>
        <v>5</v>
      </c>
      <c r="CVU309" s="323" t="s">
        <v>220</v>
      </c>
      <c r="CVV309" s="319">
        <f>CVV308+1</f>
        <v>5</v>
      </c>
      <c r="CVW309" s="323" t="s">
        <v>220</v>
      </c>
      <c r="CVX309" s="319">
        <f>CVX308+1</f>
        <v>5</v>
      </c>
      <c r="CVY309" s="323" t="s">
        <v>220</v>
      </c>
      <c r="CVZ309" s="319">
        <f>CVZ308+1</f>
        <v>5</v>
      </c>
      <c r="CWA309" s="323" t="s">
        <v>220</v>
      </c>
      <c r="CWB309" s="319">
        <f>CWB308+1</f>
        <v>5</v>
      </c>
      <c r="CWC309" s="323" t="s">
        <v>220</v>
      </c>
      <c r="CWD309" s="319">
        <f>CWD308+1</f>
        <v>5</v>
      </c>
      <c r="CWE309" s="323" t="s">
        <v>220</v>
      </c>
      <c r="CWF309" s="319">
        <f>CWF308+1</f>
        <v>5</v>
      </c>
      <c r="CWG309" s="323" t="s">
        <v>220</v>
      </c>
      <c r="CWH309" s="319">
        <f>CWH308+1</f>
        <v>5</v>
      </c>
      <c r="CWI309" s="323" t="s">
        <v>220</v>
      </c>
      <c r="CWJ309" s="319">
        <f>CWJ308+1</f>
        <v>5</v>
      </c>
      <c r="CWK309" s="323" t="s">
        <v>220</v>
      </c>
      <c r="CWL309" s="319">
        <f>CWL308+1</f>
        <v>5</v>
      </c>
      <c r="CWM309" s="323" t="s">
        <v>220</v>
      </c>
      <c r="CWN309" s="319">
        <f>CWN308+1</f>
        <v>5</v>
      </c>
      <c r="CWO309" s="323" t="s">
        <v>220</v>
      </c>
      <c r="CWP309" s="319">
        <f>CWP308+1</f>
        <v>5</v>
      </c>
      <c r="CWQ309" s="323" t="s">
        <v>220</v>
      </c>
      <c r="CWR309" s="319">
        <f>CWR308+1</f>
        <v>5</v>
      </c>
      <c r="CWS309" s="323" t="s">
        <v>220</v>
      </c>
      <c r="CWT309" s="319">
        <f>CWT308+1</f>
        <v>5</v>
      </c>
      <c r="CWU309" s="323" t="s">
        <v>220</v>
      </c>
      <c r="CWV309" s="319">
        <f>CWV308+1</f>
        <v>5</v>
      </c>
      <c r="CWW309" s="323" t="s">
        <v>220</v>
      </c>
      <c r="CWX309" s="319">
        <f>CWX308+1</f>
        <v>5</v>
      </c>
      <c r="CWY309" s="323" t="s">
        <v>220</v>
      </c>
      <c r="CWZ309" s="319">
        <f>CWZ308+1</f>
        <v>5</v>
      </c>
      <c r="CXA309" s="323" t="s">
        <v>220</v>
      </c>
      <c r="CXB309" s="319">
        <f>CXB308+1</f>
        <v>5</v>
      </c>
      <c r="CXC309" s="323" t="s">
        <v>220</v>
      </c>
      <c r="CXD309" s="319">
        <f>CXD308+1</f>
        <v>5</v>
      </c>
      <c r="CXE309" s="323" t="s">
        <v>220</v>
      </c>
      <c r="CXF309" s="319">
        <f>CXF308+1</f>
        <v>5</v>
      </c>
      <c r="CXG309" s="323" t="s">
        <v>220</v>
      </c>
      <c r="CXH309" s="319">
        <f>CXH308+1</f>
        <v>5</v>
      </c>
      <c r="CXI309" s="323" t="s">
        <v>220</v>
      </c>
      <c r="CXJ309" s="319">
        <f>CXJ308+1</f>
        <v>5</v>
      </c>
      <c r="CXK309" s="323" t="s">
        <v>220</v>
      </c>
      <c r="CXL309" s="319">
        <f>CXL308+1</f>
        <v>5</v>
      </c>
      <c r="CXM309" s="323" t="s">
        <v>220</v>
      </c>
      <c r="CXN309" s="319">
        <f>CXN308+1</f>
        <v>5</v>
      </c>
      <c r="CXO309" s="323" t="s">
        <v>220</v>
      </c>
      <c r="CXP309" s="319">
        <f>CXP308+1</f>
        <v>5</v>
      </c>
      <c r="CXQ309" s="323" t="s">
        <v>220</v>
      </c>
      <c r="CXR309" s="319">
        <f>CXR308+1</f>
        <v>5</v>
      </c>
      <c r="CXS309" s="323" t="s">
        <v>220</v>
      </c>
      <c r="CXT309" s="319">
        <f>CXT308+1</f>
        <v>5</v>
      </c>
      <c r="CXU309" s="323" t="s">
        <v>220</v>
      </c>
      <c r="CXV309" s="319">
        <f>CXV308+1</f>
        <v>5</v>
      </c>
      <c r="CXW309" s="323" t="s">
        <v>220</v>
      </c>
      <c r="CXX309" s="319">
        <f>CXX308+1</f>
        <v>5</v>
      </c>
      <c r="CXY309" s="323" t="s">
        <v>220</v>
      </c>
      <c r="CXZ309" s="319">
        <f>CXZ308+1</f>
        <v>5</v>
      </c>
      <c r="CYA309" s="323" t="s">
        <v>220</v>
      </c>
      <c r="CYB309" s="319">
        <f>CYB308+1</f>
        <v>5</v>
      </c>
      <c r="CYC309" s="323" t="s">
        <v>220</v>
      </c>
      <c r="CYD309" s="319">
        <f>CYD308+1</f>
        <v>5</v>
      </c>
      <c r="CYE309" s="323" t="s">
        <v>220</v>
      </c>
      <c r="CYF309" s="319">
        <f>CYF308+1</f>
        <v>5</v>
      </c>
      <c r="CYG309" s="323" t="s">
        <v>220</v>
      </c>
      <c r="CYH309" s="319">
        <f>CYH308+1</f>
        <v>5</v>
      </c>
      <c r="CYI309" s="323" t="s">
        <v>220</v>
      </c>
      <c r="CYJ309" s="319">
        <f>CYJ308+1</f>
        <v>5</v>
      </c>
      <c r="CYK309" s="323" t="s">
        <v>220</v>
      </c>
      <c r="CYL309" s="319">
        <f>CYL308+1</f>
        <v>5</v>
      </c>
      <c r="CYM309" s="323" t="s">
        <v>220</v>
      </c>
      <c r="CYN309" s="319">
        <f>CYN308+1</f>
        <v>5</v>
      </c>
      <c r="CYO309" s="323" t="s">
        <v>220</v>
      </c>
      <c r="CYP309" s="319">
        <f>CYP308+1</f>
        <v>5</v>
      </c>
      <c r="CYQ309" s="323" t="s">
        <v>220</v>
      </c>
      <c r="CYR309" s="319">
        <f>CYR308+1</f>
        <v>5</v>
      </c>
      <c r="CYS309" s="323" t="s">
        <v>220</v>
      </c>
      <c r="CYT309" s="319">
        <f>CYT308+1</f>
        <v>5</v>
      </c>
      <c r="CYU309" s="323" t="s">
        <v>220</v>
      </c>
      <c r="CYV309" s="319">
        <f>CYV308+1</f>
        <v>5</v>
      </c>
      <c r="CYW309" s="323" t="s">
        <v>220</v>
      </c>
      <c r="CYX309" s="319">
        <f>CYX308+1</f>
        <v>5</v>
      </c>
      <c r="CYY309" s="323" t="s">
        <v>220</v>
      </c>
      <c r="CYZ309" s="319">
        <f>CYZ308+1</f>
        <v>5</v>
      </c>
      <c r="CZA309" s="323" t="s">
        <v>220</v>
      </c>
      <c r="CZB309" s="319">
        <f>CZB308+1</f>
        <v>5</v>
      </c>
      <c r="CZC309" s="323" t="s">
        <v>220</v>
      </c>
      <c r="CZD309" s="319">
        <f>CZD308+1</f>
        <v>5</v>
      </c>
      <c r="CZE309" s="323" t="s">
        <v>220</v>
      </c>
      <c r="CZF309" s="319">
        <f>CZF308+1</f>
        <v>5</v>
      </c>
      <c r="CZG309" s="323" t="s">
        <v>220</v>
      </c>
      <c r="CZH309" s="319">
        <f>CZH308+1</f>
        <v>5</v>
      </c>
      <c r="CZI309" s="323" t="s">
        <v>220</v>
      </c>
      <c r="CZJ309" s="319">
        <f>CZJ308+1</f>
        <v>5</v>
      </c>
      <c r="CZK309" s="323" t="s">
        <v>220</v>
      </c>
      <c r="CZL309" s="319">
        <f>CZL308+1</f>
        <v>5</v>
      </c>
      <c r="CZM309" s="323" t="s">
        <v>220</v>
      </c>
      <c r="CZN309" s="319">
        <f>CZN308+1</f>
        <v>5</v>
      </c>
      <c r="CZO309" s="323" t="s">
        <v>220</v>
      </c>
      <c r="CZP309" s="319">
        <f>CZP308+1</f>
        <v>5</v>
      </c>
      <c r="CZQ309" s="323" t="s">
        <v>220</v>
      </c>
      <c r="CZR309" s="319">
        <f>CZR308+1</f>
        <v>5</v>
      </c>
      <c r="CZS309" s="323" t="s">
        <v>220</v>
      </c>
      <c r="CZT309" s="319">
        <f>CZT308+1</f>
        <v>5</v>
      </c>
      <c r="CZU309" s="323" t="s">
        <v>220</v>
      </c>
      <c r="CZV309" s="319">
        <f>CZV308+1</f>
        <v>5</v>
      </c>
      <c r="CZW309" s="323" t="s">
        <v>220</v>
      </c>
      <c r="CZX309" s="319">
        <f>CZX308+1</f>
        <v>5</v>
      </c>
      <c r="CZY309" s="323" t="s">
        <v>220</v>
      </c>
      <c r="CZZ309" s="319">
        <f>CZZ308+1</f>
        <v>5</v>
      </c>
      <c r="DAA309" s="323" t="s">
        <v>220</v>
      </c>
      <c r="DAB309" s="319">
        <f>DAB308+1</f>
        <v>5</v>
      </c>
      <c r="DAC309" s="323" t="s">
        <v>220</v>
      </c>
      <c r="DAD309" s="319">
        <f>DAD308+1</f>
        <v>5</v>
      </c>
      <c r="DAE309" s="323" t="s">
        <v>220</v>
      </c>
      <c r="DAF309" s="319">
        <f>DAF308+1</f>
        <v>5</v>
      </c>
      <c r="DAG309" s="323" t="s">
        <v>220</v>
      </c>
      <c r="DAH309" s="319">
        <f>DAH308+1</f>
        <v>5</v>
      </c>
      <c r="DAI309" s="323" t="s">
        <v>220</v>
      </c>
      <c r="DAJ309" s="319">
        <f>DAJ308+1</f>
        <v>5</v>
      </c>
      <c r="DAK309" s="323" t="s">
        <v>220</v>
      </c>
      <c r="DAL309" s="319">
        <f>DAL308+1</f>
        <v>5</v>
      </c>
      <c r="DAM309" s="323" t="s">
        <v>220</v>
      </c>
      <c r="DAN309" s="319">
        <f>DAN308+1</f>
        <v>5</v>
      </c>
      <c r="DAO309" s="323" t="s">
        <v>220</v>
      </c>
      <c r="DAP309" s="319">
        <f>DAP308+1</f>
        <v>5</v>
      </c>
      <c r="DAQ309" s="323" t="s">
        <v>220</v>
      </c>
      <c r="DAR309" s="319">
        <f>DAR308+1</f>
        <v>5</v>
      </c>
      <c r="DAS309" s="323" t="s">
        <v>220</v>
      </c>
      <c r="DAT309" s="319">
        <f>DAT308+1</f>
        <v>5</v>
      </c>
      <c r="DAU309" s="323" t="s">
        <v>220</v>
      </c>
      <c r="DAV309" s="319">
        <f>DAV308+1</f>
        <v>5</v>
      </c>
      <c r="DAW309" s="323" t="s">
        <v>220</v>
      </c>
      <c r="DAX309" s="319">
        <f>DAX308+1</f>
        <v>5</v>
      </c>
      <c r="DAY309" s="323" t="s">
        <v>220</v>
      </c>
      <c r="DAZ309" s="319">
        <f>DAZ308+1</f>
        <v>5</v>
      </c>
      <c r="DBA309" s="323" t="s">
        <v>220</v>
      </c>
      <c r="DBB309" s="319">
        <f>DBB308+1</f>
        <v>5</v>
      </c>
      <c r="DBC309" s="323" t="s">
        <v>220</v>
      </c>
      <c r="DBD309" s="319">
        <f>DBD308+1</f>
        <v>5</v>
      </c>
      <c r="DBE309" s="323" t="s">
        <v>220</v>
      </c>
      <c r="DBF309" s="319">
        <f>DBF308+1</f>
        <v>5</v>
      </c>
      <c r="DBG309" s="323" t="s">
        <v>220</v>
      </c>
      <c r="DBH309" s="319">
        <f>DBH308+1</f>
        <v>5</v>
      </c>
      <c r="DBI309" s="323" t="s">
        <v>220</v>
      </c>
      <c r="DBJ309" s="319">
        <f>DBJ308+1</f>
        <v>5</v>
      </c>
      <c r="DBK309" s="323" t="s">
        <v>220</v>
      </c>
      <c r="DBL309" s="319">
        <f>DBL308+1</f>
        <v>5</v>
      </c>
      <c r="DBM309" s="323" t="s">
        <v>220</v>
      </c>
      <c r="DBN309" s="319">
        <f>DBN308+1</f>
        <v>5</v>
      </c>
      <c r="DBO309" s="323" t="s">
        <v>220</v>
      </c>
      <c r="DBP309" s="319">
        <f>DBP308+1</f>
        <v>5</v>
      </c>
      <c r="DBQ309" s="323" t="s">
        <v>220</v>
      </c>
      <c r="DBR309" s="319">
        <f>DBR308+1</f>
        <v>5</v>
      </c>
      <c r="DBS309" s="323" t="s">
        <v>220</v>
      </c>
      <c r="DBT309" s="319">
        <f>DBT308+1</f>
        <v>5</v>
      </c>
      <c r="DBU309" s="323" t="s">
        <v>220</v>
      </c>
      <c r="DBV309" s="319">
        <f>DBV308+1</f>
        <v>5</v>
      </c>
      <c r="DBW309" s="323" t="s">
        <v>220</v>
      </c>
      <c r="DBX309" s="319">
        <f>DBX308+1</f>
        <v>5</v>
      </c>
      <c r="DBY309" s="323" t="s">
        <v>220</v>
      </c>
      <c r="DBZ309" s="319">
        <f>DBZ308+1</f>
        <v>5</v>
      </c>
      <c r="DCA309" s="323" t="s">
        <v>220</v>
      </c>
      <c r="DCB309" s="319">
        <f>DCB308+1</f>
        <v>5</v>
      </c>
      <c r="DCC309" s="323" t="s">
        <v>220</v>
      </c>
      <c r="DCD309" s="319">
        <f>DCD308+1</f>
        <v>5</v>
      </c>
      <c r="DCE309" s="323" t="s">
        <v>220</v>
      </c>
      <c r="DCF309" s="319">
        <f>DCF308+1</f>
        <v>5</v>
      </c>
      <c r="DCG309" s="323" t="s">
        <v>220</v>
      </c>
      <c r="DCH309" s="319">
        <f>DCH308+1</f>
        <v>5</v>
      </c>
      <c r="DCI309" s="323" t="s">
        <v>220</v>
      </c>
      <c r="DCJ309" s="319">
        <f>DCJ308+1</f>
        <v>5</v>
      </c>
      <c r="DCK309" s="323" t="s">
        <v>220</v>
      </c>
      <c r="DCL309" s="319">
        <f>DCL308+1</f>
        <v>5</v>
      </c>
      <c r="DCM309" s="323" t="s">
        <v>220</v>
      </c>
      <c r="DCN309" s="319">
        <f>DCN308+1</f>
        <v>5</v>
      </c>
      <c r="DCO309" s="323" t="s">
        <v>220</v>
      </c>
      <c r="DCP309" s="319">
        <f>DCP308+1</f>
        <v>5</v>
      </c>
      <c r="DCQ309" s="323" t="s">
        <v>220</v>
      </c>
      <c r="DCR309" s="319">
        <f>DCR308+1</f>
        <v>5</v>
      </c>
      <c r="DCS309" s="323" t="s">
        <v>220</v>
      </c>
      <c r="DCT309" s="319">
        <f>DCT308+1</f>
        <v>5</v>
      </c>
      <c r="DCU309" s="323" t="s">
        <v>220</v>
      </c>
      <c r="DCV309" s="319">
        <f>DCV308+1</f>
        <v>5</v>
      </c>
      <c r="DCW309" s="323" t="s">
        <v>220</v>
      </c>
      <c r="DCX309" s="319">
        <f>DCX308+1</f>
        <v>5</v>
      </c>
      <c r="DCY309" s="323" t="s">
        <v>220</v>
      </c>
      <c r="DCZ309" s="319">
        <f>DCZ308+1</f>
        <v>5</v>
      </c>
      <c r="DDA309" s="323" t="s">
        <v>220</v>
      </c>
      <c r="DDB309" s="319">
        <f>DDB308+1</f>
        <v>5</v>
      </c>
      <c r="DDC309" s="323" t="s">
        <v>220</v>
      </c>
      <c r="DDD309" s="319">
        <f>DDD308+1</f>
        <v>5</v>
      </c>
      <c r="DDE309" s="323" t="s">
        <v>220</v>
      </c>
      <c r="DDF309" s="319">
        <f>DDF308+1</f>
        <v>5</v>
      </c>
      <c r="DDG309" s="323" t="s">
        <v>220</v>
      </c>
      <c r="DDH309" s="319">
        <f>DDH308+1</f>
        <v>5</v>
      </c>
      <c r="DDI309" s="323" t="s">
        <v>220</v>
      </c>
      <c r="DDJ309" s="319">
        <f>DDJ308+1</f>
        <v>5</v>
      </c>
      <c r="DDK309" s="323" t="s">
        <v>220</v>
      </c>
      <c r="DDL309" s="319">
        <f>DDL308+1</f>
        <v>5</v>
      </c>
      <c r="DDM309" s="323" t="s">
        <v>220</v>
      </c>
      <c r="DDN309" s="319">
        <f>DDN308+1</f>
        <v>5</v>
      </c>
      <c r="DDO309" s="323" t="s">
        <v>220</v>
      </c>
      <c r="DDP309" s="319">
        <f>DDP308+1</f>
        <v>5</v>
      </c>
      <c r="DDQ309" s="323" t="s">
        <v>220</v>
      </c>
      <c r="DDR309" s="319">
        <f>DDR308+1</f>
        <v>5</v>
      </c>
      <c r="DDS309" s="323" t="s">
        <v>220</v>
      </c>
      <c r="DDT309" s="319">
        <f>DDT308+1</f>
        <v>5</v>
      </c>
      <c r="DDU309" s="323" t="s">
        <v>220</v>
      </c>
      <c r="DDV309" s="319">
        <f>DDV308+1</f>
        <v>5</v>
      </c>
      <c r="DDW309" s="323" t="s">
        <v>220</v>
      </c>
      <c r="DDX309" s="319">
        <f>DDX308+1</f>
        <v>5</v>
      </c>
      <c r="DDY309" s="323" t="s">
        <v>220</v>
      </c>
      <c r="DDZ309" s="319">
        <f>DDZ308+1</f>
        <v>5</v>
      </c>
      <c r="DEA309" s="323" t="s">
        <v>220</v>
      </c>
      <c r="DEB309" s="319">
        <f>DEB308+1</f>
        <v>5</v>
      </c>
      <c r="DEC309" s="323" t="s">
        <v>220</v>
      </c>
      <c r="DED309" s="319">
        <f>DED308+1</f>
        <v>5</v>
      </c>
      <c r="DEE309" s="323" t="s">
        <v>220</v>
      </c>
      <c r="DEF309" s="319">
        <f>DEF308+1</f>
        <v>5</v>
      </c>
      <c r="DEG309" s="323" t="s">
        <v>220</v>
      </c>
      <c r="DEH309" s="319">
        <f>DEH308+1</f>
        <v>5</v>
      </c>
      <c r="DEI309" s="323" t="s">
        <v>220</v>
      </c>
      <c r="DEJ309" s="319">
        <f>DEJ308+1</f>
        <v>5</v>
      </c>
      <c r="DEK309" s="323" t="s">
        <v>220</v>
      </c>
      <c r="DEL309" s="319">
        <f>DEL308+1</f>
        <v>5</v>
      </c>
      <c r="DEM309" s="323" t="s">
        <v>220</v>
      </c>
      <c r="DEN309" s="319">
        <f>DEN308+1</f>
        <v>5</v>
      </c>
      <c r="DEO309" s="323" t="s">
        <v>220</v>
      </c>
      <c r="DEP309" s="319">
        <f>DEP308+1</f>
        <v>5</v>
      </c>
      <c r="DEQ309" s="323" t="s">
        <v>220</v>
      </c>
      <c r="DER309" s="319">
        <f>DER308+1</f>
        <v>5</v>
      </c>
      <c r="DES309" s="323" t="s">
        <v>220</v>
      </c>
      <c r="DET309" s="319">
        <f>DET308+1</f>
        <v>5</v>
      </c>
      <c r="DEU309" s="323" t="s">
        <v>220</v>
      </c>
      <c r="DEV309" s="319">
        <f>DEV308+1</f>
        <v>5</v>
      </c>
      <c r="DEW309" s="323" t="s">
        <v>220</v>
      </c>
      <c r="DEX309" s="319">
        <f>DEX308+1</f>
        <v>5</v>
      </c>
      <c r="DEY309" s="323" t="s">
        <v>220</v>
      </c>
      <c r="DEZ309" s="319">
        <f>DEZ308+1</f>
        <v>5</v>
      </c>
      <c r="DFA309" s="323" t="s">
        <v>220</v>
      </c>
      <c r="DFB309" s="319">
        <f>DFB308+1</f>
        <v>5</v>
      </c>
      <c r="DFC309" s="323" t="s">
        <v>220</v>
      </c>
      <c r="DFD309" s="319">
        <f>DFD308+1</f>
        <v>5</v>
      </c>
      <c r="DFE309" s="323" t="s">
        <v>220</v>
      </c>
      <c r="DFF309" s="319">
        <f>DFF308+1</f>
        <v>5</v>
      </c>
      <c r="DFG309" s="323" t="s">
        <v>220</v>
      </c>
      <c r="DFH309" s="319">
        <f>DFH308+1</f>
        <v>5</v>
      </c>
      <c r="DFI309" s="323" t="s">
        <v>220</v>
      </c>
      <c r="DFJ309" s="319">
        <f>DFJ308+1</f>
        <v>5</v>
      </c>
      <c r="DFK309" s="323" t="s">
        <v>220</v>
      </c>
      <c r="DFL309" s="319">
        <f>DFL308+1</f>
        <v>5</v>
      </c>
      <c r="DFM309" s="323" t="s">
        <v>220</v>
      </c>
      <c r="DFN309" s="319">
        <f>DFN308+1</f>
        <v>5</v>
      </c>
      <c r="DFO309" s="323" t="s">
        <v>220</v>
      </c>
      <c r="DFP309" s="319">
        <f>DFP308+1</f>
        <v>5</v>
      </c>
      <c r="DFQ309" s="323" t="s">
        <v>220</v>
      </c>
      <c r="DFR309" s="319">
        <f>DFR308+1</f>
        <v>5</v>
      </c>
      <c r="DFS309" s="323" t="s">
        <v>220</v>
      </c>
      <c r="DFT309" s="319">
        <f>DFT308+1</f>
        <v>5</v>
      </c>
      <c r="DFU309" s="323" t="s">
        <v>220</v>
      </c>
      <c r="DFV309" s="319">
        <f>DFV308+1</f>
        <v>5</v>
      </c>
      <c r="DFW309" s="323" t="s">
        <v>220</v>
      </c>
      <c r="DFX309" s="319">
        <f>DFX308+1</f>
        <v>5</v>
      </c>
      <c r="DFY309" s="323" t="s">
        <v>220</v>
      </c>
      <c r="DFZ309" s="319">
        <f>DFZ308+1</f>
        <v>5</v>
      </c>
      <c r="DGA309" s="323" t="s">
        <v>220</v>
      </c>
      <c r="DGB309" s="319">
        <f>DGB308+1</f>
        <v>5</v>
      </c>
      <c r="DGC309" s="323" t="s">
        <v>220</v>
      </c>
      <c r="DGD309" s="319">
        <f>DGD308+1</f>
        <v>5</v>
      </c>
      <c r="DGE309" s="323" t="s">
        <v>220</v>
      </c>
      <c r="DGF309" s="319">
        <f>DGF308+1</f>
        <v>5</v>
      </c>
      <c r="DGG309" s="323" t="s">
        <v>220</v>
      </c>
      <c r="DGH309" s="319">
        <f>DGH308+1</f>
        <v>5</v>
      </c>
      <c r="DGI309" s="323" t="s">
        <v>220</v>
      </c>
      <c r="DGJ309" s="319">
        <f>DGJ308+1</f>
        <v>5</v>
      </c>
      <c r="DGK309" s="323" t="s">
        <v>220</v>
      </c>
      <c r="DGL309" s="319">
        <f>DGL308+1</f>
        <v>5</v>
      </c>
      <c r="DGM309" s="323" t="s">
        <v>220</v>
      </c>
      <c r="DGN309" s="319">
        <f>DGN308+1</f>
        <v>5</v>
      </c>
      <c r="DGO309" s="323" t="s">
        <v>220</v>
      </c>
      <c r="DGP309" s="319">
        <f>DGP308+1</f>
        <v>5</v>
      </c>
      <c r="DGQ309" s="323" t="s">
        <v>220</v>
      </c>
      <c r="DGR309" s="319">
        <f>DGR308+1</f>
        <v>5</v>
      </c>
      <c r="DGS309" s="323" t="s">
        <v>220</v>
      </c>
      <c r="DGT309" s="319">
        <f>DGT308+1</f>
        <v>5</v>
      </c>
      <c r="DGU309" s="323" t="s">
        <v>220</v>
      </c>
      <c r="DGV309" s="319">
        <f>DGV308+1</f>
        <v>5</v>
      </c>
      <c r="DGW309" s="323" t="s">
        <v>220</v>
      </c>
      <c r="DGX309" s="319">
        <f>DGX308+1</f>
        <v>5</v>
      </c>
      <c r="DGY309" s="323" t="s">
        <v>220</v>
      </c>
      <c r="DGZ309" s="319">
        <f>DGZ308+1</f>
        <v>5</v>
      </c>
      <c r="DHA309" s="323" t="s">
        <v>220</v>
      </c>
      <c r="DHB309" s="319">
        <f>DHB308+1</f>
        <v>5</v>
      </c>
      <c r="DHC309" s="323" t="s">
        <v>220</v>
      </c>
      <c r="DHD309" s="319">
        <f>DHD308+1</f>
        <v>5</v>
      </c>
      <c r="DHE309" s="323" t="s">
        <v>220</v>
      </c>
      <c r="DHF309" s="319">
        <f>DHF308+1</f>
        <v>5</v>
      </c>
      <c r="DHG309" s="323" t="s">
        <v>220</v>
      </c>
      <c r="DHH309" s="319">
        <f>DHH308+1</f>
        <v>5</v>
      </c>
      <c r="DHI309" s="323" t="s">
        <v>220</v>
      </c>
      <c r="DHJ309" s="319">
        <f>DHJ308+1</f>
        <v>5</v>
      </c>
      <c r="DHK309" s="323" t="s">
        <v>220</v>
      </c>
      <c r="DHL309" s="319">
        <f>DHL308+1</f>
        <v>5</v>
      </c>
      <c r="DHM309" s="323" t="s">
        <v>220</v>
      </c>
      <c r="DHN309" s="319">
        <f>DHN308+1</f>
        <v>5</v>
      </c>
      <c r="DHO309" s="323" t="s">
        <v>220</v>
      </c>
      <c r="DHP309" s="319">
        <f>DHP308+1</f>
        <v>5</v>
      </c>
      <c r="DHQ309" s="323" t="s">
        <v>220</v>
      </c>
      <c r="DHR309" s="319">
        <f>DHR308+1</f>
        <v>5</v>
      </c>
      <c r="DHS309" s="323" t="s">
        <v>220</v>
      </c>
      <c r="DHT309" s="319">
        <f>DHT308+1</f>
        <v>5</v>
      </c>
      <c r="DHU309" s="323" t="s">
        <v>220</v>
      </c>
      <c r="DHV309" s="319">
        <f>DHV308+1</f>
        <v>5</v>
      </c>
      <c r="DHW309" s="323" t="s">
        <v>220</v>
      </c>
      <c r="DHX309" s="319">
        <f>DHX308+1</f>
        <v>5</v>
      </c>
      <c r="DHY309" s="323" t="s">
        <v>220</v>
      </c>
      <c r="DHZ309" s="319">
        <f>DHZ308+1</f>
        <v>5</v>
      </c>
      <c r="DIA309" s="323" t="s">
        <v>220</v>
      </c>
      <c r="DIB309" s="319">
        <f>DIB308+1</f>
        <v>5</v>
      </c>
      <c r="DIC309" s="323" t="s">
        <v>220</v>
      </c>
      <c r="DID309" s="319">
        <f>DID308+1</f>
        <v>5</v>
      </c>
      <c r="DIE309" s="323" t="s">
        <v>220</v>
      </c>
      <c r="DIF309" s="319">
        <f>DIF308+1</f>
        <v>5</v>
      </c>
      <c r="DIG309" s="323" t="s">
        <v>220</v>
      </c>
      <c r="DIH309" s="319">
        <f>DIH308+1</f>
        <v>5</v>
      </c>
      <c r="DII309" s="323" t="s">
        <v>220</v>
      </c>
      <c r="DIJ309" s="319">
        <f>DIJ308+1</f>
        <v>5</v>
      </c>
      <c r="DIK309" s="323" t="s">
        <v>220</v>
      </c>
      <c r="DIL309" s="319">
        <f>DIL308+1</f>
        <v>5</v>
      </c>
      <c r="DIM309" s="323" t="s">
        <v>220</v>
      </c>
      <c r="DIN309" s="319">
        <f>DIN308+1</f>
        <v>5</v>
      </c>
      <c r="DIO309" s="323" t="s">
        <v>220</v>
      </c>
      <c r="DIP309" s="319">
        <f>DIP308+1</f>
        <v>5</v>
      </c>
      <c r="DIQ309" s="323" t="s">
        <v>220</v>
      </c>
      <c r="DIR309" s="319">
        <f>DIR308+1</f>
        <v>5</v>
      </c>
      <c r="DIS309" s="323" t="s">
        <v>220</v>
      </c>
      <c r="DIT309" s="319">
        <f>DIT308+1</f>
        <v>5</v>
      </c>
      <c r="DIU309" s="323" t="s">
        <v>220</v>
      </c>
      <c r="DIV309" s="319">
        <f>DIV308+1</f>
        <v>5</v>
      </c>
      <c r="DIW309" s="323" t="s">
        <v>220</v>
      </c>
      <c r="DIX309" s="319">
        <f>DIX308+1</f>
        <v>5</v>
      </c>
      <c r="DIY309" s="323" t="s">
        <v>220</v>
      </c>
      <c r="DIZ309" s="319">
        <f>DIZ308+1</f>
        <v>5</v>
      </c>
      <c r="DJA309" s="323" t="s">
        <v>220</v>
      </c>
      <c r="DJB309" s="319">
        <f>DJB308+1</f>
        <v>5</v>
      </c>
      <c r="DJC309" s="323" t="s">
        <v>220</v>
      </c>
      <c r="DJD309" s="319">
        <f>DJD308+1</f>
        <v>5</v>
      </c>
      <c r="DJE309" s="323" t="s">
        <v>220</v>
      </c>
      <c r="DJF309" s="319">
        <f>DJF308+1</f>
        <v>5</v>
      </c>
      <c r="DJG309" s="323" t="s">
        <v>220</v>
      </c>
      <c r="DJH309" s="319">
        <f>DJH308+1</f>
        <v>5</v>
      </c>
      <c r="DJI309" s="323" t="s">
        <v>220</v>
      </c>
      <c r="DJJ309" s="319">
        <f>DJJ308+1</f>
        <v>5</v>
      </c>
      <c r="DJK309" s="323" t="s">
        <v>220</v>
      </c>
      <c r="DJL309" s="319">
        <f>DJL308+1</f>
        <v>5</v>
      </c>
      <c r="DJM309" s="323" t="s">
        <v>220</v>
      </c>
      <c r="DJN309" s="319">
        <f>DJN308+1</f>
        <v>5</v>
      </c>
      <c r="DJO309" s="323" t="s">
        <v>220</v>
      </c>
      <c r="DJP309" s="319">
        <f>DJP308+1</f>
        <v>5</v>
      </c>
      <c r="DJQ309" s="323" t="s">
        <v>220</v>
      </c>
      <c r="DJR309" s="319">
        <f>DJR308+1</f>
        <v>5</v>
      </c>
      <c r="DJS309" s="323" t="s">
        <v>220</v>
      </c>
      <c r="DJT309" s="319">
        <f>DJT308+1</f>
        <v>5</v>
      </c>
      <c r="DJU309" s="323" t="s">
        <v>220</v>
      </c>
      <c r="DJV309" s="319">
        <f>DJV308+1</f>
        <v>5</v>
      </c>
      <c r="DJW309" s="323" t="s">
        <v>220</v>
      </c>
      <c r="DJX309" s="319">
        <f>DJX308+1</f>
        <v>5</v>
      </c>
      <c r="DJY309" s="323" t="s">
        <v>220</v>
      </c>
      <c r="DJZ309" s="319">
        <f>DJZ308+1</f>
        <v>5</v>
      </c>
      <c r="DKA309" s="323" t="s">
        <v>220</v>
      </c>
      <c r="DKB309" s="319">
        <f>DKB308+1</f>
        <v>5</v>
      </c>
      <c r="DKC309" s="323" t="s">
        <v>220</v>
      </c>
      <c r="DKD309" s="319">
        <f>DKD308+1</f>
        <v>5</v>
      </c>
      <c r="DKE309" s="323" t="s">
        <v>220</v>
      </c>
      <c r="DKF309" s="319">
        <f>DKF308+1</f>
        <v>5</v>
      </c>
      <c r="DKG309" s="323" t="s">
        <v>220</v>
      </c>
      <c r="DKH309" s="319">
        <f>DKH308+1</f>
        <v>5</v>
      </c>
      <c r="DKI309" s="323" t="s">
        <v>220</v>
      </c>
      <c r="DKJ309" s="319">
        <f>DKJ308+1</f>
        <v>5</v>
      </c>
      <c r="DKK309" s="323" t="s">
        <v>220</v>
      </c>
      <c r="DKL309" s="319">
        <f>DKL308+1</f>
        <v>5</v>
      </c>
      <c r="DKM309" s="323" t="s">
        <v>220</v>
      </c>
      <c r="DKN309" s="319">
        <f>DKN308+1</f>
        <v>5</v>
      </c>
      <c r="DKO309" s="323" t="s">
        <v>220</v>
      </c>
      <c r="DKP309" s="319">
        <f>DKP308+1</f>
        <v>5</v>
      </c>
      <c r="DKQ309" s="323" t="s">
        <v>220</v>
      </c>
      <c r="DKR309" s="319">
        <f>DKR308+1</f>
        <v>5</v>
      </c>
      <c r="DKS309" s="323" t="s">
        <v>220</v>
      </c>
      <c r="DKT309" s="319">
        <f>DKT308+1</f>
        <v>5</v>
      </c>
      <c r="DKU309" s="323" t="s">
        <v>220</v>
      </c>
      <c r="DKV309" s="319">
        <f>DKV308+1</f>
        <v>5</v>
      </c>
      <c r="DKW309" s="323" t="s">
        <v>220</v>
      </c>
      <c r="DKX309" s="319">
        <f>DKX308+1</f>
        <v>5</v>
      </c>
      <c r="DKY309" s="323" t="s">
        <v>220</v>
      </c>
      <c r="DKZ309" s="319">
        <f>DKZ308+1</f>
        <v>5</v>
      </c>
      <c r="DLA309" s="323" t="s">
        <v>220</v>
      </c>
      <c r="DLB309" s="319">
        <f>DLB308+1</f>
        <v>5</v>
      </c>
      <c r="DLC309" s="323" t="s">
        <v>220</v>
      </c>
      <c r="DLD309" s="319">
        <f>DLD308+1</f>
        <v>5</v>
      </c>
      <c r="DLE309" s="323" t="s">
        <v>220</v>
      </c>
      <c r="DLF309" s="319">
        <f>DLF308+1</f>
        <v>5</v>
      </c>
      <c r="DLG309" s="323" t="s">
        <v>220</v>
      </c>
      <c r="DLH309" s="319">
        <f>DLH308+1</f>
        <v>5</v>
      </c>
      <c r="DLI309" s="323" t="s">
        <v>220</v>
      </c>
      <c r="DLJ309" s="319">
        <f>DLJ308+1</f>
        <v>5</v>
      </c>
      <c r="DLK309" s="323" t="s">
        <v>220</v>
      </c>
      <c r="DLL309" s="319">
        <f>DLL308+1</f>
        <v>5</v>
      </c>
      <c r="DLM309" s="323" t="s">
        <v>220</v>
      </c>
      <c r="DLN309" s="319">
        <f>DLN308+1</f>
        <v>5</v>
      </c>
      <c r="DLO309" s="323" t="s">
        <v>220</v>
      </c>
      <c r="DLP309" s="319">
        <f>DLP308+1</f>
        <v>5</v>
      </c>
      <c r="DLQ309" s="323" t="s">
        <v>220</v>
      </c>
      <c r="DLR309" s="319">
        <f>DLR308+1</f>
        <v>5</v>
      </c>
      <c r="DLS309" s="323" t="s">
        <v>220</v>
      </c>
      <c r="DLT309" s="319">
        <f>DLT308+1</f>
        <v>5</v>
      </c>
      <c r="DLU309" s="323" t="s">
        <v>220</v>
      </c>
      <c r="DLV309" s="319">
        <f>DLV308+1</f>
        <v>5</v>
      </c>
      <c r="DLW309" s="323" t="s">
        <v>220</v>
      </c>
      <c r="DLX309" s="319">
        <f>DLX308+1</f>
        <v>5</v>
      </c>
      <c r="DLY309" s="323" t="s">
        <v>220</v>
      </c>
      <c r="DLZ309" s="319">
        <f>DLZ308+1</f>
        <v>5</v>
      </c>
      <c r="DMA309" s="323" t="s">
        <v>220</v>
      </c>
      <c r="DMB309" s="319">
        <f>DMB308+1</f>
        <v>5</v>
      </c>
      <c r="DMC309" s="323" t="s">
        <v>220</v>
      </c>
      <c r="DMD309" s="319">
        <f>DMD308+1</f>
        <v>5</v>
      </c>
      <c r="DME309" s="323" t="s">
        <v>220</v>
      </c>
      <c r="DMF309" s="319">
        <f>DMF308+1</f>
        <v>5</v>
      </c>
      <c r="DMG309" s="323" t="s">
        <v>220</v>
      </c>
      <c r="DMH309" s="319">
        <f>DMH308+1</f>
        <v>5</v>
      </c>
      <c r="DMI309" s="323" t="s">
        <v>220</v>
      </c>
      <c r="DMJ309" s="319">
        <f>DMJ308+1</f>
        <v>5</v>
      </c>
      <c r="DMK309" s="323" t="s">
        <v>220</v>
      </c>
      <c r="DML309" s="319">
        <f>DML308+1</f>
        <v>5</v>
      </c>
      <c r="DMM309" s="323" t="s">
        <v>220</v>
      </c>
      <c r="DMN309" s="319">
        <f>DMN308+1</f>
        <v>5</v>
      </c>
      <c r="DMO309" s="323" t="s">
        <v>220</v>
      </c>
      <c r="DMP309" s="319">
        <f>DMP308+1</f>
        <v>5</v>
      </c>
      <c r="DMQ309" s="323" t="s">
        <v>220</v>
      </c>
      <c r="DMR309" s="319">
        <f>DMR308+1</f>
        <v>5</v>
      </c>
      <c r="DMS309" s="323" t="s">
        <v>220</v>
      </c>
      <c r="DMT309" s="319">
        <f>DMT308+1</f>
        <v>5</v>
      </c>
      <c r="DMU309" s="323" t="s">
        <v>220</v>
      </c>
      <c r="DMV309" s="319">
        <f>DMV308+1</f>
        <v>5</v>
      </c>
      <c r="DMW309" s="323" t="s">
        <v>220</v>
      </c>
      <c r="DMX309" s="319">
        <f>DMX308+1</f>
        <v>5</v>
      </c>
      <c r="DMY309" s="323" t="s">
        <v>220</v>
      </c>
      <c r="DMZ309" s="319">
        <f>DMZ308+1</f>
        <v>5</v>
      </c>
      <c r="DNA309" s="323" t="s">
        <v>220</v>
      </c>
      <c r="DNB309" s="319">
        <f>DNB308+1</f>
        <v>5</v>
      </c>
      <c r="DNC309" s="323" t="s">
        <v>220</v>
      </c>
      <c r="DND309" s="319">
        <f>DND308+1</f>
        <v>5</v>
      </c>
      <c r="DNE309" s="323" t="s">
        <v>220</v>
      </c>
      <c r="DNF309" s="319">
        <f>DNF308+1</f>
        <v>5</v>
      </c>
      <c r="DNG309" s="323" t="s">
        <v>220</v>
      </c>
      <c r="DNH309" s="319">
        <f>DNH308+1</f>
        <v>5</v>
      </c>
      <c r="DNI309" s="323" t="s">
        <v>220</v>
      </c>
      <c r="DNJ309" s="319">
        <f>DNJ308+1</f>
        <v>5</v>
      </c>
      <c r="DNK309" s="323" t="s">
        <v>220</v>
      </c>
      <c r="DNL309" s="319">
        <f>DNL308+1</f>
        <v>5</v>
      </c>
      <c r="DNM309" s="323" t="s">
        <v>220</v>
      </c>
      <c r="DNN309" s="319">
        <f>DNN308+1</f>
        <v>5</v>
      </c>
      <c r="DNO309" s="323" t="s">
        <v>220</v>
      </c>
      <c r="DNP309" s="319">
        <f>DNP308+1</f>
        <v>5</v>
      </c>
      <c r="DNQ309" s="323" t="s">
        <v>220</v>
      </c>
      <c r="DNR309" s="319">
        <f>DNR308+1</f>
        <v>5</v>
      </c>
      <c r="DNS309" s="323" t="s">
        <v>220</v>
      </c>
      <c r="DNT309" s="319">
        <f>DNT308+1</f>
        <v>5</v>
      </c>
      <c r="DNU309" s="323" t="s">
        <v>220</v>
      </c>
      <c r="DNV309" s="319">
        <f>DNV308+1</f>
        <v>5</v>
      </c>
      <c r="DNW309" s="323" t="s">
        <v>220</v>
      </c>
      <c r="DNX309" s="319">
        <f>DNX308+1</f>
        <v>5</v>
      </c>
      <c r="DNY309" s="323" t="s">
        <v>220</v>
      </c>
      <c r="DNZ309" s="319">
        <f>DNZ308+1</f>
        <v>5</v>
      </c>
      <c r="DOA309" s="323" t="s">
        <v>220</v>
      </c>
      <c r="DOB309" s="319">
        <f>DOB308+1</f>
        <v>5</v>
      </c>
      <c r="DOC309" s="323" t="s">
        <v>220</v>
      </c>
      <c r="DOD309" s="319">
        <f>DOD308+1</f>
        <v>5</v>
      </c>
      <c r="DOE309" s="323" t="s">
        <v>220</v>
      </c>
      <c r="DOF309" s="319">
        <f>DOF308+1</f>
        <v>5</v>
      </c>
      <c r="DOG309" s="323" t="s">
        <v>220</v>
      </c>
      <c r="DOH309" s="319">
        <f>DOH308+1</f>
        <v>5</v>
      </c>
      <c r="DOI309" s="323" t="s">
        <v>220</v>
      </c>
      <c r="DOJ309" s="319">
        <f>DOJ308+1</f>
        <v>5</v>
      </c>
      <c r="DOK309" s="323" t="s">
        <v>220</v>
      </c>
      <c r="DOL309" s="319">
        <f>DOL308+1</f>
        <v>5</v>
      </c>
      <c r="DOM309" s="323" t="s">
        <v>220</v>
      </c>
      <c r="DON309" s="319">
        <f>DON308+1</f>
        <v>5</v>
      </c>
      <c r="DOO309" s="323" t="s">
        <v>220</v>
      </c>
      <c r="DOP309" s="319">
        <f>DOP308+1</f>
        <v>5</v>
      </c>
      <c r="DOQ309" s="323" t="s">
        <v>220</v>
      </c>
      <c r="DOR309" s="319">
        <f>DOR308+1</f>
        <v>5</v>
      </c>
      <c r="DOS309" s="323" t="s">
        <v>220</v>
      </c>
      <c r="DOT309" s="319">
        <f>DOT308+1</f>
        <v>5</v>
      </c>
      <c r="DOU309" s="323" t="s">
        <v>220</v>
      </c>
      <c r="DOV309" s="319">
        <f>DOV308+1</f>
        <v>5</v>
      </c>
      <c r="DOW309" s="323" t="s">
        <v>220</v>
      </c>
      <c r="DOX309" s="319">
        <f>DOX308+1</f>
        <v>5</v>
      </c>
      <c r="DOY309" s="323" t="s">
        <v>220</v>
      </c>
      <c r="DOZ309" s="319">
        <f>DOZ308+1</f>
        <v>5</v>
      </c>
      <c r="DPA309" s="323" t="s">
        <v>220</v>
      </c>
      <c r="DPB309" s="319">
        <f>DPB308+1</f>
        <v>5</v>
      </c>
      <c r="DPC309" s="323" t="s">
        <v>220</v>
      </c>
      <c r="DPD309" s="319">
        <f>DPD308+1</f>
        <v>5</v>
      </c>
      <c r="DPE309" s="323" t="s">
        <v>220</v>
      </c>
      <c r="DPF309" s="319">
        <f>DPF308+1</f>
        <v>5</v>
      </c>
      <c r="DPG309" s="323" t="s">
        <v>220</v>
      </c>
      <c r="DPH309" s="319">
        <f>DPH308+1</f>
        <v>5</v>
      </c>
      <c r="DPI309" s="323" t="s">
        <v>220</v>
      </c>
      <c r="DPJ309" s="319">
        <f>DPJ308+1</f>
        <v>5</v>
      </c>
      <c r="DPK309" s="323" t="s">
        <v>220</v>
      </c>
      <c r="DPL309" s="319">
        <f>DPL308+1</f>
        <v>5</v>
      </c>
      <c r="DPM309" s="323" t="s">
        <v>220</v>
      </c>
      <c r="DPN309" s="319">
        <f>DPN308+1</f>
        <v>5</v>
      </c>
      <c r="DPO309" s="323" t="s">
        <v>220</v>
      </c>
      <c r="DPP309" s="319">
        <f>DPP308+1</f>
        <v>5</v>
      </c>
      <c r="DPQ309" s="323" t="s">
        <v>220</v>
      </c>
      <c r="DPR309" s="319">
        <f>DPR308+1</f>
        <v>5</v>
      </c>
      <c r="DPS309" s="323" t="s">
        <v>220</v>
      </c>
      <c r="DPT309" s="319">
        <f>DPT308+1</f>
        <v>5</v>
      </c>
      <c r="DPU309" s="323" t="s">
        <v>220</v>
      </c>
      <c r="DPV309" s="319">
        <f>DPV308+1</f>
        <v>5</v>
      </c>
      <c r="DPW309" s="323" t="s">
        <v>220</v>
      </c>
      <c r="DPX309" s="319">
        <f>DPX308+1</f>
        <v>5</v>
      </c>
      <c r="DPY309" s="323" t="s">
        <v>220</v>
      </c>
      <c r="DPZ309" s="319">
        <f>DPZ308+1</f>
        <v>5</v>
      </c>
      <c r="DQA309" s="323" t="s">
        <v>220</v>
      </c>
      <c r="DQB309" s="319">
        <f>DQB308+1</f>
        <v>5</v>
      </c>
      <c r="DQC309" s="323" t="s">
        <v>220</v>
      </c>
      <c r="DQD309" s="319">
        <f>DQD308+1</f>
        <v>5</v>
      </c>
      <c r="DQE309" s="323" t="s">
        <v>220</v>
      </c>
      <c r="DQF309" s="319">
        <f>DQF308+1</f>
        <v>5</v>
      </c>
      <c r="DQG309" s="323" t="s">
        <v>220</v>
      </c>
      <c r="DQH309" s="319">
        <f>DQH308+1</f>
        <v>5</v>
      </c>
      <c r="DQI309" s="323" t="s">
        <v>220</v>
      </c>
      <c r="DQJ309" s="319">
        <f>DQJ308+1</f>
        <v>5</v>
      </c>
      <c r="DQK309" s="323" t="s">
        <v>220</v>
      </c>
      <c r="DQL309" s="319">
        <f>DQL308+1</f>
        <v>5</v>
      </c>
      <c r="DQM309" s="323" t="s">
        <v>220</v>
      </c>
      <c r="DQN309" s="319">
        <f>DQN308+1</f>
        <v>5</v>
      </c>
      <c r="DQO309" s="323" t="s">
        <v>220</v>
      </c>
      <c r="DQP309" s="319">
        <f>DQP308+1</f>
        <v>5</v>
      </c>
      <c r="DQQ309" s="323" t="s">
        <v>220</v>
      </c>
      <c r="DQR309" s="319">
        <f>DQR308+1</f>
        <v>5</v>
      </c>
      <c r="DQS309" s="323" t="s">
        <v>220</v>
      </c>
      <c r="DQT309" s="319">
        <f>DQT308+1</f>
        <v>5</v>
      </c>
      <c r="DQU309" s="323" t="s">
        <v>220</v>
      </c>
      <c r="DQV309" s="319">
        <f>DQV308+1</f>
        <v>5</v>
      </c>
      <c r="DQW309" s="323" t="s">
        <v>220</v>
      </c>
      <c r="DQX309" s="319">
        <f>DQX308+1</f>
        <v>5</v>
      </c>
      <c r="DQY309" s="323" t="s">
        <v>220</v>
      </c>
      <c r="DQZ309" s="319">
        <f>DQZ308+1</f>
        <v>5</v>
      </c>
      <c r="DRA309" s="323" t="s">
        <v>220</v>
      </c>
      <c r="DRB309" s="319">
        <f>DRB308+1</f>
        <v>5</v>
      </c>
      <c r="DRC309" s="323" t="s">
        <v>220</v>
      </c>
      <c r="DRD309" s="319">
        <f>DRD308+1</f>
        <v>5</v>
      </c>
      <c r="DRE309" s="323" t="s">
        <v>220</v>
      </c>
      <c r="DRF309" s="319">
        <f>DRF308+1</f>
        <v>5</v>
      </c>
      <c r="DRG309" s="323" t="s">
        <v>220</v>
      </c>
      <c r="DRH309" s="319">
        <f>DRH308+1</f>
        <v>5</v>
      </c>
      <c r="DRI309" s="323" t="s">
        <v>220</v>
      </c>
      <c r="DRJ309" s="319">
        <f>DRJ308+1</f>
        <v>5</v>
      </c>
      <c r="DRK309" s="323" t="s">
        <v>220</v>
      </c>
      <c r="DRL309" s="319">
        <f>DRL308+1</f>
        <v>5</v>
      </c>
      <c r="DRM309" s="323" t="s">
        <v>220</v>
      </c>
      <c r="DRN309" s="319">
        <f>DRN308+1</f>
        <v>5</v>
      </c>
      <c r="DRO309" s="323" t="s">
        <v>220</v>
      </c>
      <c r="DRP309" s="319">
        <f>DRP308+1</f>
        <v>5</v>
      </c>
      <c r="DRQ309" s="323" t="s">
        <v>220</v>
      </c>
      <c r="DRR309" s="319">
        <f>DRR308+1</f>
        <v>5</v>
      </c>
      <c r="DRS309" s="323" t="s">
        <v>220</v>
      </c>
      <c r="DRT309" s="319">
        <f>DRT308+1</f>
        <v>5</v>
      </c>
      <c r="DRU309" s="323" t="s">
        <v>220</v>
      </c>
      <c r="DRV309" s="319">
        <f>DRV308+1</f>
        <v>5</v>
      </c>
      <c r="DRW309" s="323" t="s">
        <v>220</v>
      </c>
      <c r="DRX309" s="319">
        <f>DRX308+1</f>
        <v>5</v>
      </c>
      <c r="DRY309" s="323" t="s">
        <v>220</v>
      </c>
      <c r="DRZ309" s="319">
        <f>DRZ308+1</f>
        <v>5</v>
      </c>
      <c r="DSA309" s="323" t="s">
        <v>220</v>
      </c>
      <c r="DSB309" s="319">
        <f>DSB308+1</f>
        <v>5</v>
      </c>
      <c r="DSC309" s="323" t="s">
        <v>220</v>
      </c>
      <c r="DSD309" s="319">
        <f>DSD308+1</f>
        <v>5</v>
      </c>
      <c r="DSE309" s="323" t="s">
        <v>220</v>
      </c>
      <c r="DSF309" s="319">
        <f>DSF308+1</f>
        <v>5</v>
      </c>
      <c r="DSG309" s="323" t="s">
        <v>220</v>
      </c>
      <c r="DSH309" s="319">
        <f>DSH308+1</f>
        <v>5</v>
      </c>
      <c r="DSI309" s="323" t="s">
        <v>220</v>
      </c>
      <c r="DSJ309" s="319">
        <f>DSJ308+1</f>
        <v>5</v>
      </c>
      <c r="DSK309" s="323" t="s">
        <v>220</v>
      </c>
      <c r="DSL309" s="319">
        <f>DSL308+1</f>
        <v>5</v>
      </c>
      <c r="DSM309" s="323" t="s">
        <v>220</v>
      </c>
      <c r="DSN309" s="319">
        <f>DSN308+1</f>
        <v>5</v>
      </c>
      <c r="DSO309" s="323" t="s">
        <v>220</v>
      </c>
      <c r="DSP309" s="319">
        <f>DSP308+1</f>
        <v>5</v>
      </c>
      <c r="DSQ309" s="323" t="s">
        <v>220</v>
      </c>
      <c r="DSR309" s="319">
        <f>DSR308+1</f>
        <v>5</v>
      </c>
      <c r="DSS309" s="323" t="s">
        <v>220</v>
      </c>
      <c r="DST309" s="319">
        <f>DST308+1</f>
        <v>5</v>
      </c>
      <c r="DSU309" s="323" t="s">
        <v>220</v>
      </c>
      <c r="DSV309" s="319">
        <f>DSV308+1</f>
        <v>5</v>
      </c>
      <c r="DSW309" s="323" t="s">
        <v>220</v>
      </c>
      <c r="DSX309" s="319">
        <f>DSX308+1</f>
        <v>5</v>
      </c>
      <c r="DSY309" s="323" t="s">
        <v>220</v>
      </c>
      <c r="DSZ309" s="319">
        <f>DSZ308+1</f>
        <v>5</v>
      </c>
      <c r="DTA309" s="323" t="s">
        <v>220</v>
      </c>
      <c r="DTB309" s="319">
        <f>DTB308+1</f>
        <v>5</v>
      </c>
      <c r="DTC309" s="323" t="s">
        <v>220</v>
      </c>
      <c r="DTD309" s="319">
        <f>DTD308+1</f>
        <v>5</v>
      </c>
      <c r="DTE309" s="323" t="s">
        <v>220</v>
      </c>
      <c r="DTF309" s="319">
        <f>DTF308+1</f>
        <v>5</v>
      </c>
      <c r="DTG309" s="323" t="s">
        <v>220</v>
      </c>
      <c r="DTH309" s="319">
        <f>DTH308+1</f>
        <v>5</v>
      </c>
      <c r="DTI309" s="323" t="s">
        <v>220</v>
      </c>
      <c r="DTJ309" s="319">
        <f>DTJ308+1</f>
        <v>5</v>
      </c>
      <c r="DTK309" s="323" t="s">
        <v>220</v>
      </c>
      <c r="DTL309" s="319">
        <f>DTL308+1</f>
        <v>5</v>
      </c>
      <c r="DTM309" s="323" t="s">
        <v>220</v>
      </c>
      <c r="DTN309" s="319">
        <f>DTN308+1</f>
        <v>5</v>
      </c>
      <c r="DTO309" s="323" t="s">
        <v>220</v>
      </c>
      <c r="DTP309" s="319">
        <f>DTP308+1</f>
        <v>5</v>
      </c>
      <c r="DTQ309" s="323" t="s">
        <v>220</v>
      </c>
      <c r="DTR309" s="319">
        <f>DTR308+1</f>
        <v>5</v>
      </c>
      <c r="DTS309" s="323" t="s">
        <v>220</v>
      </c>
      <c r="DTT309" s="319">
        <f>DTT308+1</f>
        <v>5</v>
      </c>
      <c r="DTU309" s="323" t="s">
        <v>220</v>
      </c>
      <c r="DTV309" s="319">
        <f>DTV308+1</f>
        <v>5</v>
      </c>
      <c r="DTW309" s="323" t="s">
        <v>220</v>
      </c>
      <c r="DTX309" s="319">
        <f>DTX308+1</f>
        <v>5</v>
      </c>
      <c r="DTY309" s="323" t="s">
        <v>220</v>
      </c>
      <c r="DTZ309" s="319">
        <f>DTZ308+1</f>
        <v>5</v>
      </c>
      <c r="DUA309" s="323" t="s">
        <v>220</v>
      </c>
      <c r="DUB309" s="319">
        <f>DUB308+1</f>
        <v>5</v>
      </c>
      <c r="DUC309" s="323" t="s">
        <v>220</v>
      </c>
      <c r="DUD309" s="319">
        <f>DUD308+1</f>
        <v>5</v>
      </c>
      <c r="DUE309" s="323" t="s">
        <v>220</v>
      </c>
      <c r="DUF309" s="319">
        <f>DUF308+1</f>
        <v>5</v>
      </c>
      <c r="DUG309" s="323" t="s">
        <v>220</v>
      </c>
      <c r="DUH309" s="319">
        <f>DUH308+1</f>
        <v>5</v>
      </c>
      <c r="DUI309" s="323" t="s">
        <v>220</v>
      </c>
      <c r="DUJ309" s="319">
        <f>DUJ308+1</f>
        <v>5</v>
      </c>
      <c r="DUK309" s="323" t="s">
        <v>220</v>
      </c>
      <c r="DUL309" s="319">
        <f>DUL308+1</f>
        <v>5</v>
      </c>
      <c r="DUM309" s="323" t="s">
        <v>220</v>
      </c>
      <c r="DUN309" s="319">
        <f>DUN308+1</f>
        <v>5</v>
      </c>
      <c r="DUO309" s="323" t="s">
        <v>220</v>
      </c>
      <c r="DUP309" s="319">
        <f>DUP308+1</f>
        <v>5</v>
      </c>
      <c r="DUQ309" s="323" t="s">
        <v>220</v>
      </c>
      <c r="DUR309" s="319">
        <f>DUR308+1</f>
        <v>5</v>
      </c>
      <c r="DUS309" s="323" t="s">
        <v>220</v>
      </c>
      <c r="DUT309" s="319">
        <f>DUT308+1</f>
        <v>5</v>
      </c>
      <c r="DUU309" s="323" t="s">
        <v>220</v>
      </c>
      <c r="DUV309" s="319">
        <f>DUV308+1</f>
        <v>5</v>
      </c>
      <c r="DUW309" s="323" t="s">
        <v>220</v>
      </c>
      <c r="DUX309" s="319">
        <f>DUX308+1</f>
        <v>5</v>
      </c>
      <c r="DUY309" s="323" t="s">
        <v>220</v>
      </c>
      <c r="DUZ309" s="319">
        <f>DUZ308+1</f>
        <v>5</v>
      </c>
      <c r="DVA309" s="323" t="s">
        <v>220</v>
      </c>
      <c r="DVB309" s="319">
        <f>DVB308+1</f>
        <v>5</v>
      </c>
      <c r="DVC309" s="323" t="s">
        <v>220</v>
      </c>
      <c r="DVD309" s="319">
        <f>DVD308+1</f>
        <v>5</v>
      </c>
      <c r="DVE309" s="323" t="s">
        <v>220</v>
      </c>
      <c r="DVF309" s="319">
        <f>DVF308+1</f>
        <v>5</v>
      </c>
      <c r="DVG309" s="323" t="s">
        <v>220</v>
      </c>
      <c r="DVH309" s="319">
        <f>DVH308+1</f>
        <v>5</v>
      </c>
      <c r="DVI309" s="323" t="s">
        <v>220</v>
      </c>
      <c r="DVJ309" s="319">
        <f>DVJ308+1</f>
        <v>5</v>
      </c>
      <c r="DVK309" s="323" t="s">
        <v>220</v>
      </c>
      <c r="DVL309" s="319">
        <f>DVL308+1</f>
        <v>5</v>
      </c>
      <c r="DVM309" s="323" t="s">
        <v>220</v>
      </c>
      <c r="DVN309" s="319">
        <f>DVN308+1</f>
        <v>5</v>
      </c>
      <c r="DVO309" s="323" t="s">
        <v>220</v>
      </c>
      <c r="DVP309" s="319">
        <f>DVP308+1</f>
        <v>5</v>
      </c>
      <c r="DVQ309" s="323" t="s">
        <v>220</v>
      </c>
      <c r="DVR309" s="319">
        <f>DVR308+1</f>
        <v>5</v>
      </c>
      <c r="DVS309" s="323" t="s">
        <v>220</v>
      </c>
      <c r="DVT309" s="319">
        <f>DVT308+1</f>
        <v>5</v>
      </c>
      <c r="DVU309" s="323" t="s">
        <v>220</v>
      </c>
      <c r="DVV309" s="319">
        <f>DVV308+1</f>
        <v>5</v>
      </c>
      <c r="DVW309" s="323" t="s">
        <v>220</v>
      </c>
      <c r="DVX309" s="319">
        <f>DVX308+1</f>
        <v>5</v>
      </c>
      <c r="DVY309" s="323" t="s">
        <v>220</v>
      </c>
      <c r="DVZ309" s="319">
        <f>DVZ308+1</f>
        <v>5</v>
      </c>
      <c r="DWA309" s="323" t="s">
        <v>220</v>
      </c>
      <c r="DWB309" s="319">
        <f>DWB308+1</f>
        <v>5</v>
      </c>
      <c r="DWC309" s="323" t="s">
        <v>220</v>
      </c>
      <c r="DWD309" s="319">
        <f>DWD308+1</f>
        <v>5</v>
      </c>
      <c r="DWE309" s="323" t="s">
        <v>220</v>
      </c>
      <c r="DWF309" s="319">
        <f>DWF308+1</f>
        <v>5</v>
      </c>
      <c r="DWG309" s="323" t="s">
        <v>220</v>
      </c>
      <c r="DWH309" s="319">
        <f>DWH308+1</f>
        <v>5</v>
      </c>
      <c r="DWI309" s="323" t="s">
        <v>220</v>
      </c>
      <c r="DWJ309" s="319">
        <f>DWJ308+1</f>
        <v>5</v>
      </c>
      <c r="DWK309" s="323" t="s">
        <v>220</v>
      </c>
      <c r="DWL309" s="319">
        <f>DWL308+1</f>
        <v>5</v>
      </c>
      <c r="DWM309" s="323" t="s">
        <v>220</v>
      </c>
      <c r="DWN309" s="319">
        <f>DWN308+1</f>
        <v>5</v>
      </c>
      <c r="DWO309" s="323" t="s">
        <v>220</v>
      </c>
      <c r="DWP309" s="319">
        <f>DWP308+1</f>
        <v>5</v>
      </c>
      <c r="DWQ309" s="323" t="s">
        <v>220</v>
      </c>
      <c r="DWR309" s="319">
        <f>DWR308+1</f>
        <v>5</v>
      </c>
      <c r="DWS309" s="323" t="s">
        <v>220</v>
      </c>
      <c r="DWT309" s="319">
        <f>DWT308+1</f>
        <v>5</v>
      </c>
      <c r="DWU309" s="323" t="s">
        <v>220</v>
      </c>
      <c r="DWV309" s="319">
        <f>DWV308+1</f>
        <v>5</v>
      </c>
      <c r="DWW309" s="323" t="s">
        <v>220</v>
      </c>
      <c r="DWX309" s="319">
        <f>DWX308+1</f>
        <v>5</v>
      </c>
      <c r="DWY309" s="323" t="s">
        <v>220</v>
      </c>
      <c r="DWZ309" s="319">
        <f>DWZ308+1</f>
        <v>5</v>
      </c>
      <c r="DXA309" s="323" t="s">
        <v>220</v>
      </c>
      <c r="DXB309" s="319">
        <f>DXB308+1</f>
        <v>5</v>
      </c>
      <c r="DXC309" s="323" t="s">
        <v>220</v>
      </c>
      <c r="DXD309" s="319">
        <f>DXD308+1</f>
        <v>5</v>
      </c>
      <c r="DXE309" s="323" t="s">
        <v>220</v>
      </c>
      <c r="DXF309" s="319">
        <f>DXF308+1</f>
        <v>5</v>
      </c>
      <c r="DXG309" s="323" t="s">
        <v>220</v>
      </c>
      <c r="DXH309" s="319">
        <f>DXH308+1</f>
        <v>5</v>
      </c>
      <c r="DXI309" s="323" t="s">
        <v>220</v>
      </c>
      <c r="DXJ309" s="319">
        <f>DXJ308+1</f>
        <v>5</v>
      </c>
      <c r="DXK309" s="323" t="s">
        <v>220</v>
      </c>
      <c r="DXL309" s="319">
        <f>DXL308+1</f>
        <v>5</v>
      </c>
      <c r="DXM309" s="323" t="s">
        <v>220</v>
      </c>
      <c r="DXN309" s="319">
        <f>DXN308+1</f>
        <v>5</v>
      </c>
      <c r="DXO309" s="323" t="s">
        <v>220</v>
      </c>
      <c r="DXP309" s="319">
        <f>DXP308+1</f>
        <v>5</v>
      </c>
      <c r="DXQ309" s="323" t="s">
        <v>220</v>
      </c>
      <c r="DXR309" s="319">
        <f>DXR308+1</f>
        <v>5</v>
      </c>
      <c r="DXS309" s="323" t="s">
        <v>220</v>
      </c>
      <c r="DXT309" s="319">
        <f>DXT308+1</f>
        <v>5</v>
      </c>
      <c r="DXU309" s="323" t="s">
        <v>220</v>
      </c>
      <c r="DXV309" s="319">
        <f>DXV308+1</f>
        <v>5</v>
      </c>
      <c r="DXW309" s="323" t="s">
        <v>220</v>
      </c>
      <c r="DXX309" s="319">
        <f>DXX308+1</f>
        <v>5</v>
      </c>
      <c r="DXY309" s="323" t="s">
        <v>220</v>
      </c>
      <c r="DXZ309" s="319">
        <f>DXZ308+1</f>
        <v>5</v>
      </c>
      <c r="DYA309" s="323" t="s">
        <v>220</v>
      </c>
      <c r="DYB309" s="319">
        <f>DYB308+1</f>
        <v>5</v>
      </c>
      <c r="DYC309" s="323" t="s">
        <v>220</v>
      </c>
      <c r="DYD309" s="319">
        <f>DYD308+1</f>
        <v>5</v>
      </c>
      <c r="DYE309" s="323" t="s">
        <v>220</v>
      </c>
      <c r="DYF309" s="319">
        <f>DYF308+1</f>
        <v>5</v>
      </c>
      <c r="DYG309" s="323" t="s">
        <v>220</v>
      </c>
      <c r="DYH309" s="319">
        <f>DYH308+1</f>
        <v>5</v>
      </c>
      <c r="DYI309" s="323" t="s">
        <v>220</v>
      </c>
      <c r="DYJ309" s="319">
        <f>DYJ308+1</f>
        <v>5</v>
      </c>
      <c r="DYK309" s="323" t="s">
        <v>220</v>
      </c>
      <c r="DYL309" s="319">
        <f>DYL308+1</f>
        <v>5</v>
      </c>
      <c r="DYM309" s="323" t="s">
        <v>220</v>
      </c>
      <c r="DYN309" s="319">
        <f>DYN308+1</f>
        <v>5</v>
      </c>
      <c r="DYO309" s="323" t="s">
        <v>220</v>
      </c>
      <c r="DYP309" s="319">
        <f>DYP308+1</f>
        <v>5</v>
      </c>
      <c r="DYQ309" s="323" t="s">
        <v>220</v>
      </c>
      <c r="DYR309" s="319">
        <f>DYR308+1</f>
        <v>5</v>
      </c>
      <c r="DYS309" s="323" t="s">
        <v>220</v>
      </c>
      <c r="DYT309" s="319">
        <f>DYT308+1</f>
        <v>5</v>
      </c>
      <c r="DYU309" s="323" t="s">
        <v>220</v>
      </c>
      <c r="DYV309" s="319">
        <f>DYV308+1</f>
        <v>5</v>
      </c>
      <c r="DYW309" s="323" t="s">
        <v>220</v>
      </c>
      <c r="DYX309" s="319">
        <f>DYX308+1</f>
        <v>5</v>
      </c>
      <c r="DYY309" s="323" t="s">
        <v>220</v>
      </c>
      <c r="DYZ309" s="319">
        <f>DYZ308+1</f>
        <v>5</v>
      </c>
      <c r="DZA309" s="323" t="s">
        <v>220</v>
      </c>
      <c r="DZB309" s="319">
        <f>DZB308+1</f>
        <v>5</v>
      </c>
      <c r="DZC309" s="323" t="s">
        <v>220</v>
      </c>
      <c r="DZD309" s="319">
        <f>DZD308+1</f>
        <v>5</v>
      </c>
      <c r="DZE309" s="323" t="s">
        <v>220</v>
      </c>
      <c r="DZF309" s="319">
        <f>DZF308+1</f>
        <v>5</v>
      </c>
      <c r="DZG309" s="323" t="s">
        <v>220</v>
      </c>
      <c r="DZH309" s="319">
        <f>DZH308+1</f>
        <v>5</v>
      </c>
      <c r="DZI309" s="323" t="s">
        <v>220</v>
      </c>
      <c r="DZJ309" s="319">
        <f>DZJ308+1</f>
        <v>5</v>
      </c>
      <c r="DZK309" s="323" t="s">
        <v>220</v>
      </c>
      <c r="DZL309" s="319">
        <f>DZL308+1</f>
        <v>5</v>
      </c>
      <c r="DZM309" s="323" t="s">
        <v>220</v>
      </c>
      <c r="DZN309" s="319">
        <f>DZN308+1</f>
        <v>5</v>
      </c>
      <c r="DZO309" s="323" t="s">
        <v>220</v>
      </c>
      <c r="DZP309" s="319">
        <f>DZP308+1</f>
        <v>5</v>
      </c>
      <c r="DZQ309" s="323" t="s">
        <v>220</v>
      </c>
      <c r="DZR309" s="319">
        <f>DZR308+1</f>
        <v>5</v>
      </c>
      <c r="DZS309" s="323" t="s">
        <v>220</v>
      </c>
      <c r="DZT309" s="319">
        <f>DZT308+1</f>
        <v>5</v>
      </c>
      <c r="DZU309" s="323" t="s">
        <v>220</v>
      </c>
      <c r="DZV309" s="319">
        <f>DZV308+1</f>
        <v>5</v>
      </c>
      <c r="DZW309" s="323" t="s">
        <v>220</v>
      </c>
      <c r="DZX309" s="319">
        <f>DZX308+1</f>
        <v>5</v>
      </c>
      <c r="DZY309" s="323" t="s">
        <v>220</v>
      </c>
      <c r="DZZ309" s="319">
        <f>DZZ308+1</f>
        <v>5</v>
      </c>
      <c r="EAA309" s="323" t="s">
        <v>220</v>
      </c>
      <c r="EAB309" s="319">
        <f>EAB308+1</f>
        <v>5</v>
      </c>
      <c r="EAC309" s="323" t="s">
        <v>220</v>
      </c>
      <c r="EAD309" s="319">
        <f>EAD308+1</f>
        <v>5</v>
      </c>
      <c r="EAE309" s="323" t="s">
        <v>220</v>
      </c>
      <c r="EAF309" s="319">
        <f>EAF308+1</f>
        <v>5</v>
      </c>
      <c r="EAG309" s="323" t="s">
        <v>220</v>
      </c>
      <c r="EAH309" s="319">
        <f>EAH308+1</f>
        <v>5</v>
      </c>
      <c r="EAI309" s="323" t="s">
        <v>220</v>
      </c>
      <c r="EAJ309" s="319">
        <f>EAJ308+1</f>
        <v>5</v>
      </c>
      <c r="EAK309" s="323" t="s">
        <v>220</v>
      </c>
      <c r="EAL309" s="319">
        <f>EAL308+1</f>
        <v>5</v>
      </c>
      <c r="EAM309" s="323" t="s">
        <v>220</v>
      </c>
      <c r="EAN309" s="319">
        <f>EAN308+1</f>
        <v>5</v>
      </c>
      <c r="EAO309" s="323" t="s">
        <v>220</v>
      </c>
      <c r="EAP309" s="319">
        <f>EAP308+1</f>
        <v>5</v>
      </c>
      <c r="EAQ309" s="323" t="s">
        <v>220</v>
      </c>
      <c r="EAR309" s="319">
        <f>EAR308+1</f>
        <v>5</v>
      </c>
      <c r="EAS309" s="323" t="s">
        <v>220</v>
      </c>
      <c r="EAT309" s="319">
        <f>EAT308+1</f>
        <v>5</v>
      </c>
      <c r="EAU309" s="323" t="s">
        <v>220</v>
      </c>
      <c r="EAV309" s="319">
        <f>EAV308+1</f>
        <v>5</v>
      </c>
      <c r="EAW309" s="323" t="s">
        <v>220</v>
      </c>
      <c r="EAX309" s="319">
        <f>EAX308+1</f>
        <v>5</v>
      </c>
      <c r="EAY309" s="323" t="s">
        <v>220</v>
      </c>
      <c r="EAZ309" s="319">
        <f>EAZ308+1</f>
        <v>5</v>
      </c>
      <c r="EBA309" s="323" t="s">
        <v>220</v>
      </c>
      <c r="EBB309" s="319">
        <f>EBB308+1</f>
        <v>5</v>
      </c>
      <c r="EBC309" s="323" t="s">
        <v>220</v>
      </c>
      <c r="EBD309" s="319">
        <f>EBD308+1</f>
        <v>5</v>
      </c>
      <c r="EBE309" s="323" t="s">
        <v>220</v>
      </c>
      <c r="EBF309" s="319">
        <f>EBF308+1</f>
        <v>5</v>
      </c>
      <c r="EBG309" s="323" t="s">
        <v>220</v>
      </c>
      <c r="EBH309" s="319">
        <f>EBH308+1</f>
        <v>5</v>
      </c>
      <c r="EBI309" s="323" t="s">
        <v>220</v>
      </c>
      <c r="EBJ309" s="319">
        <f>EBJ308+1</f>
        <v>5</v>
      </c>
      <c r="EBK309" s="323" t="s">
        <v>220</v>
      </c>
      <c r="EBL309" s="319">
        <f>EBL308+1</f>
        <v>5</v>
      </c>
      <c r="EBM309" s="323" t="s">
        <v>220</v>
      </c>
      <c r="EBN309" s="319">
        <f>EBN308+1</f>
        <v>5</v>
      </c>
      <c r="EBO309" s="323" t="s">
        <v>220</v>
      </c>
      <c r="EBP309" s="319">
        <f>EBP308+1</f>
        <v>5</v>
      </c>
      <c r="EBQ309" s="323" t="s">
        <v>220</v>
      </c>
      <c r="EBR309" s="319">
        <f>EBR308+1</f>
        <v>5</v>
      </c>
      <c r="EBS309" s="323" t="s">
        <v>220</v>
      </c>
      <c r="EBT309" s="319">
        <f>EBT308+1</f>
        <v>5</v>
      </c>
      <c r="EBU309" s="323" t="s">
        <v>220</v>
      </c>
      <c r="EBV309" s="319">
        <f>EBV308+1</f>
        <v>5</v>
      </c>
      <c r="EBW309" s="323" t="s">
        <v>220</v>
      </c>
      <c r="EBX309" s="319">
        <f>EBX308+1</f>
        <v>5</v>
      </c>
      <c r="EBY309" s="323" t="s">
        <v>220</v>
      </c>
      <c r="EBZ309" s="319">
        <f>EBZ308+1</f>
        <v>5</v>
      </c>
      <c r="ECA309" s="323" t="s">
        <v>220</v>
      </c>
      <c r="ECB309" s="319">
        <f>ECB308+1</f>
        <v>5</v>
      </c>
      <c r="ECC309" s="323" t="s">
        <v>220</v>
      </c>
      <c r="ECD309" s="319">
        <f>ECD308+1</f>
        <v>5</v>
      </c>
      <c r="ECE309" s="323" t="s">
        <v>220</v>
      </c>
      <c r="ECF309" s="319">
        <f>ECF308+1</f>
        <v>5</v>
      </c>
      <c r="ECG309" s="323" t="s">
        <v>220</v>
      </c>
      <c r="ECH309" s="319">
        <f>ECH308+1</f>
        <v>5</v>
      </c>
      <c r="ECI309" s="323" t="s">
        <v>220</v>
      </c>
      <c r="ECJ309" s="319">
        <f>ECJ308+1</f>
        <v>5</v>
      </c>
      <c r="ECK309" s="323" t="s">
        <v>220</v>
      </c>
      <c r="ECL309" s="319">
        <f>ECL308+1</f>
        <v>5</v>
      </c>
      <c r="ECM309" s="323" t="s">
        <v>220</v>
      </c>
      <c r="ECN309" s="319">
        <f>ECN308+1</f>
        <v>5</v>
      </c>
      <c r="ECO309" s="323" t="s">
        <v>220</v>
      </c>
      <c r="ECP309" s="319">
        <f>ECP308+1</f>
        <v>5</v>
      </c>
      <c r="ECQ309" s="323" t="s">
        <v>220</v>
      </c>
      <c r="ECR309" s="319">
        <f>ECR308+1</f>
        <v>5</v>
      </c>
      <c r="ECS309" s="323" t="s">
        <v>220</v>
      </c>
      <c r="ECT309" s="319">
        <f>ECT308+1</f>
        <v>5</v>
      </c>
      <c r="ECU309" s="323" t="s">
        <v>220</v>
      </c>
      <c r="ECV309" s="319">
        <f>ECV308+1</f>
        <v>5</v>
      </c>
      <c r="ECW309" s="323" t="s">
        <v>220</v>
      </c>
      <c r="ECX309" s="319">
        <f>ECX308+1</f>
        <v>5</v>
      </c>
      <c r="ECY309" s="323" t="s">
        <v>220</v>
      </c>
      <c r="ECZ309" s="319">
        <f>ECZ308+1</f>
        <v>5</v>
      </c>
      <c r="EDA309" s="323" t="s">
        <v>220</v>
      </c>
      <c r="EDB309" s="319">
        <f>EDB308+1</f>
        <v>5</v>
      </c>
      <c r="EDC309" s="323" t="s">
        <v>220</v>
      </c>
      <c r="EDD309" s="319">
        <f>EDD308+1</f>
        <v>5</v>
      </c>
      <c r="EDE309" s="323" t="s">
        <v>220</v>
      </c>
      <c r="EDF309" s="319">
        <f>EDF308+1</f>
        <v>5</v>
      </c>
      <c r="EDG309" s="323" t="s">
        <v>220</v>
      </c>
      <c r="EDH309" s="319">
        <f>EDH308+1</f>
        <v>5</v>
      </c>
      <c r="EDI309" s="323" t="s">
        <v>220</v>
      </c>
      <c r="EDJ309" s="319">
        <f>EDJ308+1</f>
        <v>5</v>
      </c>
      <c r="EDK309" s="323" t="s">
        <v>220</v>
      </c>
      <c r="EDL309" s="319">
        <f>EDL308+1</f>
        <v>5</v>
      </c>
      <c r="EDM309" s="323" t="s">
        <v>220</v>
      </c>
      <c r="EDN309" s="319">
        <f>EDN308+1</f>
        <v>5</v>
      </c>
      <c r="EDO309" s="323" t="s">
        <v>220</v>
      </c>
      <c r="EDP309" s="319">
        <f>EDP308+1</f>
        <v>5</v>
      </c>
      <c r="EDQ309" s="323" t="s">
        <v>220</v>
      </c>
      <c r="EDR309" s="319">
        <f>EDR308+1</f>
        <v>5</v>
      </c>
      <c r="EDS309" s="323" t="s">
        <v>220</v>
      </c>
      <c r="EDT309" s="319">
        <f>EDT308+1</f>
        <v>5</v>
      </c>
      <c r="EDU309" s="323" t="s">
        <v>220</v>
      </c>
      <c r="EDV309" s="319">
        <f>EDV308+1</f>
        <v>5</v>
      </c>
      <c r="EDW309" s="323" t="s">
        <v>220</v>
      </c>
      <c r="EDX309" s="319">
        <f>EDX308+1</f>
        <v>5</v>
      </c>
      <c r="EDY309" s="323" t="s">
        <v>220</v>
      </c>
      <c r="EDZ309" s="319">
        <f>EDZ308+1</f>
        <v>5</v>
      </c>
      <c r="EEA309" s="323" t="s">
        <v>220</v>
      </c>
      <c r="EEB309" s="319">
        <f>EEB308+1</f>
        <v>5</v>
      </c>
      <c r="EEC309" s="323" t="s">
        <v>220</v>
      </c>
      <c r="EED309" s="319">
        <f>EED308+1</f>
        <v>5</v>
      </c>
      <c r="EEE309" s="323" t="s">
        <v>220</v>
      </c>
      <c r="EEF309" s="319">
        <f>EEF308+1</f>
        <v>5</v>
      </c>
      <c r="EEG309" s="323" t="s">
        <v>220</v>
      </c>
      <c r="EEH309" s="319">
        <f>EEH308+1</f>
        <v>5</v>
      </c>
      <c r="EEI309" s="323" t="s">
        <v>220</v>
      </c>
      <c r="EEJ309" s="319">
        <f>EEJ308+1</f>
        <v>5</v>
      </c>
      <c r="EEK309" s="323" t="s">
        <v>220</v>
      </c>
      <c r="EEL309" s="319">
        <f>EEL308+1</f>
        <v>5</v>
      </c>
      <c r="EEM309" s="323" t="s">
        <v>220</v>
      </c>
      <c r="EEN309" s="319">
        <f>EEN308+1</f>
        <v>5</v>
      </c>
      <c r="EEO309" s="323" t="s">
        <v>220</v>
      </c>
      <c r="EEP309" s="319">
        <f>EEP308+1</f>
        <v>5</v>
      </c>
      <c r="EEQ309" s="323" t="s">
        <v>220</v>
      </c>
      <c r="EER309" s="319">
        <f>EER308+1</f>
        <v>5</v>
      </c>
      <c r="EES309" s="323" t="s">
        <v>220</v>
      </c>
      <c r="EET309" s="319">
        <f>EET308+1</f>
        <v>5</v>
      </c>
      <c r="EEU309" s="323" t="s">
        <v>220</v>
      </c>
      <c r="EEV309" s="319">
        <f>EEV308+1</f>
        <v>5</v>
      </c>
      <c r="EEW309" s="323" t="s">
        <v>220</v>
      </c>
      <c r="EEX309" s="319">
        <f>EEX308+1</f>
        <v>5</v>
      </c>
      <c r="EEY309" s="323" t="s">
        <v>220</v>
      </c>
      <c r="EEZ309" s="319">
        <f>EEZ308+1</f>
        <v>5</v>
      </c>
      <c r="EFA309" s="323" t="s">
        <v>220</v>
      </c>
      <c r="EFB309" s="319">
        <f>EFB308+1</f>
        <v>5</v>
      </c>
      <c r="EFC309" s="323" t="s">
        <v>220</v>
      </c>
      <c r="EFD309" s="319">
        <f>EFD308+1</f>
        <v>5</v>
      </c>
      <c r="EFE309" s="323" t="s">
        <v>220</v>
      </c>
      <c r="EFF309" s="319">
        <f>EFF308+1</f>
        <v>5</v>
      </c>
      <c r="EFG309" s="323" t="s">
        <v>220</v>
      </c>
      <c r="EFH309" s="319">
        <f>EFH308+1</f>
        <v>5</v>
      </c>
      <c r="EFI309" s="323" t="s">
        <v>220</v>
      </c>
      <c r="EFJ309" s="319">
        <f>EFJ308+1</f>
        <v>5</v>
      </c>
      <c r="EFK309" s="323" t="s">
        <v>220</v>
      </c>
      <c r="EFL309" s="319">
        <f>EFL308+1</f>
        <v>5</v>
      </c>
      <c r="EFM309" s="323" t="s">
        <v>220</v>
      </c>
      <c r="EFN309" s="319">
        <f>EFN308+1</f>
        <v>5</v>
      </c>
      <c r="EFO309" s="323" t="s">
        <v>220</v>
      </c>
      <c r="EFP309" s="319">
        <f>EFP308+1</f>
        <v>5</v>
      </c>
      <c r="EFQ309" s="323" t="s">
        <v>220</v>
      </c>
      <c r="EFR309" s="319">
        <f>EFR308+1</f>
        <v>5</v>
      </c>
      <c r="EFS309" s="323" t="s">
        <v>220</v>
      </c>
      <c r="EFT309" s="319">
        <f>EFT308+1</f>
        <v>5</v>
      </c>
      <c r="EFU309" s="323" t="s">
        <v>220</v>
      </c>
      <c r="EFV309" s="319">
        <f>EFV308+1</f>
        <v>5</v>
      </c>
      <c r="EFW309" s="323" t="s">
        <v>220</v>
      </c>
      <c r="EFX309" s="319">
        <f>EFX308+1</f>
        <v>5</v>
      </c>
      <c r="EFY309" s="323" t="s">
        <v>220</v>
      </c>
      <c r="EFZ309" s="319">
        <f>EFZ308+1</f>
        <v>5</v>
      </c>
      <c r="EGA309" s="323" t="s">
        <v>220</v>
      </c>
      <c r="EGB309" s="319">
        <f>EGB308+1</f>
        <v>5</v>
      </c>
      <c r="EGC309" s="323" t="s">
        <v>220</v>
      </c>
      <c r="EGD309" s="319">
        <f>EGD308+1</f>
        <v>5</v>
      </c>
      <c r="EGE309" s="323" t="s">
        <v>220</v>
      </c>
      <c r="EGF309" s="319">
        <f>EGF308+1</f>
        <v>5</v>
      </c>
      <c r="EGG309" s="323" t="s">
        <v>220</v>
      </c>
      <c r="EGH309" s="319">
        <f>EGH308+1</f>
        <v>5</v>
      </c>
      <c r="EGI309" s="323" t="s">
        <v>220</v>
      </c>
      <c r="EGJ309" s="319">
        <f>EGJ308+1</f>
        <v>5</v>
      </c>
      <c r="EGK309" s="323" t="s">
        <v>220</v>
      </c>
      <c r="EGL309" s="319">
        <f>EGL308+1</f>
        <v>5</v>
      </c>
      <c r="EGM309" s="323" t="s">
        <v>220</v>
      </c>
      <c r="EGN309" s="319">
        <f>EGN308+1</f>
        <v>5</v>
      </c>
      <c r="EGO309" s="323" t="s">
        <v>220</v>
      </c>
      <c r="EGP309" s="319">
        <f>EGP308+1</f>
        <v>5</v>
      </c>
      <c r="EGQ309" s="323" t="s">
        <v>220</v>
      </c>
      <c r="EGR309" s="319">
        <f>EGR308+1</f>
        <v>5</v>
      </c>
      <c r="EGS309" s="323" t="s">
        <v>220</v>
      </c>
      <c r="EGT309" s="319">
        <f>EGT308+1</f>
        <v>5</v>
      </c>
      <c r="EGU309" s="323" t="s">
        <v>220</v>
      </c>
      <c r="EGV309" s="319">
        <f>EGV308+1</f>
        <v>5</v>
      </c>
      <c r="EGW309" s="323" t="s">
        <v>220</v>
      </c>
      <c r="EGX309" s="319">
        <f>EGX308+1</f>
        <v>5</v>
      </c>
      <c r="EGY309" s="323" t="s">
        <v>220</v>
      </c>
      <c r="EGZ309" s="319">
        <f>EGZ308+1</f>
        <v>5</v>
      </c>
      <c r="EHA309" s="323" t="s">
        <v>220</v>
      </c>
      <c r="EHB309" s="319">
        <f>EHB308+1</f>
        <v>5</v>
      </c>
      <c r="EHC309" s="323" t="s">
        <v>220</v>
      </c>
      <c r="EHD309" s="319">
        <f>EHD308+1</f>
        <v>5</v>
      </c>
      <c r="EHE309" s="323" t="s">
        <v>220</v>
      </c>
      <c r="EHF309" s="319">
        <f>EHF308+1</f>
        <v>5</v>
      </c>
      <c r="EHG309" s="323" t="s">
        <v>220</v>
      </c>
      <c r="EHH309" s="319">
        <f>EHH308+1</f>
        <v>5</v>
      </c>
      <c r="EHI309" s="323" t="s">
        <v>220</v>
      </c>
      <c r="EHJ309" s="319">
        <f>EHJ308+1</f>
        <v>5</v>
      </c>
      <c r="EHK309" s="323" t="s">
        <v>220</v>
      </c>
      <c r="EHL309" s="319">
        <f>EHL308+1</f>
        <v>5</v>
      </c>
      <c r="EHM309" s="323" t="s">
        <v>220</v>
      </c>
      <c r="EHN309" s="319">
        <f>EHN308+1</f>
        <v>5</v>
      </c>
      <c r="EHO309" s="323" t="s">
        <v>220</v>
      </c>
      <c r="EHP309" s="319">
        <f>EHP308+1</f>
        <v>5</v>
      </c>
      <c r="EHQ309" s="323" t="s">
        <v>220</v>
      </c>
      <c r="EHR309" s="319">
        <f>EHR308+1</f>
        <v>5</v>
      </c>
      <c r="EHS309" s="323" t="s">
        <v>220</v>
      </c>
      <c r="EHT309" s="319">
        <f>EHT308+1</f>
        <v>5</v>
      </c>
      <c r="EHU309" s="323" t="s">
        <v>220</v>
      </c>
      <c r="EHV309" s="319">
        <f>EHV308+1</f>
        <v>5</v>
      </c>
      <c r="EHW309" s="323" t="s">
        <v>220</v>
      </c>
      <c r="EHX309" s="319">
        <f>EHX308+1</f>
        <v>5</v>
      </c>
      <c r="EHY309" s="323" t="s">
        <v>220</v>
      </c>
      <c r="EHZ309" s="319">
        <f>EHZ308+1</f>
        <v>5</v>
      </c>
      <c r="EIA309" s="323" t="s">
        <v>220</v>
      </c>
      <c r="EIB309" s="319">
        <f>EIB308+1</f>
        <v>5</v>
      </c>
      <c r="EIC309" s="323" t="s">
        <v>220</v>
      </c>
      <c r="EID309" s="319">
        <f>EID308+1</f>
        <v>5</v>
      </c>
      <c r="EIE309" s="323" t="s">
        <v>220</v>
      </c>
      <c r="EIF309" s="319">
        <f>EIF308+1</f>
        <v>5</v>
      </c>
      <c r="EIG309" s="323" t="s">
        <v>220</v>
      </c>
      <c r="EIH309" s="319">
        <f>EIH308+1</f>
        <v>5</v>
      </c>
      <c r="EII309" s="323" t="s">
        <v>220</v>
      </c>
      <c r="EIJ309" s="319">
        <f>EIJ308+1</f>
        <v>5</v>
      </c>
      <c r="EIK309" s="323" t="s">
        <v>220</v>
      </c>
      <c r="EIL309" s="319">
        <f>EIL308+1</f>
        <v>5</v>
      </c>
      <c r="EIM309" s="323" t="s">
        <v>220</v>
      </c>
      <c r="EIN309" s="319">
        <f>EIN308+1</f>
        <v>5</v>
      </c>
      <c r="EIO309" s="323" t="s">
        <v>220</v>
      </c>
      <c r="EIP309" s="319">
        <f>EIP308+1</f>
        <v>5</v>
      </c>
      <c r="EIQ309" s="323" t="s">
        <v>220</v>
      </c>
      <c r="EIR309" s="319">
        <f>EIR308+1</f>
        <v>5</v>
      </c>
      <c r="EIS309" s="323" t="s">
        <v>220</v>
      </c>
      <c r="EIT309" s="319">
        <f>EIT308+1</f>
        <v>5</v>
      </c>
      <c r="EIU309" s="323" t="s">
        <v>220</v>
      </c>
      <c r="EIV309" s="319">
        <f>EIV308+1</f>
        <v>5</v>
      </c>
      <c r="EIW309" s="323" t="s">
        <v>220</v>
      </c>
      <c r="EIX309" s="319">
        <f>EIX308+1</f>
        <v>5</v>
      </c>
      <c r="EIY309" s="323" t="s">
        <v>220</v>
      </c>
      <c r="EIZ309" s="319">
        <f>EIZ308+1</f>
        <v>5</v>
      </c>
      <c r="EJA309" s="323" t="s">
        <v>220</v>
      </c>
      <c r="EJB309" s="319">
        <f>EJB308+1</f>
        <v>5</v>
      </c>
      <c r="EJC309" s="323" t="s">
        <v>220</v>
      </c>
      <c r="EJD309" s="319">
        <f>EJD308+1</f>
        <v>5</v>
      </c>
      <c r="EJE309" s="323" t="s">
        <v>220</v>
      </c>
      <c r="EJF309" s="319">
        <f>EJF308+1</f>
        <v>5</v>
      </c>
      <c r="EJG309" s="323" t="s">
        <v>220</v>
      </c>
      <c r="EJH309" s="319">
        <f>EJH308+1</f>
        <v>5</v>
      </c>
      <c r="EJI309" s="323" t="s">
        <v>220</v>
      </c>
      <c r="EJJ309" s="319">
        <f>EJJ308+1</f>
        <v>5</v>
      </c>
      <c r="EJK309" s="323" t="s">
        <v>220</v>
      </c>
      <c r="EJL309" s="319">
        <f>EJL308+1</f>
        <v>5</v>
      </c>
      <c r="EJM309" s="323" t="s">
        <v>220</v>
      </c>
      <c r="EJN309" s="319">
        <f>EJN308+1</f>
        <v>5</v>
      </c>
      <c r="EJO309" s="323" t="s">
        <v>220</v>
      </c>
      <c r="EJP309" s="319">
        <f>EJP308+1</f>
        <v>5</v>
      </c>
      <c r="EJQ309" s="323" t="s">
        <v>220</v>
      </c>
      <c r="EJR309" s="319">
        <f>EJR308+1</f>
        <v>5</v>
      </c>
      <c r="EJS309" s="323" t="s">
        <v>220</v>
      </c>
      <c r="EJT309" s="319">
        <f>EJT308+1</f>
        <v>5</v>
      </c>
      <c r="EJU309" s="323" t="s">
        <v>220</v>
      </c>
      <c r="EJV309" s="319">
        <f>EJV308+1</f>
        <v>5</v>
      </c>
      <c r="EJW309" s="323" t="s">
        <v>220</v>
      </c>
      <c r="EJX309" s="319">
        <f>EJX308+1</f>
        <v>5</v>
      </c>
      <c r="EJY309" s="323" t="s">
        <v>220</v>
      </c>
      <c r="EJZ309" s="319">
        <f>EJZ308+1</f>
        <v>5</v>
      </c>
      <c r="EKA309" s="323" t="s">
        <v>220</v>
      </c>
      <c r="EKB309" s="319">
        <f>EKB308+1</f>
        <v>5</v>
      </c>
      <c r="EKC309" s="323" t="s">
        <v>220</v>
      </c>
      <c r="EKD309" s="319">
        <f>EKD308+1</f>
        <v>5</v>
      </c>
      <c r="EKE309" s="323" t="s">
        <v>220</v>
      </c>
      <c r="EKF309" s="319">
        <f>EKF308+1</f>
        <v>5</v>
      </c>
      <c r="EKG309" s="323" t="s">
        <v>220</v>
      </c>
      <c r="EKH309" s="319">
        <f>EKH308+1</f>
        <v>5</v>
      </c>
      <c r="EKI309" s="323" t="s">
        <v>220</v>
      </c>
      <c r="EKJ309" s="319">
        <f>EKJ308+1</f>
        <v>5</v>
      </c>
      <c r="EKK309" s="323" t="s">
        <v>220</v>
      </c>
      <c r="EKL309" s="319">
        <f>EKL308+1</f>
        <v>5</v>
      </c>
      <c r="EKM309" s="323" t="s">
        <v>220</v>
      </c>
      <c r="EKN309" s="319">
        <f>EKN308+1</f>
        <v>5</v>
      </c>
      <c r="EKO309" s="323" t="s">
        <v>220</v>
      </c>
      <c r="EKP309" s="319">
        <f>EKP308+1</f>
        <v>5</v>
      </c>
      <c r="EKQ309" s="323" t="s">
        <v>220</v>
      </c>
      <c r="EKR309" s="319">
        <f>EKR308+1</f>
        <v>5</v>
      </c>
      <c r="EKS309" s="323" t="s">
        <v>220</v>
      </c>
      <c r="EKT309" s="319">
        <f>EKT308+1</f>
        <v>5</v>
      </c>
      <c r="EKU309" s="323" t="s">
        <v>220</v>
      </c>
      <c r="EKV309" s="319">
        <f>EKV308+1</f>
        <v>5</v>
      </c>
      <c r="EKW309" s="323" t="s">
        <v>220</v>
      </c>
      <c r="EKX309" s="319">
        <f>EKX308+1</f>
        <v>5</v>
      </c>
      <c r="EKY309" s="323" t="s">
        <v>220</v>
      </c>
      <c r="EKZ309" s="319">
        <f>EKZ308+1</f>
        <v>5</v>
      </c>
      <c r="ELA309" s="323" t="s">
        <v>220</v>
      </c>
      <c r="ELB309" s="319">
        <f>ELB308+1</f>
        <v>5</v>
      </c>
      <c r="ELC309" s="323" t="s">
        <v>220</v>
      </c>
      <c r="ELD309" s="319">
        <f>ELD308+1</f>
        <v>5</v>
      </c>
      <c r="ELE309" s="323" t="s">
        <v>220</v>
      </c>
      <c r="ELF309" s="319">
        <f>ELF308+1</f>
        <v>5</v>
      </c>
      <c r="ELG309" s="323" t="s">
        <v>220</v>
      </c>
      <c r="ELH309" s="319">
        <f>ELH308+1</f>
        <v>5</v>
      </c>
      <c r="ELI309" s="323" t="s">
        <v>220</v>
      </c>
      <c r="ELJ309" s="319">
        <f>ELJ308+1</f>
        <v>5</v>
      </c>
      <c r="ELK309" s="323" t="s">
        <v>220</v>
      </c>
      <c r="ELL309" s="319">
        <f>ELL308+1</f>
        <v>5</v>
      </c>
      <c r="ELM309" s="323" t="s">
        <v>220</v>
      </c>
      <c r="ELN309" s="319">
        <f>ELN308+1</f>
        <v>5</v>
      </c>
      <c r="ELO309" s="323" t="s">
        <v>220</v>
      </c>
      <c r="ELP309" s="319">
        <f>ELP308+1</f>
        <v>5</v>
      </c>
      <c r="ELQ309" s="323" t="s">
        <v>220</v>
      </c>
      <c r="ELR309" s="319">
        <f>ELR308+1</f>
        <v>5</v>
      </c>
      <c r="ELS309" s="323" t="s">
        <v>220</v>
      </c>
      <c r="ELT309" s="319">
        <f>ELT308+1</f>
        <v>5</v>
      </c>
      <c r="ELU309" s="323" t="s">
        <v>220</v>
      </c>
      <c r="ELV309" s="319">
        <f>ELV308+1</f>
        <v>5</v>
      </c>
      <c r="ELW309" s="323" t="s">
        <v>220</v>
      </c>
      <c r="ELX309" s="319">
        <f>ELX308+1</f>
        <v>5</v>
      </c>
      <c r="ELY309" s="323" t="s">
        <v>220</v>
      </c>
      <c r="ELZ309" s="319">
        <f>ELZ308+1</f>
        <v>5</v>
      </c>
      <c r="EMA309" s="323" t="s">
        <v>220</v>
      </c>
      <c r="EMB309" s="319">
        <f>EMB308+1</f>
        <v>5</v>
      </c>
      <c r="EMC309" s="323" t="s">
        <v>220</v>
      </c>
      <c r="EMD309" s="319">
        <f>EMD308+1</f>
        <v>5</v>
      </c>
      <c r="EME309" s="323" t="s">
        <v>220</v>
      </c>
      <c r="EMF309" s="319">
        <f>EMF308+1</f>
        <v>5</v>
      </c>
      <c r="EMG309" s="323" t="s">
        <v>220</v>
      </c>
      <c r="EMH309" s="319">
        <f>EMH308+1</f>
        <v>5</v>
      </c>
      <c r="EMI309" s="323" t="s">
        <v>220</v>
      </c>
      <c r="EMJ309" s="319">
        <f>EMJ308+1</f>
        <v>5</v>
      </c>
      <c r="EMK309" s="323" t="s">
        <v>220</v>
      </c>
      <c r="EML309" s="319">
        <f>EML308+1</f>
        <v>5</v>
      </c>
      <c r="EMM309" s="323" t="s">
        <v>220</v>
      </c>
      <c r="EMN309" s="319">
        <f>EMN308+1</f>
        <v>5</v>
      </c>
      <c r="EMO309" s="323" t="s">
        <v>220</v>
      </c>
      <c r="EMP309" s="319">
        <f>EMP308+1</f>
        <v>5</v>
      </c>
      <c r="EMQ309" s="323" t="s">
        <v>220</v>
      </c>
      <c r="EMR309" s="319">
        <f>EMR308+1</f>
        <v>5</v>
      </c>
      <c r="EMS309" s="323" t="s">
        <v>220</v>
      </c>
      <c r="EMT309" s="319">
        <f>EMT308+1</f>
        <v>5</v>
      </c>
      <c r="EMU309" s="323" t="s">
        <v>220</v>
      </c>
      <c r="EMV309" s="319">
        <f>EMV308+1</f>
        <v>5</v>
      </c>
      <c r="EMW309" s="323" t="s">
        <v>220</v>
      </c>
      <c r="EMX309" s="319">
        <f>EMX308+1</f>
        <v>5</v>
      </c>
      <c r="EMY309" s="323" t="s">
        <v>220</v>
      </c>
      <c r="EMZ309" s="319">
        <f>EMZ308+1</f>
        <v>5</v>
      </c>
      <c r="ENA309" s="323" t="s">
        <v>220</v>
      </c>
      <c r="ENB309" s="319">
        <f>ENB308+1</f>
        <v>5</v>
      </c>
      <c r="ENC309" s="323" t="s">
        <v>220</v>
      </c>
      <c r="END309" s="319">
        <f>END308+1</f>
        <v>5</v>
      </c>
      <c r="ENE309" s="323" t="s">
        <v>220</v>
      </c>
      <c r="ENF309" s="319">
        <f>ENF308+1</f>
        <v>5</v>
      </c>
      <c r="ENG309" s="323" t="s">
        <v>220</v>
      </c>
      <c r="ENH309" s="319">
        <f>ENH308+1</f>
        <v>5</v>
      </c>
      <c r="ENI309" s="323" t="s">
        <v>220</v>
      </c>
      <c r="ENJ309" s="319">
        <f>ENJ308+1</f>
        <v>5</v>
      </c>
      <c r="ENK309" s="323" t="s">
        <v>220</v>
      </c>
      <c r="ENL309" s="319">
        <f>ENL308+1</f>
        <v>5</v>
      </c>
      <c r="ENM309" s="323" t="s">
        <v>220</v>
      </c>
      <c r="ENN309" s="319">
        <f>ENN308+1</f>
        <v>5</v>
      </c>
      <c r="ENO309" s="323" t="s">
        <v>220</v>
      </c>
      <c r="ENP309" s="319">
        <f>ENP308+1</f>
        <v>5</v>
      </c>
      <c r="ENQ309" s="323" t="s">
        <v>220</v>
      </c>
      <c r="ENR309" s="319">
        <f>ENR308+1</f>
        <v>5</v>
      </c>
      <c r="ENS309" s="323" t="s">
        <v>220</v>
      </c>
      <c r="ENT309" s="319">
        <f>ENT308+1</f>
        <v>5</v>
      </c>
      <c r="ENU309" s="323" t="s">
        <v>220</v>
      </c>
      <c r="ENV309" s="319">
        <f>ENV308+1</f>
        <v>5</v>
      </c>
      <c r="ENW309" s="323" t="s">
        <v>220</v>
      </c>
      <c r="ENX309" s="319">
        <f>ENX308+1</f>
        <v>5</v>
      </c>
      <c r="ENY309" s="323" t="s">
        <v>220</v>
      </c>
      <c r="ENZ309" s="319">
        <f>ENZ308+1</f>
        <v>5</v>
      </c>
      <c r="EOA309" s="323" t="s">
        <v>220</v>
      </c>
      <c r="EOB309" s="319">
        <f>EOB308+1</f>
        <v>5</v>
      </c>
      <c r="EOC309" s="323" t="s">
        <v>220</v>
      </c>
      <c r="EOD309" s="319">
        <f>EOD308+1</f>
        <v>5</v>
      </c>
      <c r="EOE309" s="323" t="s">
        <v>220</v>
      </c>
      <c r="EOF309" s="319">
        <f>EOF308+1</f>
        <v>5</v>
      </c>
      <c r="EOG309" s="323" t="s">
        <v>220</v>
      </c>
      <c r="EOH309" s="319">
        <f>EOH308+1</f>
        <v>5</v>
      </c>
      <c r="EOI309" s="323" t="s">
        <v>220</v>
      </c>
      <c r="EOJ309" s="319">
        <f>EOJ308+1</f>
        <v>5</v>
      </c>
      <c r="EOK309" s="323" t="s">
        <v>220</v>
      </c>
      <c r="EOL309" s="319">
        <f>EOL308+1</f>
        <v>5</v>
      </c>
      <c r="EOM309" s="323" t="s">
        <v>220</v>
      </c>
      <c r="EON309" s="319">
        <f>EON308+1</f>
        <v>5</v>
      </c>
      <c r="EOO309" s="323" t="s">
        <v>220</v>
      </c>
      <c r="EOP309" s="319">
        <f>EOP308+1</f>
        <v>5</v>
      </c>
      <c r="EOQ309" s="323" t="s">
        <v>220</v>
      </c>
      <c r="EOR309" s="319">
        <f>EOR308+1</f>
        <v>5</v>
      </c>
      <c r="EOS309" s="323" t="s">
        <v>220</v>
      </c>
      <c r="EOT309" s="319">
        <f>EOT308+1</f>
        <v>5</v>
      </c>
      <c r="EOU309" s="323" t="s">
        <v>220</v>
      </c>
      <c r="EOV309" s="319">
        <f>EOV308+1</f>
        <v>5</v>
      </c>
      <c r="EOW309" s="323" t="s">
        <v>220</v>
      </c>
      <c r="EOX309" s="319">
        <f>EOX308+1</f>
        <v>5</v>
      </c>
      <c r="EOY309" s="323" t="s">
        <v>220</v>
      </c>
      <c r="EOZ309" s="319">
        <f>EOZ308+1</f>
        <v>5</v>
      </c>
      <c r="EPA309" s="323" t="s">
        <v>220</v>
      </c>
      <c r="EPB309" s="319">
        <f>EPB308+1</f>
        <v>5</v>
      </c>
      <c r="EPC309" s="323" t="s">
        <v>220</v>
      </c>
      <c r="EPD309" s="319">
        <f>EPD308+1</f>
        <v>5</v>
      </c>
      <c r="EPE309" s="323" t="s">
        <v>220</v>
      </c>
      <c r="EPF309" s="319">
        <f>EPF308+1</f>
        <v>5</v>
      </c>
      <c r="EPG309" s="323" t="s">
        <v>220</v>
      </c>
      <c r="EPH309" s="319">
        <f>EPH308+1</f>
        <v>5</v>
      </c>
      <c r="EPI309" s="323" t="s">
        <v>220</v>
      </c>
      <c r="EPJ309" s="319">
        <f>EPJ308+1</f>
        <v>5</v>
      </c>
      <c r="EPK309" s="323" t="s">
        <v>220</v>
      </c>
      <c r="EPL309" s="319">
        <f>EPL308+1</f>
        <v>5</v>
      </c>
      <c r="EPM309" s="323" t="s">
        <v>220</v>
      </c>
      <c r="EPN309" s="319">
        <f>EPN308+1</f>
        <v>5</v>
      </c>
      <c r="EPO309" s="323" t="s">
        <v>220</v>
      </c>
      <c r="EPP309" s="319">
        <f>EPP308+1</f>
        <v>5</v>
      </c>
      <c r="EPQ309" s="323" t="s">
        <v>220</v>
      </c>
      <c r="EPR309" s="319">
        <f>EPR308+1</f>
        <v>5</v>
      </c>
      <c r="EPS309" s="323" t="s">
        <v>220</v>
      </c>
      <c r="EPT309" s="319">
        <f>EPT308+1</f>
        <v>5</v>
      </c>
      <c r="EPU309" s="323" t="s">
        <v>220</v>
      </c>
      <c r="EPV309" s="319">
        <f>EPV308+1</f>
        <v>5</v>
      </c>
      <c r="EPW309" s="323" t="s">
        <v>220</v>
      </c>
      <c r="EPX309" s="319">
        <f>EPX308+1</f>
        <v>5</v>
      </c>
      <c r="EPY309" s="323" t="s">
        <v>220</v>
      </c>
      <c r="EPZ309" s="319">
        <f>EPZ308+1</f>
        <v>5</v>
      </c>
      <c r="EQA309" s="323" t="s">
        <v>220</v>
      </c>
      <c r="EQB309" s="319">
        <f>EQB308+1</f>
        <v>5</v>
      </c>
      <c r="EQC309" s="323" t="s">
        <v>220</v>
      </c>
      <c r="EQD309" s="319">
        <f>EQD308+1</f>
        <v>5</v>
      </c>
      <c r="EQE309" s="323" t="s">
        <v>220</v>
      </c>
      <c r="EQF309" s="319">
        <f>EQF308+1</f>
        <v>5</v>
      </c>
      <c r="EQG309" s="323" t="s">
        <v>220</v>
      </c>
      <c r="EQH309" s="319">
        <f>EQH308+1</f>
        <v>5</v>
      </c>
      <c r="EQI309" s="323" t="s">
        <v>220</v>
      </c>
      <c r="EQJ309" s="319">
        <f>EQJ308+1</f>
        <v>5</v>
      </c>
      <c r="EQK309" s="323" t="s">
        <v>220</v>
      </c>
      <c r="EQL309" s="319">
        <f>EQL308+1</f>
        <v>5</v>
      </c>
      <c r="EQM309" s="323" t="s">
        <v>220</v>
      </c>
      <c r="EQN309" s="319">
        <f>EQN308+1</f>
        <v>5</v>
      </c>
      <c r="EQO309" s="323" t="s">
        <v>220</v>
      </c>
      <c r="EQP309" s="319">
        <f>EQP308+1</f>
        <v>5</v>
      </c>
      <c r="EQQ309" s="323" t="s">
        <v>220</v>
      </c>
      <c r="EQR309" s="319">
        <f>EQR308+1</f>
        <v>5</v>
      </c>
      <c r="EQS309" s="323" t="s">
        <v>220</v>
      </c>
      <c r="EQT309" s="319">
        <f>EQT308+1</f>
        <v>5</v>
      </c>
      <c r="EQU309" s="323" t="s">
        <v>220</v>
      </c>
      <c r="EQV309" s="319">
        <f>EQV308+1</f>
        <v>5</v>
      </c>
      <c r="EQW309" s="323" t="s">
        <v>220</v>
      </c>
      <c r="EQX309" s="319">
        <f>EQX308+1</f>
        <v>5</v>
      </c>
      <c r="EQY309" s="323" t="s">
        <v>220</v>
      </c>
      <c r="EQZ309" s="319">
        <f>EQZ308+1</f>
        <v>5</v>
      </c>
      <c r="ERA309" s="323" t="s">
        <v>220</v>
      </c>
      <c r="ERB309" s="319">
        <f>ERB308+1</f>
        <v>5</v>
      </c>
      <c r="ERC309" s="323" t="s">
        <v>220</v>
      </c>
      <c r="ERD309" s="319">
        <f>ERD308+1</f>
        <v>5</v>
      </c>
      <c r="ERE309" s="323" t="s">
        <v>220</v>
      </c>
      <c r="ERF309" s="319">
        <f>ERF308+1</f>
        <v>5</v>
      </c>
      <c r="ERG309" s="323" t="s">
        <v>220</v>
      </c>
      <c r="ERH309" s="319">
        <f>ERH308+1</f>
        <v>5</v>
      </c>
      <c r="ERI309" s="323" t="s">
        <v>220</v>
      </c>
      <c r="ERJ309" s="319">
        <f>ERJ308+1</f>
        <v>5</v>
      </c>
      <c r="ERK309" s="323" t="s">
        <v>220</v>
      </c>
      <c r="ERL309" s="319">
        <f>ERL308+1</f>
        <v>5</v>
      </c>
      <c r="ERM309" s="323" t="s">
        <v>220</v>
      </c>
      <c r="ERN309" s="319">
        <f>ERN308+1</f>
        <v>5</v>
      </c>
      <c r="ERO309" s="323" t="s">
        <v>220</v>
      </c>
      <c r="ERP309" s="319">
        <f>ERP308+1</f>
        <v>5</v>
      </c>
      <c r="ERQ309" s="323" t="s">
        <v>220</v>
      </c>
      <c r="ERR309" s="319">
        <f>ERR308+1</f>
        <v>5</v>
      </c>
      <c r="ERS309" s="323" t="s">
        <v>220</v>
      </c>
      <c r="ERT309" s="319">
        <f>ERT308+1</f>
        <v>5</v>
      </c>
      <c r="ERU309" s="323" t="s">
        <v>220</v>
      </c>
      <c r="ERV309" s="319">
        <f>ERV308+1</f>
        <v>5</v>
      </c>
      <c r="ERW309" s="323" t="s">
        <v>220</v>
      </c>
      <c r="ERX309" s="319">
        <f>ERX308+1</f>
        <v>5</v>
      </c>
      <c r="ERY309" s="323" t="s">
        <v>220</v>
      </c>
      <c r="ERZ309" s="319">
        <f>ERZ308+1</f>
        <v>5</v>
      </c>
      <c r="ESA309" s="323" t="s">
        <v>220</v>
      </c>
      <c r="ESB309" s="319">
        <f>ESB308+1</f>
        <v>5</v>
      </c>
      <c r="ESC309" s="323" t="s">
        <v>220</v>
      </c>
      <c r="ESD309" s="319">
        <f>ESD308+1</f>
        <v>5</v>
      </c>
      <c r="ESE309" s="323" t="s">
        <v>220</v>
      </c>
      <c r="ESF309" s="319">
        <f>ESF308+1</f>
        <v>5</v>
      </c>
      <c r="ESG309" s="323" t="s">
        <v>220</v>
      </c>
      <c r="ESH309" s="319">
        <f>ESH308+1</f>
        <v>5</v>
      </c>
      <c r="ESI309" s="323" t="s">
        <v>220</v>
      </c>
      <c r="ESJ309" s="319">
        <f>ESJ308+1</f>
        <v>5</v>
      </c>
      <c r="ESK309" s="323" t="s">
        <v>220</v>
      </c>
      <c r="ESL309" s="319">
        <f>ESL308+1</f>
        <v>5</v>
      </c>
      <c r="ESM309" s="323" t="s">
        <v>220</v>
      </c>
      <c r="ESN309" s="319">
        <f>ESN308+1</f>
        <v>5</v>
      </c>
      <c r="ESO309" s="323" t="s">
        <v>220</v>
      </c>
      <c r="ESP309" s="319">
        <f>ESP308+1</f>
        <v>5</v>
      </c>
      <c r="ESQ309" s="323" t="s">
        <v>220</v>
      </c>
      <c r="ESR309" s="319">
        <f>ESR308+1</f>
        <v>5</v>
      </c>
      <c r="ESS309" s="323" t="s">
        <v>220</v>
      </c>
      <c r="EST309" s="319">
        <f>EST308+1</f>
        <v>5</v>
      </c>
      <c r="ESU309" s="323" t="s">
        <v>220</v>
      </c>
      <c r="ESV309" s="319">
        <f>ESV308+1</f>
        <v>5</v>
      </c>
      <c r="ESW309" s="323" t="s">
        <v>220</v>
      </c>
      <c r="ESX309" s="319">
        <f>ESX308+1</f>
        <v>5</v>
      </c>
      <c r="ESY309" s="323" t="s">
        <v>220</v>
      </c>
      <c r="ESZ309" s="319">
        <f>ESZ308+1</f>
        <v>5</v>
      </c>
      <c r="ETA309" s="323" t="s">
        <v>220</v>
      </c>
      <c r="ETB309" s="319">
        <f>ETB308+1</f>
        <v>5</v>
      </c>
      <c r="ETC309" s="323" t="s">
        <v>220</v>
      </c>
      <c r="ETD309" s="319">
        <f>ETD308+1</f>
        <v>5</v>
      </c>
      <c r="ETE309" s="323" t="s">
        <v>220</v>
      </c>
      <c r="ETF309" s="319">
        <f>ETF308+1</f>
        <v>5</v>
      </c>
      <c r="ETG309" s="323" t="s">
        <v>220</v>
      </c>
      <c r="ETH309" s="319">
        <f>ETH308+1</f>
        <v>5</v>
      </c>
      <c r="ETI309" s="323" t="s">
        <v>220</v>
      </c>
      <c r="ETJ309" s="319">
        <f>ETJ308+1</f>
        <v>5</v>
      </c>
      <c r="ETK309" s="323" t="s">
        <v>220</v>
      </c>
      <c r="ETL309" s="319">
        <f>ETL308+1</f>
        <v>5</v>
      </c>
      <c r="ETM309" s="323" t="s">
        <v>220</v>
      </c>
      <c r="ETN309" s="319">
        <f>ETN308+1</f>
        <v>5</v>
      </c>
      <c r="ETO309" s="323" t="s">
        <v>220</v>
      </c>
      <c r="ETP309" s="319">
        <f>ETP308+1</f>
        <v>5</v>
      </c>
      <c r="ETQ309" s="323" t="s">
        <v>220</v>
      </c>
      <c r="ETR309" s="319">
        <f>ETR308+1</f>
        <v>5</v>
      </c>
      <c r="ETS309" s="323" t="s">
        <v>220</v>
      </c>
      <c r="ETT309" s="319">
        <f>ETT308+1</f>
        <v>5</v>
      </c>
      <c r="ETU309" s="323" t="s">
        <v>220</v>
      </c>
      <c r="ETV309" s="319">
        <f>ETV308+1</f>
        <v>5</v>
      </c>
      <c r="ETW309" s="323" t="s">
        <v>220</v>
      </c>
      <c r="ETX309" s="319">
        <f>ETX308+1</f>
        <v>5</v>
      </c>
      <c r="ETY309" s="323" t="s">
        <v>220</v>
      </c>
      <c r="ETZ309" s="319">
        <f>ETZ308+1</f>
        <v>5</v>
      </c>
      <c r="EUA309" s="323" t="s">
        <v>220</v>
      </c>
      <c r="EUB309" s="319">
        <f>EUB308+1</f>
        <v>5</v>
      </c>
      <c r="EUC309" s="323" t="s">
        <v>220</v>
      </c>
      <c r="EUD309" s="319">
        <f>EUD308+1</f>
        <v>5</v>
      </c>
      <c r="EUE309" s="323" t="s">
        <v>220</v>
      </c>
      <c r="EUF309" s="319">
        <f>EUF308+1</f>
        <v>5</v>
      </c>
      <c r="EUG309" s="323" t="s">
        <v>220</v>
      </c>
      <c r="EUH309" s="319">
        <f>EUH308+1</f>
        <v>5</v>
      </c>
      <c r="EUI309" s="323" t="s">
        <v>220</v>
      </c>
      <c r="EUJ309" s="319">
        <f>EUJ308+1</f>
        <v>5</v>
      </c>
      <c r="EUK309" s="323" t="s">
        <v>220</v>
      </c>
      <c r="EUL309" s="319">
        <f>EUL308+1</f>
        <v>5</v>
      </c>
      <c r="EUM309" s="323" t="s">
        <v>220</v>
      </c>
      <c r="EUN309" s="319">
        <f>EUN308+1</f>
        <v>5</v>
      </c>
      <c r="EUO309" s="323" t="s">
        <v>220</v>
      </c>
      <c r="EUP309" s="319">
        <f>EUP308+1</f>
        <v>5</v>
      </c>
      <c r="EUQ309" s="323" t="s">
        <v>220</v>
      </c>
      <c r="EUR309" s="319">
        <f>EUR308+1</f>
        <v>5</v>
      </c>
      <c r="EUS309" s="323" t="s">
        <v>220</v>
      </c>
      <c r="EUT309" s="319">
        <f>EUT308+1</f>
        <v>5</v>
      </c>
      <c r="EUU309" s="323" t="s">
        <v>220</v>
      </c>
      <c r="EUV309" s="319">
        <f>EUV308+1</f>
        <v>5</v>
      </c>
      <c r="EUW309" s="323" t="s">
        <v>220</v>
      </c>
      <c r="EUX309" s="319">
        <f>EUX308+1</f>
        <v>5</v>
      </c>
      <c r="EUY309" s="323" t="s">
        <v>220</v>
      </c>
      <c r="EUZ309" s="319">
        <f>EUZ308+1</f>
        <v>5</v>
      </c>
      <c r="EVA309" s="323" t="s">
        <v>220</v>
      </c>
      <c r="EVB309" s="319">
        <f>EVB308+1</f>
        <v>5</v>
      </c>
      <c r="EVC309" s="323" t="s">
        <v>220</v>
      </c>
      <c r="EVD309" s="319">
        <f>EVD308+1</f>
        <v>5</v>
      </c>
      <c r="EVE309" s="323" t="s">
        <v>220</v>
      </c>
      <c r="EVF309" s="319">
        <f>EVF308+1</f>
        <v>5</v>
      </c>
      <c r="EVG309" s="323" t="s">
        <v>220</v>
      </c>
      <c r="EVH309" s="319">
        <f>EVH308+1</f>
        <v>5</v>
      </c>
      <c r="EVI309" s="323" t="s">
        <v>220</v>
      </c>
      <c r="EVJ309" s="319">
        <f>EVJ308+1</f>
        <v>5</v>
      </c>
      <c r="EVK309" s="323" t="s">
        <v>220</v>
      </c>
      <c r="EVL309" s="319">
        <f>EVL308+1</f>
        <v>5</v>
      </c>
      <c r="EVM309" s="323" t="s">
        <v>220</v>
      </c>
      <c r="EVN309" s="319">
        <f>EVN308+1</f>
        <v>5</v>
      </c>
      <c r="EVO309" s="323" t="s">
        <v>220</v>
      </c>
      <c r="EVP309" s="319">
        <f>EVP308+1</f>
        <v>5</v>
      </c>
      <c r="EVQ309" s="323" t="s">
        <v>220</v>
      </c>
      <c r="EVR309" s="319">
        <f>EVR308+1</f>
        <v>5</v>
      </c>
      <c r="EVS309" s="323" t="s">
        <v>220</v>
      </c>
      <c r="EVT309" s="319">
        <f>EVT308+1</f>
        <v>5</v>
      </c>
      <c r="EVU309" s="323" t="s">
        <v>220</v>
      </c>
      <c r="EVV309" s="319">
        <f>EVV308+1</f>
        <v>5</v>
      </c>
      <c r="EVW309" s="323" t="s">
        <v>220</v>
      </c>
      <c r="EVX309" s="319">
        <f>EVX308+1</f>
        <v>5</v>
      </c>
      <c r="EVY309" s="323" t="s">
        <v>220</v>
      </c>
      <c r="EVZ309" s="319">
        <f>EVZ308+1</f>
        <v>5</v>
      </c>
      <c r="EWA309" s="323" t="s">
        <v>220</v>
      </c>
      <c r="EWB309" s="319">
        <f>EWB308+1</f>
        <v>5</v>
      </c>
      <c r="EWC309" s="323" t="s">
        <v>220</v>
      </c>
      <c r="EWD309" s="319">
        <f>EWD308+1</f>
        <v>5</v>
      </c>
      <c r="EWE309" s="323" t="s">
        <v>220</v>
      </c>
      <c r="EWF309" s="319">
        <f>EWF308+1</f>
        <v>5</v>
      </c>
      <c r="EWG309" s="323" t="s">
        <v>220</v>
      </c>
      <c r="EWH309" s="319">
        <f>EWH308+1</f>
        <v>5</v>
      </c>
      <c r="EWI309" s="323" t="s">
        <v>220</v>
      </c>
      <c r="EWJ309" s="319">
        <f>EWJ308+1</f>
        <v>5</v>
      </c>
      <c r="EWK309" s="323" t="s">
        <v>220</v>
      </c>
      <c r="EWL309" s="319">
        <f>EWL308+1</f>
        <v>5</v>
      </c>
      <c r="EWM309" s="323" t="s">
        <v>220</v>
      </c>
      <c r="EWN309" s="319">
        <f>EWN308+1</f>
        <v>5</v>
      </c>
      <c r="EWO309" s="323" t="s">
        <v>220</v>
      </c>
      <c r="EWP309" s="319">
        <f>EWP308+1</f>
        <v>5</v>
      </c>
      <c r="EWQ309" s="323" t="s">
        <v>220</v>
      </c>
      <c r="EWR309" s="319">
        <f>EWR308+1</f>
        <v>5</v>
      </c>
      <c r="EWS309" s="323" t="s">
        <v>220</v>
      </c>
      <c r="EWT309" s="319">
        <f>EWT308+1</f>
        <v>5</v>
      </c>
      <c r="EWU309" s="323" t="s">
        <v>220</v>
      </c>
      <c r="EWV309" s="319">
        <f>EWV308+1</f>
        <v>5</v>
      </c>
      <c r="EWW309" s="323" t="s">
        <v>220</v>
      </c>
      <c r="EWX309" s="319">
        <f>EWX308+1</f>
        <v>5</v>
      </c>
      <c r="EWY309" s="323" t="s">
        <v>220</v>
      </c>
      <c r="EWZ309" s="319">
        <f>EWZ308+1</f>
        <v>5</v>
      </c>
      <c r="EXA309" s="323" t="s">
        <v>220</v>
      </c>
      <c r="EXB309" s="319">
        <f>EXB308+1</f>
        <v>5</v>
      </c>
      <c r="EXC309" s="323" t="s">
        <v>220</v>
      </c>
      <c r="EXD309" s="319">
        <f>EXD308+1</f>
        <v>5</v>
      </c>
      <c r="EXE309" s="323" t="s">
        <v>220</v>
      </c>
      <c r="EXF309" s="319">
        <f>EXF308+1</f>
        <v>5</v>
      </c>
      <c r="EXG309" s="323" t="s">
        <v>220</v>
      </c>
      <c r="EXH309" s="319">
        <f>EXH308+1</f>
        <v>5</v>
      </c>
      <c r="EXI309" s="323" t="s">
        <v>220</v>
      </c>
      <c r="EXJ309" s="319">
        <f>EXJ308+1</f>
        <v>5</v>
      </c>
      <c r="EXK309" s="323" t="s">
        <v>220</v>
      </c>
      <c r="EXL309" s="319">
        <f>EXL308+1</f>
        <v>5</v>
      </c>
      <c r="EXM309" s="323" t="s">
        <v>220</v>
      </c>
      <c r="EXN309" s="319">
        <f>EXN308+1</f>
        <v>5</v>
      </c>
      <c r="EXO309" s="323" t="s">
        <v>220</v>
      </c>
      <c r="EXP309" s="319">
        <f>EXP308+1</f>
        <v>5</v>
      </c>
      <c r="EXQ309" s="323" t="s">
        <v>220</v>
      </c>
      <c r="EXR309" s="319">
        <f>EXR308+1</f>
        <v>5</v>
      </c>
      <c r="EXS309" s="323" t="s">
        <v>220</v>
      </c>
      <c r="EXT309" s="319">
        <f>EXT308+1</f>
        <v>5</v>
      </c>
      <c r="EXU309" s="323" t="s">
        <v>220</v>
      </c>
      <c r="EXV309" s="319">
        <f>EXV308+1</f>
        <v>5</v>
      </c>
      <c r="EXW309" s="323" t="s">
        <v>220</v>
      </c>
      <c r="EXX309" s="319">
        <f>EXX308+1</f>
        <v>5</v>
      </c>
      <c r="EXY309" s="323" t="s">
        <v>220</v>
      </c>
      <c r="EXZ309" s="319">
        <f>EXZ308+1</f>
        <v>5</v>
      </c>
      <c r="EYA309" s="323" t="s">
        <v>220</v>
      </c>
      <c r="EYB309" s="319">
        <f>EYB308+1</f>
        <v>5</v>
      </c>
      <c r="EYC309" s="323" t="s">
        <v>220</v>
      </c>
      <c r="EYD309" s="319">
        <f>EYD308+1</f>
        <v>5</v>
      </c>
      <c r="EYE309" s="323" t="s">
        <v>220</v>
      </c>
      <c r="EYF309" s="319">
        <f>EYF308+1</f>
        <v>5</v>
      </c>
      <c r="EYG309" s="323" t="s">
        <v>220</v>
      </c>
      <c r="EYH309" s="319">
        <f>EYH308+1</f>
        <v>5</v>
      </c>
      <c r="EYI309" s="323" t="s">
        <v>220</v>
      </c>
      <c r="EYJ309" s="319">
        <f>EYJ308+1</f>
        <v>5</v>
      </c>
      <c r="EYK309" s="323" t="s">
        <v>220</v>
      </c>
      <c r="EYL309" s="319">
        <f>EYL308+1</f>
        <v>5</v>
      </c>
      <c r="EYM309" s="323" t="s">
        <v>220</v>
      </c>
      <c r="EYN309" s="319">
        <f>EYN308+1</f>
        <v>5</v>
      </c>
      <c r="EYO309" s="323" t="s">
        <v>220</v>
      </c>
      <c r="EYP309" s="319">
        <f>EYP308+1</f>
        <v>5</v>
      </c>
      <c r="EYQ309" s="323" t="s">
        <v>220</v>
      </c>
      <c r="EYR309" s="319">
        <f>EYR308+1</f>
        <v>5</v>
      </c>
      <c r="EYS309" s="323" t="s">
        <v>220</v>
      </c>
      <c r="EYT309" s="319">
        <f>EYT308+1</f>
        <v>5</v>
      </c>
      <c r="EYU309" s="323" t="s">
        <v>220</v>
      </c>
      <c r="EYV309" s="319">
        <f>EYV308+1</f>
        <v>5</v>
      </c>
      <c r="EYW309" s="323" t="s">
        <v>220</v>
      </c>
      <c r="EYX309" s="319">
        <f>EYX308+1</f>
        <v>5</v>
      </c>
      <c r="EYY309" s="323" t="s">
        <v>220</v>
      </c>
      <c r="EYZ309" s="319">
        <f>EYZ308+1</f>
        <v>5</v>
      </c>
      <c r="EZA309" s="323" t="s">
        <v>220</v>
      </c>
      <c r="EZB309" s="319">
        <f>EZB308+1</f>
        <v>5</v>
      </c>
      <c r="EZC309" s="323" t="s">
        <v>220</v>
      </c>
      <c r="EZD309" s="319">
        <f>EZD308+1</f>
        <v>5</v>
      </c>
      <c r="EZE309" s="323" t="s">
        <v>220</v>
      </c>
      <c r="EZF309" s="319">
        <f>EZF308+1</f>
        <v>5</v>
      </c>
      <c r="EZG309" s="323" t="s">
        <v>220</v>
      </c>
      <c r="EZH309" s="319">
        <f>EZH308+1</f>
        <v>5</v>
      </c>
      <c r="EZI309" s="323" t="s">
        <v>220</v>
      </c>
      <c r="EZJ309" s="319">
        <f>EZJ308+1</f>
        <v>5</v>
      </c>
      <c r="EZK309" s="323" t="s">
        <v>220</v>
      </c>
      <c r="EZL309" s="319">
        <f>EZL308+1</f>
        <v>5</v>
      </c>
      <c r="EZM309" s="323" t="s">
        <v>220</v>
      </c>
      <c r="EZN309" s="319">
        <f>EZN308+1</f>
        <v>5</v>
      </c>
      <c r="EZO309" s="323" t="s">
        <v>220</v>
      </c>
      <c r="EZP309" s="319">
        <f>EZP308+1</f>
        <v>5</v>
      </c>
      <c r="EZQ309" s="323" t="s">
        <v>220</v>
      </c>
      <c r="EZR309" s="319">
        <f>EZR308+1</f>
        <v>5</v>
      </c>
      <c r="EZS309" s="323" t="s">
        <v>220</v>
      </c>
      <c r="EZT309" s="319">
        <f>EZT308+1</f>
        <v>5</v>
      </c>
      <c r="EZU309" s="323" t="s">
        <v>220</v>
      </c>
      <c r="EZV309" s="319">
        <f>EZV308+1</f>
        <v>5</v>
      </c>
      <c r="EZW309" s="323" t="s">
        <v>220</v>
      </c>
      <c r="EZX309" s="319">
        <f>EZX308+1</f>
        <v>5</v>
      </c>
      <c r="EZY309" s="323" t="s">
        <v>220</v>
      </c>
      <c r="EZZ309" s="319">
        <f>EZZ308+1</f>
        <v>5</v>
      </c>
      <c r="FAA309" s="323" t="s">
        <v>220</v>
      </c>
      <c r="FAB309" s="319">
        <f>FAB308+1</f>
        <v>5</v>
      </c>
      <c r="FAC309" s="323" t="s">
        <v>220</v>
      </c>
      <c r="FAD309" s="319">
        <f>FAD308+1</f>
        <v>5</v>
      </c>
      <c r="FAE309" s="323" t="s">
        <v>220</v>
      </c>
      <c r="FAF309" s="319">
        <f>FAF308+1</f>
        <v>5</v>
      </c>
      <c r="FAG309" s="323" t="s">
        <v>220</v>
      </c>
      <c r="FAH309" s="319">
        <f>FAH308+1</f>
        <v>5</v>
      </c>
      <c r="FAI309" s="323" t="s">
        <v>220</v>
      </c>
      <c r="FAJ309" s="319">
        <f>FAJ308+1</f>
        <v>5</v>
      </c>
      <c r="FAK309" s="323" t="s">
        <v>220</v>
      </c>
      <c r="FAL309" s="319">
        <f>FAL308+1</f>
        <v>5</v>
      </c>
      <c r="FAM309" s="323" t="s">
        <v>220</v>
      </c>
      <c r="FAN309" s="319">
        <f>FAN308+1</f>
        <v>5</v>
      </c>
      <c r="FAO309" s="323" t="s">
        <v>220</v>
      </c>
      <c r="FAP309" s="319">
        <f>FAP308+1</f>
        <v>5</v>
      </c>
      <c r="FAQ309" s="323" t="s">
        <v>220</v>
      </c>
      <c r="FAR309" s="319">
        <f>FAR308+1</f>
        <v>5</v>
      </c>
      <c r="FAS309" s="323" t="s">
        <v>220</v>
      </c>
      <c r="FAT309" s="319">
        <f>FAT308+1</f>
        <v>5</v>
      </c>
      <c r="FAU309" s="323" t="s">
        <v>220</v>
      </c>
      <c r="FAV309" s="319">
        <f>FAV308+1</f>
        <v>5</v>
      </c>
      <c r="FAW309" s="323" t="s">
        <v>220</v>
      </c>
      <c r="FAX309" s="319">
        <f>FAX308+1</f>
        <v>5</v>
      </c>
      <c r="FAY309" s="323" t="s">
        <v>220</v>
      </c>
      <c r="FAZ309" s="319">
        <f>FAZ308+1</f>
        <v>5</v>
      </c>
      <c r="FBA309" s="323" t="s">
        <v>220</v>
      </c>
      <c r="FBB309" s="319">
        <f>FBB308+1</f>
        <v>5</v>
      </c>
      <c r="FBC309" s="323" t="s">
        <v>220</v>
      </c>
      <c r="FBD309" s="319">
        <f>FBD308+1</f>
        <v>5</v>
      </c>
      <c r="FBE309" s="323" t="s">
        <v>220</v>
      </c>
      <c r="FBF309" s="319">
        <f>FBF308+1</f>
        <v>5</v>
      </c>
      <c r="FBG309" s="323" t="s">
        <v>220</v>
      </c>
      <c r="FBH309" s="319">
        <f>FBH308+1</f>
        <v>5</v>
      </c>
      <c r="FBI309" s="323" t="s">
        <v>220</v>
      </c>
      <c r="FBJ309" s="319">
        <f>FBJ308+1</f>
        <v>5</v>
      </c>
      <c r="FBK309" s="323" t="s">
        <v>220</v>
      </c>
      <c r="FBL309" s="319">
        <f>FBL308+1</f>
        <v>5</v>
      </c>
      <c r="FBM309" s="323" t="s">
        <v>220</v>
      </c>
      <c r="FBN309" s="319">
        <f>FBN308+1</f>
        <v>5</v>
      </c>
      <c r="FBO309" s="323" t="s">
        <v>220</v>
      </c>
      <c r="FBP309" s="319">
        <f>FBP308+1</f>
        <v>5</v>
      </c>
      <c r="FBQ309" s="323" t="s">
        <v>220</v>
      </c>
      <c r="FBR309" s="319">
        <f>FBR308+1</f>
        <v>5</v>
      </c>
      <c r="FBS309" s="323" t="s">
        <v>220</v>
      </c>
      <c r="FBT309" s="319">
        <f>FBT308+1</f>
        <v>5</v>
      </c>
      <c r="FBU309" s="323" t="s">
        <v>220</v>
      </c>
      <c r="FBV309" s="319">
        <f>FBV308+1</f>
        <v>5</v>
      </c>
      <c r="FBW309" s="323" t="s">
        <v>220</v>
      </c>
      <c r="FBX309" s="319">
        <f>FBX308+1</f>
        <v>5</v>
      </c>
      <c r="FBY309" s="323" t="s">
        <v>220</v>
      </c>
      <c r="FBZ309" s="319">
        <f>FBZ308+1</f>
        <v>5</v>
      </c>
      <c r="FCA309" s="323" t="s">
        <v>220</v>
      </c>
      <c r="FCB309" s="319">
        <f>FCB308+1</f>
        <v>5</v>
      </c>
      <c r="FCC309" s="323" t="s">
        <v>220</v>
      </c>
      <c r="FCD309" s="319">
        <f>FCD308+1</f>
        <v>5</v>
      </c>
      <c r="FCE309" s="323" t="s">
        <v>220</v>
      </c>
      <c r="FCF309" s="319">
        <f>FCF308+1</f>
        <v>5</v>
      </c>
      <c r="FCG309" s="323" t="s">
        <v>220</v>
      </c>
      <c r="FCH309" s="319">
        <f>FCH308+1</f>
        <v>5</v>
      </c>
      <c r="FCI309" s="323" t="s">
        <v>220</v>
      </c>
      <c r="FCJ309" s="319">
        <f>FCJ308+1</f>
        <v>5</v>
      </c>
      <c r="FCK309" s="323" t="s">
        <v>220</v>
      </c>
      <c r="FCL309" s="319">
        <f>FCL308+1</f>
        <v>5</v>
      </c>
      <c r="FCM309" s="323" t="s">
        <v>220</v>
      </c>
      <c r="FCN309" s="319">
        <f>FCN308+1</f>
        <v>5</v>
      </c>
      <c r="FCO309" s="323" t="s">
        <v>220</v>
      </c>
      <c r="FCP309" s="319">
        <f>FCP308+1</f>
        <v>5</v>
      </c>
      <c r="FCQ309" s="323" t="s">
        <v>220</v>
      </c>
      <c r="FCR309" s="319">
        <f>FCR308+1</f>
        <v>5</v>
      </c>
      <c r="FCS309" s="323" t="s">
        <v>220</v>
      </c>
      <c r="FCT309" s="319">
        <f>FCT308+1</f>
        <v>5</v>
      </c>
      <c r="FCU309" s="323" t="s">
        <v>220</v>
      </c>
      <c r="FCV309" s="319">
        <f>FCV308+1</f>
        <v>5</v>
      </c>
      <c r="FCW309" s="323" t="s">
        <v>220</v>
      </c>
      <c r="FCX309" s="319">
        <f>FCX308+1</f>
        <v>5</v>
      </c>
      <c r="FCY309" s="323" t="s">
        <v>220</v>
      </c>
      <c r="FCZ309" s="319">
        <f>FCZ308+1</f>
        <v>5</v>
      </c>
      <c r="FDA309" s="323" t="s">
        <v>220</v>
      </c>
      <c r="FDB309" s="319">
        <f>FDB308+1</f>
        <v>5</v>
      </c>
      <c r="FDC309" s="323" t="s">
        <v>220</v>
      </c>
      <c r="FDD309" s="319">
        <f>FDD308+1</f>
        <v>5</v>
      </c>
      <c r="FDE309" s="323" t="s">
        <v>220</v>
      </c>
      <c r="FDF309" s="319">
        <f>FDF308+1</f>
        <v>5</v>
      </c>
      <c r="FDG309" s="323" t="s">
        <v>220</v>
      </c>
      <c r="FDH309" s="319">
        <f>FDH308+1</f>
        <v>5</v>
      </c>
      <c r="FDI309" s="323" t="s">
        <v>220</v>
      </c>
      <c r="FDJ309" s="319">
        <f>FDJ308+1</f>
        <v>5</v>
      </c>
      <c r="FDK309" s="323" t="s">
        <v>220</v>
      </c>
      <c r="FDL309" s="319">
        <f>FDL308+1</f>
        <v>5</v>
      </c>
      <c r="FDM309" s="323" t="s">
        <v>220</v>
      </c>
      <c r="FDN309" s="319">
        <f>FDN308+1</f>
        <v>5</v>
      </c>
      <c r="FDO309" s="323" t="s">
        <v>220</v>
      </c>
      <c r="FDP309" s="319">
        <f>FDP308+1</f>
        <v>5</v>
      </c>
      <c r="FDQ309" s="323" t="s">
        <v>220</v>
      </c>
      <c r="FDR309" s="319">
        <f>FDR308+1</f>
        <v>5</v>
      </c>
      <c r="FDS309" s="323" t="s">
        <v>220</v>
      </c>
      <c r="FDT309" s="319">
        <f>FDT308+1</f>
        <v>5</v>
      </c>
      <c r="FDU309" s="323" t="s">
        <v>220</v>
      </c>
      <c r="FDV309" s="319">
        <f>FDV308+1</f>
        <v>5</v>
      </c>
      <c r="FDW309" s="323" t="s">
        <v>220</v>
      </c>
      <c r="FDX309" s="319">
        <f>FDX308+1</f>
        <v>5</v>
      </c>
      <c r="FDY309" s="323" t="s">
        <v>220</v>
      </c>
      <c r="FDZ309" s="319">
        <f>FDZ308+1</f>
        <v>5</v>
      </c>
      <c r="FEA309" s="323" t="s">
        <v>220</v>
      </c>
      <c r="FEB309" s="319">
        <f>FEB308+1</f>
        <v>5</v>
      </c>
      <c r="FEC309" s="323" t="s">
        <v>220</v>
      </c>
      <c r="FED309" s="319">
        <f>FED308+1</f>
        <v>5</v>
      </c>
      <c r="FEE309" s="323" t="s">
        <v>220</v>
      </c>
      <c r="FEF309" s="319">
        <f>FEF308+1</f>
        <v>5</v>
      </c>
      <c r="FEG309" s="323" t="s">
        <v>220</v>
      </c>
      <c r="FEH309" s="319">
        <f>FEH308+1</f>
        <v>5</v>
      </c>
      <c r="FEI309" s="323" t="s">
        <v>220</v>
      </c>
      <c r="FEJ309" s="319">
        <f>FEJ308+1</f>
        <v>5</v>
      </c>
      <c r="FEK309" s="323" t="s">
        <v>220</v>
      </c>
      <c r="FEL309" s="319">
        <f>FEL308+1</f>
        <v>5</v>
      </c>
      <c r="FEM309" s="323" t="s">
        <v>220</v>
      </c>
      <c r="FEN309" s="319">
        <f>FEN308+1</f>
        <v>5</v>
      </c>
      <c r="FEO309" s="323" t="s">
        <v>220</v>
      </c>
      <c r="FEP309" s="319">
        <f>FEP308+1</f>
        <v>5</v>
      </c>
      <c r="FEQ309" s="323" t="s">
        <v>220</v>
      </c>
      <c r="FER309" s="319">
        <f>FER308+1</f>
        <v>5</v>
      </c>
      <c r="FES309" s="323" t="s">
        <v>220</v>
      </c>
      <c r="FET309" s="319">
        <f>FET308+1</f>
        <v>5</v>
      </c>
      <c r="FEU309" s="323" t="s">
        <v>220</v>
      </c>
      <c r="FEV309" s="319">
        <f>FEV308+1</f>
        <v>5</v>
      </c>
      <c r="FEW309" s="323" t="s">
        <v>220</v>
      </c>
      <c r="FEX309" s="319">
        <f>FEX308+1</f>
        <v>5</v>
      </c>
      <c r="FEY309" s="323" t="s">
        <v>220</v>
      </c>
      <c r="FEZ309" s="319">
        <f>FEZ308+1</f>
        <v>5</v>
      </c>
      <c r="FFA309" s="323" t="s">
        <v>220</v>
      </c>
      <c r="FFB309" s="319">
        <f>FFB308+1</f>
        <v>5</v>
      </c>
      <c r="FFC309" s="323" t="s">
        <v>220</v>
      </c>
      <c r="FFD309" s="319">
        <f>FFD308+1</f>
        <v>5</v>
      </c>
      <c r="FFE309" s="323" t="s">
        <v>220</v>
      </c>
      <c r="FFF309" s="319">
        <f>FFF308+1</f>
        <v>5</v>
      </c>
      <c r="FFG309" s="323" t="s">
        <v>220</v>
      </c>
      <c r="FFH309" s="319">
        <f>FFH308+1</f>
        <v>5</v>
      </c>
      <c r="FFI309" s="323" t="s">
        <v>220</v>
      </c>
      <c r="FFJ309" s="319">
        <f>FFJ308+1</f>
        <v>5</v>
      </c>
      <c r="FFK309" s="323" t="s">
        <v>220</v>
      </c>
      <c r="FFL309" s="319">
        <f>FFL308+1</f>
        <v>5</v>
      </c>
      <c r="FFM309" s="323" t="s">
        <v>220</v>
      </c>
      <c r="FFN309" s="319">
        <f>FFN308+1</f>
        <v>5</v>
      </c>
      <c r="FFO309" s="323" t="s">
        <v>220</v>
      </c>
      <c r="FFP309" s="319">
        <f>FFP308+1</f>
        <v>5</v>
      </c>
      <c r="FFQ309" s="323" t="s">
        <v>220</v>
      </c>
      <c r="FFR309" s="319">
        <f>FFR308+1</f>
        <v>5</v>
      </c>
      <c r="FFS309" s="323" t="s">
        <v>220</v>
      </c>
      <c r="FFT309" s="319">
        <f>FFT308+1</f>
        <v>5</v>
      </c>
      <c r="FFU309" s="323" t="s">
        <v>220</v>
      </c>
      <c r="FFV309" s="319">
        <f>FFV308+1</f>
        <v>5</v>
      </c>
      <c r="FFW309" s="323" t="s">
        <v>220</v>
      </c>
      <c r="FFX309" s="319">
        <f>FFX308+1</f>
        <v>5</v>
      </c>
      <c r="FFY309" s="323" t="s">
        <v>220</v>
      </c>
      <c r="FFZ309" s="319">
        <f>FFZ308+1</f>
        <v>5</v>
      </c>
      <c r="FGA309" s="323" t="s">
        <v>220</v>
      </c>
      <c r="FGB309" s="319">
        <f>FGB308+1</f>
        <v>5</v>
      </c>
      <c r="FGC309" s="323" t="s">
        <v>220</v>
      </c>
      <c r="FGD309" s="319">
        <f>FGD308+1</f>
        <v>5</v>
      </c>
      <c r="FGE309" s="323" t="s">
        <v>220</v>
      </c>
      <c r="FGF309" s="319">
        <f>FGF308+1</f>
        <v>5</v>
      </c>
      <c r="FGG309" s="323" t="s">
        <v>220</v>
      </c>
      <c r="FGH309" s="319">
        <f>FGH308+1</f>
        <v>5</v>
      </c>
      <c r="FGI309" s="323" t="s">
        <v>220</v>
      </c>
      <c r="FGJ309" s="319">
        <f>FGJ308+1</f>
        <v>5</v>
      </c>
      <c r="FGK309" s="323" t="s">
        <v>220</v>
      </c>
      <c r="FGL309" s="319">
        <f>FGL308+1</f>
        <v>5</v>
      </c>
      <c r="FGM309" s="323" t="s">
        <v>220</v>
      </c>
      <c r="FGN309" s="319">
        <f>FGN308+1</f>
        <v>5</v>
      </c>
      <c r="FGO309" s="323" t="s">
        <v>220</v>
      </c>
      <c r="FGP309" s="319">
        <f>FGP308+1</f>
        <v>5</v>
      </c>
      <c r="FGQ309" s="323" t="s">
        <v>220</v>
      </c>
      <c r="FGR309" s="319">
        <f>FGR308+1</f>
        <v>5</v>
      </c>
      <c r="FGS309" s="323" t="s">
        <v>220</v>
      </c>
      <c r="FGT309" s="319">
        <f>FGT308+1</f>
        <v>5</v>
      </c>
      <c r="FGU309" s="323" t="s">
        <v>220</v>
      </c>
      <c r="FGV309" s="319">
        <f>FGV308+1</f>
        <v>5</v>
      </c>
      <c r="FGW309" s="323" t="s">
        <v>220</v>
      </c>
      <c r="FGX309" s="319">
        <f>FGX308+1</f>
        <v>5</v>
      </c>
      <c r="FGY309" s="323" t="s">
        <v>220</v>
      </c>
      <c r="FGZ309" s="319">
        <f>FGZ308+1</f>
        <v>5</v>
      </c>
      <c r="FHA309" s="323" t="s">
        <v>220</v>
      </c>
      <c r="FHB309" s="319">
        <f>FHB308+1</f>
        <v>5</v>
      </c>
      <c r="FHC309" s="323" t="s">
        <v>220</v>
      </c>
      <c r="FHD309" s="319">
        <f>FHD308+1</f>
        <v>5</v>
      </c>
      <c r="FHE309" s="323" t="s">
        <v>220</v>
      </c>
      <c r="FHF309" s="319">
        <f>FHF308+1</f>
        <v>5</v>
      </c>
      <c r="FHG309" s="323" t="s">
        <v>220</v>
      </c>
      <c r="FHH309" s="319">
        <f>FHH308+1</f>
        <v>5</v>
      </c>
      <c r="FHI309" s="323" t="s">
        <v>220</v>
      </c>
      <c r="FHJ309" s="319">
        <f>FHJ308+1</f>
        <v>5</v>
      </c>
      <c r="FHK309" s="323" t="s">
        <v>220</v>
      </c>
      <c r="FHL309" s="319">
        <f>FHL308+1</f>
        <v>5</v>
      </c>
      <c r="FHM309" s="323" t="s">
        <v>220</v>
      </c>
      <c r="FHN309" s="319">
        <f>FHN308+1</f>
        <v>5</v>
      </c>
      <c r="FHO309" s="323" t="s">
        <v>220</v>
      </c>
      <c r="FHP309" s="319">
        <f>FHP308+1</f>
        <v>5</v>
      </c>
      <c r="FHQ309" s="323" t="s">
        <v>220</v>
      </c>
      <c r="FHR309" s="319">
        <f>FHR308+1</f>
        <v>5</v>
      </c>
      <c r="FHS309" s="323" t="s">
        <v>220</v>
      </c>
      <c r="FHT309" s="319">
        <f>FHT308+1</f>
        <v>5</v>
      </c>
      <c r="FHU309" s="323" t="s">
        <v>220</v>
      </c>
      <c r="FHV309" s="319">
        <f>FHV308+1</f>
        <v>5</v>
      </c>
      <c r="FHW309" s="323" t="s">
        <v>220</v>
      </c>
      <c r="FHX309" s="319">
        <f>FHX308+1</f>
        <v>5</v>
      </c>
      <c r="FHY309" s="323" t="s">
        <v>220</v>
      </c>
      <c r="FHZ309" s="319">
        <f>FHZ308+1</f>
        <v>5</v>
      </c>
      <c r="FIA309" s="323" t="s">
        <v>220</v>
      </c>
      <c r="FIB309" s="319">
        <f>FIB308+1</f>
        <v>5</v>
      </c>
      <c r="FIC309" s="323" t="s">
        <v>220</v>
      </c>
      <c r="FID309" s="319">
        <f>FID308+1</f>
        <v>5</v>
      </c>
      <c r="FIE309" s="323" t="s">
        <v>220</v>
      </c>
      <c r="FIF309" s="319">
        <f>FIF308+1</f>
        <v>5</v>
      </c>
      <c r="FIG309" s="323" t="s">
        <v>220</v>
      </c>
      <c r="FIH309" s="319">
        <f>FIH308+1</f>
        <v>5</v>
      </c>
      <c r="FII309" s="323" t="s">
        <v>220</v>
      </c>
      <c r="FIJ309" s="319">
        <f>FIJ308+1</f>
        <v>5</v>
      </c>
      <c r="FIK309" s="323" t="s">
        <v>220</v>
      </c>
      <c r="FIL309" s="319">
        <f>FIL308+1</f>
        <v>5</v>
      </c>
      <c r="FIM309" s="323" t="s">
        <v>220</v>
      </c>
      <c r="FIN309" s="319">
        <f>FIN308+1</f>
        <v>5</v>
      </c>
      <c r="FIO309" s="323" t="s">
        <v>220</v>
      </c>
      <c r="FIP309" s="319">
        <f>FIP308+1</f>
        <v>5</v>
      </c>
      <c r="FIQ309" s="323" t="s">
        <v>220</v>
      </c>
      <c r="FIR309" s="319">
        <f>FIR308+1</f>
        <v>5</v>
      </c>
      <c r="FIS309" s="323" t="s">
        <v>220</v>
      </c>
      <c r="FIT309" s="319">
        <f>FIT308+1</f>
        <v>5</v>
      </c>
      <c r="FIU309" s="323" t="s">
        <v>220</v>
      </c>
      <c r="FIV309" s="319">
        <f>FIV308+1</f>
        <v>5</v>
      </c>
      <c r="FIW309" s="323" t="s">
        <v>220</v>
      </c>
      <c r="FIX309" s="319">
        <f>FIX308+1</f>
        <v>5</v>
      </c>
      <c r="FIY309" s="323" t="s">
        <v>220</v>
      </c>
      <c r="FIZ309" s="319">
        <f>FIZ308+1</f>
        <v>5</v>
      </c>
      <c r="FJA309" s="323" t="s">
        <v>220</v>
      </c>
      <c r="FJB309" s="319">
        <f>FJB308+1</f>
        <v>5</v>
      </c>
      <c r="FJC309" s="323" t="s">
        <v>220</v>
      </c>
      <c r="FJD309" s="319">
        <f>FJD308+1</f>
        <v>5</v>
      </c>
      <c r="FJE309" s="323" t="s">
        <v>220</v>
      </c>
      <c r="FJF309" s="319">
        <f>FJF308+1</f>
        <v>5</v>
      </c>
      <c r="FJG309" s="323" t="s">
        <v>220</v>
      </c>
      <c r="FJH309" s="319">
        <f>FJH308+1</f>
        <v>5</v>
      </c>
      <c r="FJI309" s="323" t="s">
        <v>220</v>
      </c>
      <c r="FJJ309" s="319">
        <f>FJJ308+1</f>
        <v>5</v>
      </c>
      <c r="FJK309" s="323" t="s">
        <v>220</v>
      </c>
      <c r="FJL309" s="319">
        <f>FJL308+1</f>
        <v>5</v>
      </c>
      <c r="FJM309" s="323" t="s">
        <v>220</v>
      </c>
      <c r="FJN309" s="319">
        <f>FJN308+1</f>
        <v>5</v>
      </c>
      <c r="FJO309" s="323" t="s">
        <v>220</v>
      </c>
      <c r="FJP309" s="319">
        <f>FJP308+1</f>
        <v>5</v>
      </c>
      <c r="FJQ309" s="323" t="s">
        <v>220</v>
      </c>
      <c r="FJR309" s="319">
        <f>FJR308+1</f>
        <v>5</v>
      </c>
      <c r="FJS309" s="323" t="s">
        <v>220</v>
      </c>
      <c r="FJT309" s="319">
        <f>FJT308+1</f>
        <v>5</v>
      </c>
      <c r="FJU309" s="323" t="s">
        <v>220</v>
      </c>
      <c r="FJV309" s="319">
        <f>FJV308+1</f>
        <v>5</v>
      </c>
      <c r="FJW309" s="323" t="s">
        <v>220</v>
      </c>
      <c r="FJX309" s="319">
        <f>FJX308+1</f>
        <v>5</v>
      </c>
      <c r="FJY309" s="323" t="s">
        <v>220</v>
      </c>
      <c r="FJZ309" s="319">
        <f>FJZ308+1</f>
        <v>5</v>
      </c>
      <c r="FKA309" s="323" t="s">
        <v>220</v>
      </c>
      <c r="FKB309" s="319">
        <f>FKB308+1</f>
        <v>5</v>
      </c>
      <c r="FKC309" s="323" t="s">
        <v>220</v>
      </c>
      <c r="FKD309" s="319">
        <f>FKD308+1</f>
        <v>5</v>
      </c>
      <c r="FKE309" s="323" t="s">
        <v>220</v>
      </c>
      <c r="FKF309" s="319">
        <f>FKF308+1</f>
        <v>5</v>
      </c>
      <c r="FKG309" s="323" t="s">
        <v>220</v>
      </c>
      <c r="FKH309" s="319">
        <f>FKH308+1</f>
        <v>5</v>
      </c>
      <c r="FKI309" s="323" t="s">
        <v>220</v>
      </c>
      <c r="FKJ309" s="319">
        <f>FKJ308+1</f>
        <v>5</v>
      </c>
      <c r="FKK309" s="323" t="s">
        <v>220</v>
      </c>
      <c r="FKL309" s="319">
        <f>FKL308+1</f>
        <v>5</v>
      </c>
      <c r="FKM309" s="323" t="s">
        <v>220</v>
      </c>
      <c r="FKN309" s="319">
        <f>FKN308+1</f>
        <v>5</v>
      </c>
      <c r="FKO309" s="323" t="s">
        <v>220</v>
      </c>
      <c r="FKP309" s="319">
        <f>FKP308+1</f>
        <v>5</v>
      </c>
      <c r="FKQ309" s="323" t="s">
        <v>220</v>
      </c>
      <c r="FKR309" s="319">
        <f>FKR308+1</f>
        <v>5</v>
      </c>
      <c r="FKS309" s="323" t="s">
        <v>220</v>
      </c>
      <c r="FKT309" s="319">
        <f>FKT308+1</f>
        <v>5</v>
      </c>
      <c r="FKU309" s="323" t="s">
        <v>220</v>
      </c>
      <c r="FKV309" s="319">
        <f>FKV308+1</f>
        <v>5</v>
      </c>
      <c r="FKW309" s="323" t="s">
        <v>220</v>
      </c>
      <c r="FKX309" s="319">
        <f>FKX308+1</f>
        <v>5</v>
      </c>
      <c r="FKY309" s="323" t="s">
        <v>220</v>
      </c>
      <c r="FKZ309" s="319">
        <f>FKZ308+1</f>
        <v>5</v>
      </c>
      <c r="FLA309" s="323" t="s">
        <v>220</v>
      </c>
      <c r="FLB309" s="319">
        <f>FLB308+1</f>
        <v>5</v>
      </c>
      <c r="FLC309" s="323" t="s">
        <v>220</v>
      </c>
      <c r="FLD309" s="319">
        <f>FLD308+1</f>
        <v>5</v>
      </c>
      <c r="FLE309" s="323" t="s">
        <v>220</v>
      </c>
      <c r="FLF309" s="319">
        <f>FLF308+1</f>
        <v>5</v>
      </c>
      <c r="FLG309" s="323" t="s">
        <v>220</v>
      </c>
      <c r="FLH309" s="319">
        <f>FLH308+1</f>
        <v>5</v>
      </c>
      <c r="FLI309" s="323" t="s">
        <v>220</v>
      </c>
      <c r="FLJ309" s="319">
        <f>FLJ308+1</f>
        <v>5</v>
      </c>
      <c r="FLK309" s="323" t="s">
        <v>220</v>
      </c>
      <c r="FLL309" s="319">
        <f>FLL308+1</f>
        <v>5</v>
      </c>
      <c r="FLM309" s="323" t="s">
        <v>220</v>
      </c>
      <c r="FLN309" s="319">
        <f>FLN308+1</f>
        <v>5</v>
      </c>
      <c r="FLO309" s="323" t="s">
        <v>220</v>
      </c>
      <c r="FLP309" s="319">
        <f>FLP308+1</f>
        <v>5</v>
      </c>
      <c r="FLQ309" s="323" t="s">
        <v>220</v>
      </c>
      <c r="FLR309" s="319">
        <f>FLR308+1</f>
        <v>5</v>
      </c>
      <c r="FLS309" s="323" t="s">
        <v>220</v>
      </c>
      <c r="FLT309" s="319">
        <f>FLT308+1</f>
        <v>5</v>
      </c>
      <c r="FLU309" s="323" t="s">
        <v>220</v>
      </c>
      <c r="FLV309" s="319">
        <f>FLV308+1</f>
        <v>5</v>
      </c>
      <c r="FLW309" s="323" t="s">
        <v>220</v>
      </c>
      <c r="FLX309" s="319">
        <f>FLX308+1</f>
        <v>5</v>
      </c>
      <c r="FLY309" s="323" t="s">
        <v>220</v>
      </c>
      <c r="FLZ309" s="319">
        <f>FLZ308+1</f>
        <v>5</v>
      </c>
      <c r="FMA309" s="323" t="s">
        <v>220</v>
      </c>
      <c r="FMB309" s="319">
        <f>FMB308+1</f>
        <v>5</v>
      </c>
      <c r="FMC309" s="323" t="s">
        <v>220</v>
      </c>
      <c r="FMD309" s="319">
        <f>FMD308+1</f>
        <v>5</v>
      </c>
      <c r="FME309" s="323" t="s">
        <v>220</v>
      </c>
      <c r="FMF309" s="319">
        <f>FMF308+1</f>
        <v>5</v>
      </c>
      <c r="FMG309" s="323" t="s">
        <v>220</v>
      </c>
      <c r="FMH309" s="319">
        <f>FMH308+1</f>
        <v>5</v>
      </c>
      <c r="FMI309" s="323" t="s">
        <v>220</v>
      </c>
      <c r="FMJ309" s="319">
        <f>FMJ308+1</f>
        <v>5</v>
      </c>
      <c r="FMK309" s="323" t="s">
        <v>220</v>
      </c>
      <c r="FML309" s="319">
        <f>FML308+1</f>
        <v>5</v>
      </c>
      <c r="FMM309" s="323" t="s">
        <v>220</v>
      </c>
      <c r="FMN309" s="319">
        <f>FMN308+1</f>
        <v>5</v>
      </c>
      <c r="FMO309" s="323" t="s">
        <v>220</v>
      </c>
      <c r="FMP309" s="319">
        <f>FMP308+1</f>
        <v>5</v>
      </c>
      <c r="FMQ309" s="323" t="s">
        <v>220</v>
      </c>
      <c r="FMR309" s="319">
        <f>FMR308+1</f>
        <v>5</v>
      </c>
      <c r="FMS309" s="323" t="s">
        <v>220</v>
      </c>
      <c r="FMT309" s="319">
        <f>FMT308+1</f>
        <v>5</v>
      </c>
      <c r="FMU309" s="323" t="s">
        <v>220</v>
      </c>
      <c r="FMV309" s="319">
        <f>FMV308+1</f>
        <v>5</v>
      </c>
      <c r="FMW309" s="323" t="s">
        <v>220</v>
      </c>
      <c r="FMX309" s="319">
        <f>FMX308+1</f>
        <v>5</v>
      </c>
      <c r="FMY309" s="323" t="s">
        <v>220</v>
      </c>
      <c r="FMZ309" s="319">
        <f>FMZ308+1</f>
        <v>5</v>
      </c>
      <c r="FNA309" s="323" t="s">
        <v>220</v>
      </c>
      <c r="FNB309" s="319">
        <f>FNB308+1</f>
        <v>5</v>
      </c>
      <c r="FNC309" s="323" t="s">
        <v>220</v>
      </c>
      <c r="FND309" s="319">
        <f>FND308+1</f>
        <v>5</v>
      </c>
      <c r="FNE309" s="323" t="s">
        <v>220</v>
      </c>
      <c r="FNF309" s="319">
        <f>FNF308+1</f>
        <v>5</v>
      </c>
      <c r="FNG309" s="323" t="s">
        <v>220</v>
      </c>
      <c r="FNH309" s="319">
        <f>FNH308+1</f>
        <v>5</v>
      </c>
      <c r="FNI309" s="323" t="s">
        <v>220</v>
      </c>
      <c r="FNJ309" s="319">
        <f>FNJ308+1</f>
        <v>5</v>
      </c>
      <c r="FNK309" s="323" t="s">
        <v>220</v>
      </c>
      <c r="FNL309" s="319">
        <f>FNL308+1</f>
        <v>5</v>
      </c>
      <c r="FNM309" s="323" t="s">
        <v>220</v>
      </c>
      <c r="FNN309" s="319">
        <f>FNN308+1</f>
        <v>5</v>
      </c>
      <c r="FNO309" s="323" t="s">
        <v>220</v>
      </c>
      <c r="FNP309" s="319">
        <f>FNP308+1</f>
        <v>5</v>
      </c>
      <c r="FNQ309" s="323" t="s">
        <v>220</v>
      </c>
      <c r="FNR309" s="319">
        <f>FNR308+1</f>
        <v>5</v>
      </c>
      <c r="FNS309" s="323" t="s">
        <v>220</v>
      </c>
      <c r="FNT309" s="319">
        <f>FNT308+1</f>
        <v>5</v>
      </c>
      <c r="FNU309" s="323" t="s">
        <v>220</v>
      </c>
      <c r="FNV309" s="319">
        <f>FNV308+1</f>
        <v>5</v>
      </c>
      <c r="FNW309" s="323" t="s">
        <v>220</v>
      </c>
      <c r="FNX309" s="319">
        <f>FNX308+1</f>
        <v>5</v>
      </c>
      <c r="FNY309" s="323" t="s">
        <v>220</v>
      </c>
      <c r="FNZ309" s="319">
        <f>FNZ308+1</f>
        <v>5</v>
      </c>
      <c r="FOA309" s="323" t="s">
        <v>220</v>
      </c>
      <c r="FOB309" s="319">
        <f>FOB308+1</f>
        <v>5</v>
      </c>
      <c r="FOC309" s="323" t="s">
        <v>220</v>
      </c>
      <c r="FOD309" s="319">
        <f>FOD308+1</f>
        <v>5</v>
      </c>
      <c r="FOE309" s="323" t="s">
        <v>220</v>
      </c>
      <c r="FOF309" s="319">
        <f>FOF308+1</f>
        <v>5</v>
      </c>
      <c r="FOG309" s="323" t="s">
        <v>220</v>
      </c>
      <c r="FOH309" s="319">
        <f>FOH308+1</f>
        <v>5</v>
      </c>
      <c r="FOI309" s="323" t="s">
        <v>220</v>
      </c>
      <c r="FOJ309" s="319">
        <f>FOJ308+1</f>
        <v>5</v>
      </c>
      <c r="FOK309" s="323" t="s">
        <v>220</v>
      </c>
      <c r="FOL309" s="319">
        <f>FOL308+1</f>
        <v>5</v>
      </c>
      <c r="FOM309" s="323" t="s">
        <v>220</v>
      </c>
      <c r="FON309" s="319">
        <f>FON308+1</f>
        <v>5</v>
      </c>
      <c r="FOO309" s="323" t="s">
        <v>220</v>
      </c>
      <c r="FOP309" s="319">
        <f>FOP308+1</f>
        <v>5</v>
      </c>
      <c r="FOQ309" s="323" t="s">
        <v>220</v>
      </c>
      <c r="FOR309" s="319">
        <f>FOR308+1</f>
        <v>5</v>
      </c>
      <c r="FOS309" s="323" t="s">
        <v>220</v>
      </c>
      <c r="FOT309" s="319">
        <f>FOT308+1</f>
        <v>5</v>
      </c>
      <c r="FOU309" s="323" t="s">
        <v>220</v>
      </c>
      <c r="FOV309" s="319">
        <f>FOV308+1</f>
        <v>5</v>
      </c>
      <c r="FOW309" s="323" t="s">
        <v>220</v>
      </c>
      <c r="FOX309" s="319">
        <f>FOX308+1</f>
        <v>5</v>
      </c>
      <c r="FOY309" s="323" t="s">
        <v>220</v>
      </c>
      <c r="FOZ309" s="319">
        <f>FOZ308+1</f>
        <v>5</v>
      </c>
      <c r="FPA309" s="323" t="s">
        <v>220</v>
      </c>
      <c r="FPB309" s="319">
        <f>FPB308+1</f>
        <v>5</v>
      </c>
      <c r="FPC309" s="323" t="s">
        <v>220</v>
      </c>
      <c r="FPD309" s="319">
        <f>FPD308+1</f>
        <v>5</v>
      </c>
      <c r="FPE309" s="323" t="s">
        <v>220</v>
      </c>
      <c r="FPF309" s="319">
        <f>FPF308+1</f>
        <v>5</v>
      </c>
      <c r="FPG309" s="323" t="s">
        <v>220</v>
      </c>
      <c r="FPH309" s="319">
        <f>FPH308+1</f>
        <v>5</v>
      </c>
      <c r="FPI309" s="323" t="s">
        <v>220</v>
      </c>
      <c r="FPJ309" s="319">
        <f>FPJ308+1</f>
        <v>5</v>
      </c>
      <c r="FPK309" s="323" t="s">
        <v>220</v>
      </c>
      <c r="FPL309" s="319">
        <f>FPL308+1</f>
        <v>5</v>
      </c>
      <c r="FPM309" s="323" t="s">
        <v>220</v>
      </c>
      <c r="FPN309" s="319">
        <f>FPN308+1</f>
        <v>5</v>
      </c>
      <c r="FPO309" s="323" t="s">
        <v>220</v>
      </c>
      <c r="FPP309" s="319">
        <f>FPP308+1</f>
        <v>5</v>
      </c>
      <c r="FPQ309" s="323" t="s">
        <v>220</v>
      </c>
      <c r="FPR309" s="319">
        <f>FPR308+1</f>
        <v>5</v>
      </c>
      <c r="FPS309" s="323" t="s">
        <v>220</v>
      </c>
      <c r="FPT309" s="319">
        <f>FPT308+1</f>
        <v>5</v>
      </c>
      <c r="FPU309" s="323" t="s">
        <v>220</v>
      </c>
      <c r="FPV309" s="319">
        <f>FPV308+1</f>
        <v>5</v>
      </c>
      <c r="FPW309" s="323" t="s">
        <v>220</v>
      </c>
      <c r="FPX309" s="319">
        <f>FPX308+1</f>
        <v>5</v>
      </c>
      <c r="FPY309" s="323" t="s">
        <v>220</v>
      </c>
      <c r="FPZ309" s="319">
        <f>FPZ308+1</f>
        <v>5</v>
      </c>
      <c r="FQA309" s="323" t="s">
        <v>220</v>
      </c>
      <c r="FQB309" s="319">
        <f>FQB308+1</f>
        <v>5</v>
      </c>
      <c r="FQC309" s="323" t="s">
        <v>220</v>
      </c>
      <c r="FQD309" s="319">
        <f>FQD308+1</f>
        <v>5</v>
      </c>
      <c r="FQE309" s="323" t="s">
        <v>220</v>
      </c>
      <c r="FQF309" s="319">
        <f>FQF308+1</f>
        <v>5</v>
      </c>
      <c r="FQG309" s="323" t="s">
        <v>220</v>
      </c>
      <c r="FQH309" s="319">
        <f>FQH308+1</f>
        <v>5</v>
      </c>
      <c r="FQI309" s="323" t="s">
        <v>220</v>
      </c>
      <c r="FQJ309" s="319">
        <f>FQJ308+1</f>
        <v>5</v>
      </c>
      <c r="FQK309" s="323" t="s">
        <v>220</v>
      </c>
      <c r="FQL309" s="319">
        <f>FQL308+1</f>
        <v>5</v>
      </c>
      <c r="FQM309" s="323" t="s">
        <v>220</v>
      </c>
      <c r="FQN309" s="319">
        <f>FQN308+1</f>
        <v>5</v>
      </c>
      <c r="FQO309" s="323" t="s">
        <v>220</v>
      </c>
      <c r="FQP309" s="319">
        <f>FQP308+1</f>
        <v>5</v>
      </c>
      <c r="FQQ309" s="323" t="s">
        <v>220</v>
      </c>
      <c r="FQR309" s="319">
        <f>FQR308+1</f>
        <v>5</v>
      </c>
      <c r="FQS309" s="323" t="s">
        <v>220</v>
      </c>
      <c r="FQT309" s="319">
        <f>FQT308+1</f>
        <v>5</v>
      </c>
      <c r="FQU309" s="323" t="s">
        <v>220</v>
      </c>
      <c r="FQV309" s="319">
        <f>FQV308+1</f>
        <v>5</v>
      </c>
      <c r="FQW309" s="323" t="s">
        <v>220</v>
      </c>
      <c r="FQX309" s="319"/>
      <c r="FQY309" s="323"/>
      <c r="FQZ309" s="319"/>
      <c r="FRA309" s="323"/>
      <c r="FRB309" s="319"/>
      <c r="FRC309" s="323"/>
      <c r="FRD309" s="319"/>
      <c r="FRE309" s="323"/>
      <c r="FRF309" s="319"/>
      <c r="FRG309" s="323"/>
      <c r="FRH309" s="319"/>
      <c r="FRI309" s="323"/>
      <c r="FRJ309" s="319"/>
      <c r="FRK309" s="323"/>
      <c r="FRL309" s="319"/>
      <c r="FRM309" s="323"/>
      <c r="FRN309" s="319"/>
      <c r="FRO309" s="323"/>
      <c r="FRP309" s="319"/>
      <c r="FRQ309" s="323"/>
      <c r="FRR309" s="319"/>
      <c r="FRS309" s="323"/>
      <c r="FRT309" s="319"/>
      <c r="FRU309" s="323"/>
      <c r="FRV309" s="319"/>
      <c r="FRW309" s="323"/>
      <c r="FRX309" s="319"/>
      <c r="FRY309" s="323"/>
      <c r="FRZ309" s="319"/>
      <c r="FSA309" s="323"/>
      <c r="FSB309" s="319"/>
      <c r="FSC309" s="323"/>
      <c r="FSD309" s="319"/>
      <c r="FSE309" s="323"/>
      <c r="FSF309" s="319"/>
      <c r="FSG309" s="323"/>
      <c r="FSH309" s="319"/>
      <c r="FSI309" s="323"/>
      <c r="FSJ309" s="319"/>
      <c r="FSK309" s="323"/>
      <c r="FSL309" s="319"/>
      <c r="FSM309" s="323"/>
      <c r="FSN309" s="319"/>
      <c r="FSO309" s="323"/>
      <c r="FSP309" s="319"/>
      <c r="FSQ309" s="323"/>
      <c r="FSR309" s="319"/>
      <c r="FSS309" s="323"/>
      <c r="FST309" s="319"/>
      <c r="FSU309" s="323"/>
      <c r="FSV309" s="319"/>
      <c r="FSW309" s="323"/>
      <c r="FSX309" s="319"/>
      <c r="FSY309" s="323"/>
      <c r="FSZ309" s="319"/>
      <c r="FTA309" s="323"/>
      <c r="FTB309" s="319"/>
      <c r="FTC309" s="323"/>
      <c r="FTD309" s="319"/>
      <c r="FTE309" s="323"/>
      <c r="FTF309" s="319"/>
      <c r="FTG309" s="323"/>
      <c r="FTH309" s="319"/>
      <c r="FTI309" s="323"/>
      <c r="FTJ309" s="319"/>
      <c r="FTK309" s="323"/>
      <c r="FTL309" s="319"/>
      <c r="FTM309" s="323"/>
      <c r="FTN309" s="319"/>
      <c r="FTO309" s="323"/>
      <c r="FTP309" s="319"/>
      <c r="FTQ309" s="323"/>
      <c r="FTR309" s="319"/>
      <c r="FTS309" s="323"/>
      <c r="FTT309" s="319"/>
      <c r="FTU309" s="323"/>
      <c r="FTV309" s="319"/>
      <c r="FTW309" s="323"/>
      <c r="FTX309" s="319"/>
      <c r="FTY309" s="323"/>
      <c r="FTZ309" s="319"/>
      <c r="FUA309" s="323"/>
      <c r="FUB309" s="319"/>
      <c r="FUC309" s="323"/>
      <c r="FUD309" s="319"/>
      <c r="FUE309" s="323"/>
      <c r="FUF309" s="319"/>
      <c r="FUG309" s="323"/>
      <c r="FUH309" s="319"/>
      <c r="FUI309" s="323"/>
      <c r="FUJ309" s="319"/>
      <c r="FUK309" s="323"/>
      <c r="FUL309" s="319"/>
      <c r="FUM309" s="323"/>
      <c r="FUN309" s="319"/>
      <c r="FUO309" s="323"/>
      <c r="FUP309" s="319"/>
      <c r="FUQ309" s="323"/>
      <c r="FUR309" s="319"/>
      <c r="FUS309" s="323"/>
      <c r="FUT309" s="319"/>
      <c r="FUU309" s="323"/>
      <c r="FUV309" s="319"/>
      <c r="FUW309" s="323"/>
      <c r="FUX309" s="319"/>
      <c r="FUY309" s="323"/>
      <c r="FUZ309" s="319"/>
      <c r="FVA309" s="323"/>
      <c r="FVB309" s="319"/>
      <c r="FVC309" s="323"/>
      <c r="FVD309" s="319"/>
      <c r="FVE309" s="323"/>
      <c r="FVF309" s="319"/>
      <c r="FVG309" s="323"/>
      <c r="FVH309" s="319"/>
      <c r="FVI309" s="323"/>
      <c r="FVJ309" s="319"/>
      <c r="FVK309" s="323"/>
      <c r="FVL309" s="319"/>
      <c r="FVM309" s="323"/>
      <c r="FVN309" s="319"/>
      <c r="FVO309" s="323"/>
      <c r="FVP309" s="319"/>
      <c r="FVQ309" s="323"/>
      <c r="FVR309" s="319"/>
      <c r="FVS309" s="323"/>
      <c r="FVT309" s="319"/>
      <c r="FVU309" s="323"/>
      <c r="FVV309" s="319"/>
      <c r="FVW309" s="323"/>
      <c r="FVX309" s="319"/>
      <c r="FVY309" s="323"/>
      <c r="FVZ309" s="319"/>
      <c r="FWA309" s="323"/>
      <c r="FWB309" s="319"/>
      <c r="FWC309" s="323"/>
      <c r="FWD309" s="319"/>
      <c r="FWE309" s="323"/>
      <c r="FWF309" s="319"/>
      <c r="FWG309" s="323"/>
      <c r="FWH309" s="319"/>
      <c r="FWI309" s="323"/>
      <c r="FWJ309" s="319"/>
      <c r="FWK309" s="323"/>
      <c r="FWL309" s="319"/>
      <c r="FWM309" s="323"/>
      <c r="FWN309" s="319"/>
      <c r="FWO309" s="323"/>
      <c r="FWP309" s="319"/>
      <c r="FWQ309" s="323"/>
      <c r="FWR309" s="319"/>
      <c r="FWS309" s="323"/>
      <c r="FWT309" s="319"/>
      <c r="FWU309" s="323"/>
      <c r="FWV309" s="319"/>
      <c r="FWW309" s="323"/>
      <c r="FWX309" s="319"/>
      <c r="FWY309" s="323"/>
      <c r="FWZ309" s="319"/>
      <c r="FXA309" s="323"/>
      <c r="FXB309" s="319"/>
      <c r="FXC309" s="323"/>
      <c r="FXD309" s="319"/>
      <c r="FXE309" s="323"/>
      <c r="FXF309" s="319"/>
      <c r="FXG309" s="323"/>
      <c r="FXH309" s="319"/>
      <c r="FXI309" s="323"/>
      <c r="FXJ309" s="319"/>
      <c r="FXK309" s="323"/>
      <c r="FXL309" s="319"/>
      <c r="FXM309" s="323"/>
      <c r="FXN309" s="319"/>
      <c r="FXO309" s="323"/>
      <c r="FXP309" s="319"/>
      <c r="FXQ309" s="323"/>
      <c r="FXR309" s="319"/>
      <c r="FXS309" s="323"/>
      <c r="FXT309" s="319"/>
      <c r="FXU309" s="323"/>
      <c r="FXV309" s="319"/>
      <c r="FXW309" s="323"/>
      <c r="FXX309" s="319"/>
      <c r="FXY309" s="323"/>
      <c r="FXZ309" s="319"/>
      <c r="FYA309" s="323"/>
      <c r="FYB309" s="319"/>
      <c r="FYC309" s="323"/>
      <c r="FYD309" s="319"/>
      <c r="FYE309" s="323"/>
      <c r="FYF309" s="319"/>
      <c r="FYG309" s="323"/>
      <c r="FYH309" s="319"/>
      <c r="FYI309" s="323"/>
      <c r="FYJ309" s="319"/>
      <c r="FYK309" s="323"/>
      <c r="FYL309" s="319"/>
      <c r="FYM309" s="323"/>
      <c r="FYN309" s="319"/>
      <c r="FYO309" s="323"/>
      <c r="FYP309" s="319"/>
      <c r="FYQ309" s="323"/>
      <c r="FYR309" s="319"/>
      <c r="FYS309" s="323"/>
      <c r="FYT309" s="319"/>
      <c r="FYU309" s="323"/>
      <c r="FYV309" s="319"/>
      <c r="FYW309" s="323"/>
      <c r="FYX309" s="319"/>
      <c r="FYY309" s="323"/>
      <c r="FYZ309" s="319"/>
      <c r="FZA309" s="323"/>
      <c r="FZB309" s="319"/>
      <c r="FZC309" s="323"/>
      <c r="FZD309" s="319"/>
      <c r="FZE309" s="323"/>
      <c r="FZF309" s="319"/>
      <c r="FZG309" s="323"/>
      <c r="FZH309" s="319"/>
      <c r="FZI309" s="323"/>
      <c r="FZJ309" s="319"/>
      <c r="FZK309" s="323"/>
      <c r="FZL309" s="319"/>
      <c r="FZM309" s="323"/>
      <c r="FZN309" s="319"/>
      <c r="FZO309" s="323"/>
      <c r="FZP309" s="319"/>
      <c r="FZQ309" s="323"/>
      <c r="FZR309" s="319"/>
      <c r="FZS309" s="323"/>
      <c r="FZT309" s="319"/>
      <c r="FZU309" s="323"/>
      <c r="FZV309" s="319"/>
      <c r="FZW309" s="323"/>
      <c r="FZX309" s="319"/>
      <c r="FZY309" s="323"/>
      <c r="FZZ309" s="319"/>
      <c r="GAA309" s="323"/>
      <c r="GAB309" s="319"/>
      <c r="GAC309" s="323"/>
      <c r="GAD309" s="319"/>
      <c r="GAE309" s="323"/>
      <c r="GAF309" s="319"/>
      <c r="GAG309" s="323"/>
      <c r="GAH309" s="319"/>
      <c r="GAI309" s="323"/>
      <c r="GAJ309" s="319"/>
      <c r="GAK309" s="323"/>
      <c r="GAL309" s="319"/>
      <c r="GAM309" s="323"/>
      <c r="GAN309" s="319"/>
      <c r="GAO309" s="323"/>
      <c r="GAP309" s="319"/>
      <c r="GAQ309" s="323"/>
      <c r="GAR309" s="319"/>
      <c r="GAS309" s="323"/>
      <c r="GAT309" s="319"/>
      <c r="GAU309" s="323"/>
      <c r="GAV309" s="319"/>
      <c r="GAW309" s="323"/>
      <c r="GAX309" s="319"/>
      <c r="GAY309" s="323"/>
      <c r="GAZ309" s="319"/>
      <c r="GBA309" s="323"/>
      <c r="GBB309" s="319"/>
      <c r="GBC309" s="323"/>
      <c r="GBD309" s="319"/>
      <c r="GBE309" s="323"/>
      <c r="GBF309" s="319"/>
      <c r="GBG309" s="323"/>
      <c r="GBH309" s="319"/>
      <c r="GBI309" s="323"/>
      <c r="GBJ309" s="319"/>
      <c r="GBK309" s="323"/>
      <c r="GBL309" s="319"/>
      <c r="GBM309" s="323"/>
      <c r="GBN309" s="319"/>
      <c r="GBO309" s="323"/>
      <c r="GBP309" s="319"/>
      <c r="GBQ309" s="323"/>
      <c r="GBR309" s="319"/>
      <c r="GBS309" s="323"/>
      <c r="GBT309" s="319"/>
      <c r="GBU309" s="323"/>
      <c r="GBV309" s="319"/>
      <c r="GBW309" s="323"/>
      <c r="GBX309" s="319"/>
      <c r="GBY309" s="323"/>
      <c r="GBZ309" s="319"/>
      <c r="GCA309" s="323"/>
      <c r="GCB309" s="319"/>
      <c r="GCC309" s="323"/>
      <c r="GCD309" s="319"/>
      <c r="GCE309" s="323"/>
      <c r="GCF309" s="319"/>
      <c r="GCG309" s="323"/>
      <c r="GCH309" s="319"/>
      <c r="GCI309" s="323"/>
      <c r="GCJ309" s="319"/>
      <c r="GCK309" s="323"/>
      <c r="GCL309" s="319"/>
      <c r="GCM309" s="323"/>
      <c r="GCN309" s="319"/>
      <c r="GCO309" s="323"/>
      <c r="GCP309" s="319"/>
      <c r="GCQ309" s="323"/>
      <c r="GCR309" s="319"/>
      <c r="GCS309" s="323"/>
      <c r="GCT309" s="319"/>
      <c r="GCU309" s="323"/>
      <c r="GCV309" s="319"/>
      <c r="GCW309" s="323"/>
      <c r="GCX309" s="319"/>
      <c r="GCY309" s="323"/>
      <c r="GCZ309" s="319"/>
      <c r="GDA309" s="323"/>
      <c r="GDB309" s="319"/>
      <c r="GDC309" s="323"/>
      <c r="GDD309" s="319"/>
      <c r="GDE309" s="323"/>
      <c r="GDF309" s="319"/>
      <c r="GDG309" s="323"/>
      <c r="GDH309" s="319"/>
      <c r="GDI309" s="323"/>
      <c r="GDJ309" s="319"/>
      <c r="GDK309" s="323"/>
      <c r="GDL309" s="319"/>
      <c r="GDM309" s="323"/>
      <c r="GDN309" s="319"/>
      <c r="GDO309" s="323"/>
      <c r="GDP309" s="319"/>
      <c r="GDQ309" s="323"/>
      <c r="GDR309" s="319"/>
      <c r="GDS309" s="323"/>
      <c r="GDT309" s="319"/>
      <c r="GDU309" s="323"/>
      <c r="GDV309" s="319"/>
      <c r="GDW309" s="323"/>
      <c r="GDX309" s="319"/>
      <c r="GDY309" s="323"/>
      <c r="GDZ309" s="319"/>
      <c r="GEA309" s="323"/>
      <c r="GEB309" s="319"/>
      <c r="GEC309" s="323"/>
      <c r="GED309" s="319"/>
      <c r="GEE309" s="323"/>
      <c r="GEF309" s="319"/>
      <c r="GEG309" s="323"/>
      <c r="GEH309" s="319"/>
      <c r="GEI309" s="323"/>
      <c r="GEJ309" s="319"/>
      <c r="GEK309" s="323"/>
      <c r="GEL309" s="319"/>
      <c r="GEM309" s="323"/>
      <c r="GEN309" s="319"/>
      <c r="GEO309" s="323"/>
      <c r="GEP309" s="319"/>
      <c r="GEQ309" s="323"/>
      <c r="GER309" s="319"/>
      <c r="GES309" s="323"/>
      <c r="GET309" s="319"/>
      <c r="GEU309" s="323"/>
      <c r="GEV309" s="319"/>
      <c r="GEW309" s="323"/>
      <c r="GEX309" s="319"/>
      <c r="GEY309" s="323"/>
      <c r="GEZ309" s="319"/>
      <c r="GFA309" s="323"/>
      <c r="GFB309" s="319"/>
      <c r="GFC309" s="323"/>
      <c r="GFD309" s="319"/>
      <c r="GFE309" s="323"/>
      <c r="GFF309" s="319"/>
      <c r="GFG309" s="323"/>
      <c r="GFH309" s="319"/>
      <c r="GFI309" s="323"/>
      <c r="GFJ309" s="319"/>
      <c r="GFK309" s="323"/>
      <c r="GFL309" s="319"/>
      <c r="GFM309" s="323"/>
      <c r="GFN309" s="319"/>
      <c r="GFO309" s="323"/>
      <c r="GFP309" s="319"/>
      <c r="GFQ309" s="323"/>
      <c r="GFR309" s="319"/>
      <c r="GFS309" s="323"/>
      <c r="GFT309" s="319"/>
      <c r="GFU309" s="323"/>
      <c r="GFV309" s="319"/>
      <c r="GFW309" s="323"/>
      <c r="GFX309" s="319"/>
      <c r="GFY309" s="323"/>
      <c r="GFZ309" s="319"/>
      <c r="GGA309" s="323"/>
      <c r="GGB309" s="319"/>
      <c r="GGC309" s="323"/>
      <c r="GGD309" s="319"/>
      <c r="GGE309" s="323"/>
      <c r="GGF309" s="319"/>
      <c r="GGG309" s="323"/>
      <c r="GGH309" s="319"/>
      <c r="GGI309" s="323"/>
      <c r="GGJ309" s="319"/>
      <c r="GGK309" s="323"/>
      <c r="GGL309" s="319"/>
      <c r="GGM309" s="323"/>
      <c r="GGN309" s="319"/>
      <c r="GGO309" s="323"/>
      <c r="GGP309" s="319"/>
      <c r="GGQ309" s="323"/>
      <c r="GGR309" s="319"/>
      <c r="GGS309" s="323"/>
      <c r="GGT309" s="319"/>
      <c r="GGU309" s="323"/>
      <c r="GGV309" s="319"/>
      <c r="GGW309" s="323"/>
      <c r="GGX309" s="319"/>
      <c r="GGY309" s="323"/>
      <c r="GGZ309" s="319"/>
      <c r="GHA309" s="323"/>
      <c r="GHB309" s="319"/>
      <c r="GHC309" s="323"/>
      <c r="GHD309" s="319"/>
      <c r="GHE309" s="323"/>
      <c r="GHF309" s="319"/>
      <c r="GHG309" s="323"/>
      <c r="GHH309" s="319"/>
      <c r="GHI309" s="323"/>
      <c r="GHJ309" s="319"/>
      <c r="GHK309" s="323"/>
      <c r="GHL309" s="319"/>
      <c r="GHM309" s="323"/>
      <c r="GHN309" s="319"/>
      <c r="GHO309" s="323"/>
      <c r="GHP309" s="319"/>
      <c r="GHQ309" s="323"/>
      <c r="GHR309" s="319"/>
      <c r="GHS309" s="323"/>
      <c r="GHT309" s="319"/>
      <c r="GHU309" s="323"/>
      <c r="GHV309" s="319"/>
      <c r="GHW309" s="323"/>
      <c r="GHX309" s="319"/>
      <c r="GHY309" s="323"/>
      <c r="GHZ309" s="319"/>
      <c r="GIA309" s="323"/>
      <c r="GIB309" s="319"/>
      <c r="GIC309" s="323"/>
      <c r="GID309" s="319"/>
      <c r="GIE309" s="323"/>
      <c r="GIF309" s="319"/>
      <c r="GIG309" s="323"/>
      <c r="GIH309" s="319"/>
      <c r="GII309" s="323"/>
      <c r="GIJ309" s="319"/>
      <c r="GIK309" s="323"/>
      <c r="GIL309" s="319"/>
      <c r="GIM309" s="323"/>
      <c r="GIN309" s="319"/>
      <c r="GIO309" s="323"/>
      <c r="GIP309" s="319"/>
      <c r="GIQ309" s="323"/>
      <c r="GIR309" s="319"/>
      <c r="GIS309" s="323"/>
      <c r="GIT309" s="319"/>
      <c r="GIU309" s="323"/>
      <c r="GIV309" s="319"/>
      <c r="GIW309" s="323"/>
      <c r="GIX309" s="319"/>
      <c r="GIY309" s="323"/>
      <c r="GIZ309" s="319"/>
      <c r="GJA309" s="323"/>
      <c r="GJB309" s="319"/>
      <c r="GJC309" s="323"/>
      <c r="GJD309" s="319"/>
      <c r="GJE309" s="323"/>
      <c r="GJF309" s="319"/>
      <c r="GJG309" s="323"/>
      <c r="GJH309" s="319"/>
      <c r="GJI309" s="323"/>
      <c r="GJJ309" s="319"/>
      <c r="GJK309" s="323"/>
      <c r="GJL309" s="319"/>
      <c r="GJM309" s="323"/>
      <c r="GJN309" s="319"/>
      <c r="GJO309" s="323"/>
      <c r="GJP309" s="319"/>
      <c r="GJQ309" s="323"/>
      <c r="GJR309" s="319"/>
      <c r="GJS309" s="323"/>
      <c r="GJT309" s="319"/>
      <c r="GJU309" s="323"/>
      <c r="GJV309" s="319"/>
      <c r="GJW309" s="323"/>
      <c r="GJX309" s="319"/>
      <c r="GJY309" s="323"/>
      <c r="GJZ309" s="319"/>
      <c r="GKA309" s="323"/>
      <c r="GKB309" s="319"/>
      <c r="GKC309" s="323"/>
      <c r="GKD309" s="319"/>
      <c r="GKE309" s="323"/>
      <c r="GKF309" s="319"/>
      <c r="GKG309" s="323"/>
      <c r="GKH309" s="319"/>
      <c r="GKI309" s="323"/>
      <c r="GKJ309" s="319"/>
      <c r="GKK309" s="323"/>
      <c r="GKL309" s="319"/>
      <c r="GKM309" s="323"/>
      <c r="GKN309" s="319"/>
      <c r="GKO309" s="323"/>
      <c r="GKP309" s="319"/>
      <c r="GKQ309" s="323"/>
      <c r="GKR309" s="319"/>
      <c r="GKS309" s="323"/>
      <c r="GKT309" s="319"/>
      <c r="GKU309" s="323"/>
      <c r="GKV309" s="319"/>
      <c r="GKW309" s="323"/>
      <c r="GKX309" s="319"/>
      <c r="GKY309" s="323"/>
      <c r="GKZ309" s="319"/>
      <c r="GLA309" s="323"/>
      <c r="GLB309" s="319"/>
      <c r="GLC309" s="323"/>
      <c r="GLD309" s="319"/>
      <c r="GLE309" s="323"/>
      <c r="GLF309" s="319"/>
      <c r="GLG309" s="323"/>
      <c r="GLH309" s="319"/>
      <c r="GLI309" s="323"/>
      <c r="GLJ309" s="319"/>
      <c r="GLK309" s="323"/>
      <c r="GLL309" s="319"/>
      <c r="GLM309" s="323"/>
      <c r="GLN309" s="319"/>
      <c r="GLO309" s="323"/>
      <c r="GLP309" s="319"/>
      <c r="GLQ309" s="323"/>
      <c r="GLR309" s="319"/>
      <c r="GLS309" s="323"/>
      <c r="GLT309" s="319"/>
      <c r="GLU309" s="323"/>
      <c r="GLV309" s="319"/>
      <c r="GLW309" s="323"/>
      <c r="GLX309" s="319"/>
      <c r="GLY309" s="323"/>
      <c r="GLZ309" s="319"/>
      <c r="GMA309" s="323"/>
      <c r="GMB309" s="319"/>
      <c r="GMC309" s="323"/>
      <c r="GMD309" s="319"/>
      <c r="GME309" s="323"/>
      <c r="GMF309" s="319"/>
      <c r="GMG309" s="323"/>
      <c r="GMH309" s="319"/>
      <c r="GMI309" s="323"/>
      <c r="GMJ309" s="319"/>
      <c r="GMK309" s="323"/>
      <c r="GML309" s="319"/>
      <c r="GMM309" s="323"/>
      <c r="GMN309" s="319"/>
      <c r="GMO309" s="323"/>
      <c r="GMP309" s="319"/>
      <c r="GMQ309" s="323"/>
      <c r="GMR309" s="319"/>
      <c r="GMS309" s="323"/>
      <c r="GMT309" s="319"/>
      <c r="GMU309" s="323"/>
      <c r="GMV309" s="319"/>
      <c r="GMW309" s="323"/>
      <c r="GMX309" s="319"/>
      <c r="GMY309" s="323"/>
      <c r="GMZ309" s="319"/>
      <c r="GNA309" s="323"/>
      <c r="GNB309" s="319"/>
      <c r="GNC309" s="323"/>
      <c r="GND309" s="319"/>
      <c r="GNE309" s="323"/>
      <c r="GNF309" s="319"/>
      <c r="GNG309" s="323"/>
      <c r="GNH309" s="319"/>
      <c r="GNI309" s="323"/>
      <c r="GNJ309" s="319"/>
      <c r="GNK309" s="323"/>
      <c r="GNL309" s="319"/>
      <c r="GNM309" s="323"/>
      <c r="GNN309" s="319"/>
      <c r="GNO309" s="323"/>
      <c r="GNP309" s="319"/>
      <c r="GNQ309" s="323"/>
      <c r="GNR309" s="319"/>
      <c r="GNS309" s="323"/>
      <c r="GNT309" s="319"/>
      <c r="GNU309" s="323"/>
      <c r="GNV309" s="319"/>
      <c r="GNW309" s="323"/>
      <c r="GNX309" s="319"/>
      <c r="GNY309" s="323"/>
      <c r="GNZ309" s="319"/>
      <c r="GOA309" s="323"/>
      <c r="GOB309" s="319"/>
      <c r="GOC309" s="323"/>
      <c r="GOD309" s="319"/>
      <c r="GOE309" s="323"/>
      <c r="GOF309" s="319"/>
      <c r="GOG309" s="323"/>
      <c r="GOH309" s="319"/>
      <c r="GOI309" s="323"/>
      <c r="GOJ309" s="319"/>
      <c r="GOK309" s="323"/>
      <c r="GOL309" s="319"/>
      <c r="GOM309" s="323"/>
      <c r="GON309" s="319"/>
      <c r="GOO309" s="323"/>
      <c r="GOP309" s="319"/>
      <c r="GOQ309" s="323"/>
      <c r="GOR309" s="319"/>
      <c r="GOS309" s="323"/>
      <c r="GOT309" s="319"/>
      <c r="GOU309" s="323"/>
      <c r="GOV309" s="319"/>
      <c r="GOW309" s="323"/>
      <c r="GOX309" s="319"/>
      <c r="GOY309" s="323"/>
      <c r="GOZ309" s="319"/>
      <c r="GPA309" s="323"/>
      <c r="GPB309" s="319"/>
      <c r="GPC309" s="323"/>
      <c r="GPD309" s="319"/>
      <c r="GPE309" s="323"/>
      <c r="GPF309" s="319"/>
      <c r="GPG309" s="323"/>
      <c r="GPH309" s="319"/>
      <c r="GPI309" s="323"/>
      <c r="GPJ309" s="319"/>
      <c r="GPK309" s="323"/>
      <c r="GPL309" s="319"/>
      <c r="GPM309" s="323"/>
      <c r="GPN309" s="319"/>
      <c r="GPO309" s="323"/>
      <c r="GPP309" s="319"/>
      <c r="GPQ309" s="323"/>
      <c r="GPR309" s="319"/>
      <c r="GPS309" s="323"/>
      <c r="GPT309" s="319"/>
      <c r="GPU309" s="323"/>
      <c r="GPV309" s="319"/>
      <c r="GPW309" s="323"/>
      <c r="GPX309" s="319"/>
      <c r="GPY309" s="323"/>
      <c r="GPZ309" s="319"/>
      <c r="GQA309" s="323"/>
      <c r="GQB309" s="319"/>
      <c r="GQC309" s="323"/>
      <c r="GQD309" s="319"/>
      <c r="GQE309" s="323"/>
      <c r="GQF309" s="319"/>
      <c r="GQG309" s="323"/>
      <c r="GQH309" s="319"/>
      <c r="GQI309" s="323"/>
      <c r="GQJ309" s="319"/>
      <c r="GQK309" s="323"/>
      <c r="GQL309" s="319"/>
      <c r="GQM309" s="323"/>
      <c r="GQN309" s="319"/>
      <c r="GQO309" s="323"/>
      <c r="GQP309" s="319"/>
      <c r="GQQ309" s="323"/>
      <c r="GQR309" s="319"/>
      <c r="GQS309" s="323"/>
      <c r="GQT309" s="319"/>
      <c r="GQU309" s="323"/>
      <c r="GQV309" s="319"/>
      <c r="GQW309" s="323"/>
      <c r="GQX309" s="319"/>
      <c r="GQY309" s="323"/>
      <c r="GQZ309" s="319"/>
      <c r="GRA309" s="323"/>
      <c r="GRB309" s="319"/>
      <c r="GRC309" s="323"/>
      <c r="GRD309" s="319"/>
      <c r="GRE309" s="323"/>
      <c r="GRF309" s="319"/>
      <c r="GRG309" s="323"/>
      <c r="GRH309" s="319"/>
      <c r="GRI309" s="323"/>
      <c r="GRJ309" s="319"/>
      <c r="GRK309" s="323"/>
      <c r="GRL309" s="319"/>
      <c r="GRM309" s="323"/>
      <c r="GRN309" s="319"/>
      <c r="GRO309" s="323"/>
      <c r="GRP309" s="319"/>
      <c r="GRQ309" s="323"/>
      <c r="GRR309" s="319"/>
      <c r="GRS309" s="323"/>
      <c r="GRT309" s="319"/>
      <c r="GRU309" s="323"/>
      <c r="GRV309" s="319"/>
      <c r="GRW309" s="323"/>
      <c r="GRX309" s="319"/>
      <c r="GRY309" s="323"/>
      <c r="GRZ309" s="319"/>
      <c r="GSA309" s="323"/>
      <c r="GSB309" s="319"/>
      <c r="GSC309" s="323"/>
      <c r="GSD309" s="319"/>
      <c r="GSE309" s="323"/>
      <c r="GSF309" s="319"/>
      <c r="GSG309" s="323"/>
      <c r="GSH309" s="319"/>
      <c r="GSI309" s="323"/>
      <c r="GSJ309" s="319"/>
      <c r="GSK309" s="323"/>
      <c r="GSL309" s="319"/>
      <c r="GSM309" s="323"/>
      <c r="GSN309" s="319"/>
      <c r="GSO309" s="323"/>
      <c r="GSP309" s="319"/>
      <c r="GSQ309" s="323"/>
      <c r="GSR309" s="319"/>
      <c r="GSS309" s="323"/>
      <c r="GST309" s="319"/>
      <c r="GSU309" s="323"/>
      <c r="GSV309" s="319"/>
      <c r="GSW309" s="323"/>
      <c r="GSX309" s="319"/>
      <c r="GSY309" s="323"/>
      <c r="GSZ309" s="319"/>
      <c r="GTA309" s="323"/>
      <c r="GTB309" s="319"/>
      <c r="GTC309" s="323"/>
      <c r="GTD309" s="319"/>
      <c r="GTE309" s="323"/>
      <c r="GTF309" s="319"/>
      <c r="GTG309" s="323"/>
      <c r="GTH309" s="319"/>
      <c r="GTI309" s="323"/>
      <c r="GTJ309" s="319"/>
      <c r="GTK309" s="323"/>
      <c r="GTL309" s="319"/>
      <c r="GTM309" s="323"/>
      <c r="GTN309" s="319"/>
      <c r="GTO309" s="323"/>
      <c r="GTP309" s="319"/>
      <c r="GTQ309" s="323"/>
      <c r="GTR309" s="319"/>
      <c r="GTS309" s="323"/>
      <c r="GTT309" s="319"/>
      <c r="GTU309" s="323"/>
      <c r="GTV309" s="319"/>
      <c r="GTW309" s="323"/>
      <c r="GTX309" s="319"/>
      <c r="GTY309" s="323"/>
      <c r="GTZ309" s="319"/>
      <c r="GUA309" s="323"/>
      <c r="GUB309" s="319"/>
      <c r="GUC309" s="323"/>
      <c r="GUD309" s="319"/>
      <c r="GUE309" s="323"/>
      <c r="GUF309" s="319"/>
      <c r="GUG309" s="323"/>
      <c r="GUH309" s="319"/>
      <c r="GUI309" s="323"/>
      <c r="GUJ309" s="319"/>
      <c r="GUK309" s="323"/>
      <c r="GUL309" s="319"/>
      <c r="GUM309" s="323"/>
      <c r="GUN309" s="319"/>
      <c r="GUO309" s="323"/>
      <c r="GUP309" s="319"/>
      <c r="GUQ309" s="323"/>
      <c r="GUR309" s="319"/>
      <c r="GUS309" s="323"/>
      <c r="GUT309" s="319"/>
      <c r="GUU309" s="323"/>
      <c r="GUV309" s="319"/>
      <c r="GUW309" s="323"/>
      <c r="GUX309" s="319"/>
      <c r="GUY309" s="323"/>
      <c r="GUZ309" s="319"/>
      <c r="GVA309" s="323"/>
      <c r="GVB309" s="319"/>
      <c r="GVC309" s="323"/>
      <c r="GVD309" s="319"/>
      <c r="GVE309" s="323"/>
      <c r="GVF309" s="319"/>
      <c r="GVG309" s="323"/>
      <c r="GVH309" s="319"/>
      <c r="GVI309" s="323"/>
      <c r="GVJ309" s="319"/>
      <c r="GVK309" s="323"/>
      <c r="GVL309" s="319"/>
      <c r="GVM309" s="323"/>
      <c r="GVN309" s="319"/>
      <c r="GVO309" s="323"/>
      <c r="GVP309" s="319"/>
      <c r="GVQ309" s="323"/>
      <c r="GVR309" s="319"/>
      <c r="GVS309" s="323"/>
      <c r="GVT309" s="319"/>
      <c r="GVU309" s="323"/>
      <c r="GVV309" s="319"/>
      <c r="GVW309" s="323"/>
      <c r="GVX309" s="319"/>
      <c r="GVY309" s="323"/>
      <c r="GVZ309" s="319"/>
      <c r="GWA309" s="323"/>
      <c r="GWB309" s="319"/>
      <c r="GWC309" s="323"/>
      <c r="GWD309" s="319"/>
      <c r="GWE309" s="323"/>
      <c r="GWF309" s="319"/>
      <c r="GWG309" s="323"/>
      <c r="GWH309" s="319"/>
      <c r="GWI309" s="323"/>
      <c r="GWJ309" s="319"/>
      <c r="GWK309" s="323"/>
      <c r="GWL309" s="319"/>
      <c r="GWM309" s="323"/>
      <c r="GWN309" s="319"/>
      <c r="GWO309" s="323"/>
      <c r="GWP309" s="319"/>
      <c r="GWQ309" s="323"/>
      <c r="GWR309" s="319"/>
      <c r="GWS309" s="323"/>
      <c r="GWT309" s="319"/>
      <c r="GWU309" s="323"/>
      <c r="GWV309" s="319"/>
      <c r="GWW309" s="323"/>
      <c r="GWX309" s="319"/>
      <c r="GWY309" s="323"/>
      <c r="GWZ309" s="319"/>
      <c r="GXA309" s="323"/>
      <c r="GXB309" s="319"/>
      <c r="GXC309" s="323"/>
      <c r="GXD309" s="319"/>
      <c r="GXE309" s="323"/>
      <c r="GXF309" s="319"/>
      <c r="GXG309" s="323"/>
      <c r="GXH309" s="319"/>
      <c r="GXI309" s="323"/>
      <c r="GXJ309" s="319"/>
      <c r="GXK309" s="323"/>
      <c r="GXL309" s="319"/>
      <c r="GXM309" s="323"/>
      <c r="GXN309" s="319"/>
      <c r="GXO309" s="323"/>
      <c r="GXP309" s="319"/>
      <c r="GXQ309" s="323"/>
      <c r="GXR309" s="319"/>
      <c r="GXS309" s="323"/>
      <c r="GXT309" s="319"/>
      <c r="GXU309" s="323"/>
      <c r="GXV309" s="319"/>
      <c r="GXW309" s="323"/>
      <c r="GXX309" s="319"/>
      <c r="GXY309" s="323"/>
      <c r="GXZ309" s="319"/>
      <c r="GYA309" s="323"/>
      <c r="GYB309" s="319"/>
      <c r="GYC309" s="323"/>
      <c r="GYD309" s="319"/>
      <c r="GYE309" s="323"/>
      <c r="GYF309" s="319"/>
      <c r="GYG309" s="323"/>
      <c r="GYH309" s="319"/>
      <c r="GYI309" s="323"/>
      <c r="GYJ309" s="319"/>
      <c r="GYK309" s="323"/>
      <c r="GYL309" s="319"/>
      <c r="GYM309" s="323"/>
      <c r="GYN309" s="319"/>
      <c r="GYO309" s="323"/>
      <c r="GYP309" s="319"/>
      <c r="GYQ309" s="323"/>
      <c r="GYR309" s="319"/>
      <c r="GYS309" s="323"/>
      <c r="GYT309" s="319"/>
      <c r="GYU309" s="323"/>
      <c r="GYV309" s="319"/>
      <c r="GYW309" s="323"/>
      <c r="GYX309" s="319"/>
      <c r="GYY309" s="323"/>
      <c r="GYZ309" s="319"/>
      <c r="GZA309" s="323"/>
      <c r="GZB309" s="319"/>
      <c r="GZC309" s="323"/>
      <c r="GZD309" s="319"/>
      <c r="GZE309" s="323"/>
      <c r="GZF309" s="319"/>
      <c r="GZG309" s="323"/>
      <c r="GZH309" s="319"/>
      <c r="GZI309" s="323"/>
      <c r="GZJ309" s="319"/>
      <c r="GZK309" s="323"/>
      <c r="GZL309" s="319"/>
      <c r="GZM309" s="323"/>
      <c r="GZN309" s="319"/>
      <c r="GZO309" s="323"/>
      <c r="GZP309" s="319"/>
      <c r="GZQ309" s="323"/>
      <c r="GZR309" s="319"/>
      <c r="GZS309" s="323"/>
      <c r="GZT309" s="319"/>
      <c r="GZU309" s="323"/>
      <c r="GZV309" s="319"/>
      <c r="GZW309" s="323"/>
      <c r="GZX309" s="319"/>
      <c r="GZY309" s="323"/>
      <c r="GZZ309" s="319"/>
      <c r="HAA309" s="323"/>
      <c r="HAB309" s="319"/>
      <c r="HAC309" s="323"/>
      <c r="HAD309" s="319"/>
      <c r="HAE309" s="323"/>
      <c r="HAF309" s="319"/>
      <c r="HAG309" s="323"/>
      <c r="HAH309" s="319"/>
      <c r="HAI309" s="323"/>
      <c r="HAJ309" s="319"/>
      <c r="HAK309" s="323"/>
      <c r="HAL309" s="319"/>
      <c r="HAM309" s="323"/>
      <c r="HAN309" s="319"/>
      <c r="HAO309" s="323"/>
      <c r="HAP309" s="319"/>
      <c r="HAQ309" s="323"/>
      <c r="HAR309" s="319"/>
      <c r="HAS309" s="323"/>
      <c r="HAT309" s="319"/>
      <c r="HAU309" s="323"/>
      <c r="HAV309" s="319"/>
      <c r="HAW309" s="323"/>
      <c r="HAX309" s="319"/>
      <c r="HAY309" s="323"/>
      <c r="HAZ309" s="319"/>
      <c r="HBA309" s="323"/>
      <c r="HBB309" s="319"/>
      <c r="HBC309" s="323"/>
      <c r="HBD309" s="319"/>
      <c r="HBE309" s="323"/>
      <c r="HBF309" s="319"/>
      <c r="HBG309" s="323"/>
      <c r="HBH309" s="319"/>
      <c r="HBI309" s="323"/>
      <c r="HBJ309" s="319"/>
      <c r="HBK309" s="323"/>
      <c r="HBL309" s="319"/>
      <c r="HBM309" s="323"/>
      <c r="HBN309" s="319"/>
      <c r="HBO309" s="323"/>
      <c r="HBP309" s="319"/>
      <c r="HBQ309" s="323"/>
      <c r="HBR309" s="319"/>
      <c r="HBS309" s="323"/>
      <c r="HBT309" s="319"/>
      <c r="HBU309" s="323"/>
      <c r="HBV309" s="319"/>
      <c r="HBW309" s="323"/>
      <c r="HBX309" s="319"/>
      <c r="HBY309" s="323"/>
      <c r="HBZ309" s="319"/>
      <c r="HCA309" s="323"/>
      <c r="HCB309" s="319"/>
      <c r="HCC309" s="323"/>
      <c r="HCD309" s="319"/>
      <c r="HCE309" s="323"/>
      <c r="HCF309" s="319"/>
      <c r="HCG309" s="323"/>
      <c r="HCH309" s="319"/>
      <c r="HCI309" s="323"/>
      <c r="HCJ309" s="319"/>
      <c r="HCK309" s="323"/>
      <c r="HCL309" s="319"/>
      <c r="HCM309" s="323"/>
      <c r="HCN309" s="319"/>
      <c r="HCO309" s="323"/>
      <c r="HCP309" s="319"/>
      <c r="HCQ309" s="323"/>
      <c r="HCR309" s="319"/>
      <c r="HCS309" s="323"/>
      <c r="HCT309" s="319"/>
      <c r="HCU309" s="323"/>
      <c r="HCV309" s="319"/>
      <c r="HCW309" s="323"/>
      <c r="HCX309" s="319"/>
      <c r="HCY309" s="323"/>
      <c r="HCZ309" s="319"/>
      <c r="HDA309" s="323"/>
      <c r="HDB309" s="319"/>
      <c r="HDC309" s="323"/>
      <c r="HDD309" s="319"/>
      <c r="HDE309" s="323"/>
      <c r="HDF309" s="319"/>
      <c r="HDG309" s="323"/>
      <c r="HDH309" s="319"/>
      <c r="HDI309" s="323"/>
      <c r="HDJ309" s="319"/>
      <c r="HDK309" s="323"/>
      <c r="HDL309" s="319"/>
      <c r="HDM309" s="323"/>
      <c r="HDN309" s="319"/>
      <c r="HDO309" s="323"/>
      <c r="HDP309" s="319"/>
      <c r="HDQ309" s="323"/>
      <c r="HDR309" s="319"/>
      <c r="HDS309" s="323"/>
      <c r="HDT309" s="319"/>
      <c r="HDU309" s="323"/>
      <c r="HDV309" s="319"/>
      <c r="HDW309" s="323"/>
      <c r="HDX309" s="319"/>
      <c r="HDY309" s="323"/>
      <c r="HDZ309" s="319"/>
      <c r="HEA309" s="323"/>
      <c r="HEB309" s="319"/>
      <c r="HEC309" s="323"/>
      <c r="HED309" s="319"/>
      <c r="HEE309" s="323"/>
      <c r="HEF309" s="319"/>
      <c r="HEG309" s="323"/>
      <c r="HEH309" s="319"/>
      <c r="HEI309" s="323"/>
      <c r="HEJ309" s="319"/>
      <c r="HEK309" s="323"/>
      <c r="HEL309" s="319"/>
      <c r="HEM309" s="323"/>
      <c r="HEN309" s="319"/>
      <c r="HEO309" s="323"/>
      <c r="HEP309" s="319"/>
      <c r="HEQ309" s="323"/>
      <c r="HER309" s="319"/>
      <c r="HES309" s="323"/>
      <c r="HET309" s="319"/>
      <c r="HEU309" s="323"/>
      <c r="HEV309" s="319"/>
      <c r="HEW309" s="323"/>
      <c r="HEX309" s="319"/>
      <c r="HEY309" s="323"/>
      <c r="HEZ309" s="319"/>
      <c r="HFA309" s="323"/>
      <c r="HFB309" s="319"/>
      <c r="HFC309" s="323"/>
      <c r="HFD309" s="319"/>
      <c r="HFE309" s="323"/>
      <c r="HFF309" s="319"/>
      <c r="HFG309" s="323"/>
      <c r="HFH309" s="319"/>
      <c r="HFI309" s="323"/>
      <c r="HFJ309" s="319"/>
      <c r="HFK309" s="323"/>
      <c r="HFL309" s="319"/>
      <c r="HFM309" s="323"/>
      <c r="HFN309" s="319"/>
      <c r="HFO309" s="323"/>
      <c r="HFP309" s="319"/>
      <c r="HFQ309" s="323"/>
      <c r="HFR309" s="319"/>
      <c r="HFS309" s="323"/>
      <c r="HFT309" s="319"/>
      <c r="HFU309" s="323"/>
      <c r="HFV309" s="319"/>
      <c r="HFW309" s="323"/>
      <c r="HFX309" s="319"/>
      <c r="HFY309" s="323"/>
      <c r="HFZ309" s="319"/>
      <c r="HGA309" s="323"/>
      <c r="HGB309" s="319"/>
      <c r="HGC309" s="323"/>
      <c r="HGD309" s="319"/>
      <c r="HGE309" s="323"/>
      <c r="HGF309" s="319"/>
      <c r="HGG309" s="323"/>
      <c r="HGH309" s="319"/>
      <c r="HGI309" s="323"/>
      <c r="HGJ309" s="319"/>
      <c r="HGK309" s="323"/>
      <c r="HGL309" s="319"/>
      <c r="HGM309" s="323"/>
      <c r="HGN309" s="319"/>
      <c r="HGO309" s="323"/>
      <c r="HGP309" s="319"/>
      <c r="HGQ309" s="323"/>
      <c r="HGR309" s="319"/>
      <c r="HGS309" s="323"/>
      <c r="HGT309" s="319"/>
      <c r="HGU309" s="323"/>
      <c r="HGV309" s="319"/>
      <c r="HGW309" s="323"/>
      <c r="HGX309" s="319"/>
      <c r="HGY309" s="323"/>
      <c r="HGZ309" s="319"/>
      <c r="HHA309" s="323"/>
      <c r="HHB309" s="319"/>
      <c r="HHC309" s="323"/>
      <c r="HHD309" s="319"/>
      <c r="HHE309" s="323"/>
      <c r="HHF309" s="319"/>
      <c r="HHG309" s="323"/>
      <c r="HHH309" s="319"/>
      <c r="HHI309" s="323"/>
      <c r="HHJ309" s="319"/>
      <c r="HHK309" s="323"/>
      <c r="HHL309" s="319"/>
      <c r="HHM309" s="323"/>
      <c r="HHN309" s="319"/>
      <c r="HHO309" s="323"/>
      <c r="HHP309" s="319"/>
      <c r="HHQ309" s="323"/>
      <c r="HHR309" s="319"/>
      <c r="HHS309" s="323"/>
      <c r="HHT309" s="319"/>
      <c r="HHU309" s="323"/>
      <c r="HHV309" s="319"/>
      <c r="HHW309" s="323"/>
      <c r="HHX309" s="319"/>
      <c r="HHY309" s="323"/>
      <c r="HHZ309" s="319"/>
      <c r="HIA309" s="323"/>
      <c r="HIB309" s="319"/>
      <c r="HIC309" s="323"/>
      <c r="HID309" s="319"/>
      <c r="HIE309" s="323"/>
      <c r="HIF309" s="319"/>
      <c r="HIG309" s="323"/>
      <c r="HIH309" s="319"/>
      <c r="HII309" s="323"/>
      <c r="HIJ309" s="319"/>
      <c r="HIK309" s="323"/>
      <c r="HIL309" s="319"/>
      <c r="HIM309" s="323"/>
      <c r="HIN309" s="319"/>
      <c r="HIO309" s="323"/>
      <c r="HIP309" s="319"/>
      <c r="HIQ309" s="323"/>
      <c r="HIR309" s="319"/>
      <c r="HIS309" s="323"/>
      <c r="HIT309" s="319"/>
      <c r="HIU309" s="323"/>
      <c r="HIV309" s="319"/>
      <c r="HIW309" s="323"/>
      <c r="HIX309" s="319"/>
      <c r="HIY309" s="323"/>
      <c r="HIZ309" s="319"/>
      <c r="HJA309" s="323"/>
      <c r="HJB309" s="319"/>
      <c r="HJC309" s="323"/>
      <c r="HJD309" s="319"/>
      <c r="HJE309" s="323"/>
      <c r="HJF309" s="319"/>
      <c r="HJG309" s="323"/>
      <c r="HJH309" s="319"/>
      <c r="HJI309" s="323"/>
      <c r="HJJ309" s="319"/>
      <c r="HJK309" s="323"/>
      <c r="HJL309" s="319"/>
      <c r="HJM309" s="323"/>
      <c r="HJN309" s="319"/>
      <c r="HJO309" s="323"/>
      <c r="HJP309" s="319"/>
      <c r="HJQ309" s="323"/>
      <c r="HJR309" s="319"/>
      <c r="HJS309" s="323"/>
      <c r="HJT309" s="319"/>
      <c r="HJU309" s="323"/>
      <c r="HJV309" s="319"/>
      <c r="HJW309" s="323"/>
      <c r="HJX309" s="319"/>
      <c r="HJY309" s="323"/>
      <c r="HJZ309" s="319"/>
      <c r="HKA309" s="323"/>
      <c r="HKB309" s="319"/>
      <c r="HKC309" s="323"/>
      <c r="HKD309" s="319"/>
      <c r="HKE309" s="323"/>
      <c r="HKF309" s="319"/>
      <c r="HKG309" s="323"/>
      <c r="HKH309" s="319"/>
      <c r="HKI309" s="323"/>
      <c r="HKJ309" s="319"/>
      <c r="HKK309" s="323"/>
      <c r="HKL309" s="319"/>
      <c r="HKM309" s="323"/>
      <c r="HKN309" s="319"/>
      <c r="HKO309" s="323"/>
      <c r="HKP309" s="319"/>
      <c r="HKQ309" s="323"/>
      <c r="HKR309" s="319"/>
      <c r="HKS309" s="323"/>
      <c r="HKT309" s="319"/>
      <c r="HKU309" s="323"/>
      <c r="HKV309" s="319"/>
      <c r="HKW309" s="323"/>
      <c r="HKX309" s="319"/>
      <c r="HKY309" s="323"/>
      <c r="HKZ309" s="319"/>
      <c r="HLA309" s="323"/>
      <c r="HLB309" s="319"/>
      <c r="HLC309" s="323"/>
      <c r="HLD309" s="319"/>
      <c r="HLE309" s="323"/>
      <c r="HLF309" s="319"/>
      <c r="HLG309" s="323"/>
      <c r="HLH309" s="319"/>
      <c r="HLI309" s="323"/>
      <c r="HLJ309" s="319"/>
      <c r="HLK309" s="323"/>
      <c r="HLL309" s="319"/>
      <c r="HLM309" s="323"/>
      <c r="HLN309" s="319"/>
      <c r="HLO309" s="323"/>
      <c r="HLP309" s="319"/>
      <c r="HLQ309" s="323"/>
      <c r="HLR309" s="319"/>
      <c r="HLS309" s="323"/>
      <c r="HLT309" s="319"/>
      <c r="HLU309" s="323"/>
      <c r="HLV309" s="319"/>
      <c r="HLW309" s="323"/>
      <c r="HLX309" s="319"/>
      <c r="HLY309" s="323"/>
      <c r="HLZ309" s="319"/>
      <c r="HMA309" s="323"/>
      <c r="HMB309" s="319"/>
      <c r="HMC309" s="323"/>
      <c r="HMD309" s="319"/>
      <c r="HME309" s="323"/>
      <c r="HMF309" s="319"/>
      <c r="HMG309" s="323"/>
      <c r="HMH309" s="319"/>
      <c r="HMI309" s="323"/>
      <c r="HMJ309" s="319"/>
      <c r="HMK309" s="323"/>
      <c r="HML309" s="319"/>
      <c r="HMM309" s="323"/>
      <c r="HMN309" s="319"/>
      <c r="HMO309" s="323"/>
      <c r="HMP309" s="319"/>
      <c r="HMQ309" s="323"/>
      <c r="HMR309" s="319"/>
      <c r="HMS309" s="323"/>
      <c r="HMT309" s="319"/>
      <c r="HMU309" s="323"/>
      <c r="HMV309" s="319"/>
      <c r="HMW309" s="323"/>
      <c r="HMX309" s="319"/>
      <c r="HMY309" s="323"/>
      <c r="HMZ309" s="319"/>
      <c r="HNA309" s="323"/>
      <c r="HNB309" s="319"/>
      <c r="HNC309" s="323"/>
      <c r="HND309" s="319"/>
      <c r="HNE309" s="323"/>
      <c r="HNF309" s="319"/>
      <c r="HNG309" s="323"/>
      <c r="HNH309" s="319"/>
      <c r="HNI309" s="323"/>
      <c r="HNJ309" s="319"/>
      <c r="HNK309" s="323"/>
      <c r="HNL309" s="319"/>
      <c r="HNM309" s="323"/>
      <c r="HNN309" s="319"/>
      <c r="HNO309" s="323"/>
      <c r="HNP309" s="319"/>
      <c r="HNQ309" s="323"/>
      <c r="HNR309" s="319"/>
      <c r="HNS309" s="323"/>
      <c r="HNT309" s="319"/>
      <c r="HNU309" s="323"/>
      <c r="HNV309" s="319"/>
      <c r="HNW309" s="323"/>
      <c r="HNX309" s="319"/>
      <c r="HNY309" s="323"/>
      <c r="HNZ309" s="319"/>
      <c r="HOA309" s="323"/>
      <c r="HOB309" s="319"/>
      <c r="HOC309" s="323"/>
      <c r="HOD309" s="319"/>
      <c r="HOE309" s="323"/>
      <c r="HOF309" s="319"/>
      <c r="HOG309" s="323"/>
      <c r="HOH309" s="319"/>
      <c r="HOI309" s="323"/>
      <c r="HOJ309" s="319"/>
      <c r="HOK309" s="323"/>
      <c r="HOL309" s="319"/>
      <c r="HOM309" s="323"/>
      <c r="HON309" s="319"/>
      <c r="HOO309" s="323"/>
      <c r="HOP309" s="319"/>
      <c r="HOQ309" s="323"/>
      <c r="HOR309" s="319"/>
      <c r="HOS309" s="323"/>
      <c r="HOT309" s="319"/>
      <c r="HOU309" s="323"/>
      <c r="HOV309" s="319"/>
      <c r="HOW309" s="323"/>
      <c r="HOX309" s="319"/>
      <c r="HOY309" s="323"/>
      <c r="HOZ309" s="319"/>
      <c r="HPA309" s="323"/>
      <c r="HPB309" s="319"/>
      <c r="HPC309" s="323"/>
      <c r="HPD309" s="319"/>
      <c r="HPE309" s="323"/>
      <c r="HPF309" s="319"/>
      <c r="HPG309" s="323"/>
      <c r="HPH309" s="319"/>
      <c r="HPI309" s="323"/>
      <c r="HPJ309" s="319"/>
      <c r="HPK309" s="323"/>
      <c r="HPL309" s="319"/>
      <c r="HPM309" s="323"/>
      <c r="HPN309" s="319"/>
      <c r="HPO309" s="323"/>
      <c r="HPP309" s="319"/>
      <c r="HPQ309" s="323"/>
      <c r="HPR309" s="319"/>
      <c r="HPS309" s="323"/>
      <c r="HPT309" s="319"/>
      <c r="HPU309" s="323"/>
      <c r="HPV309" s="319"/>
      <c r="HPW309" s="323"/>
      <c r="HPX309" s="319"/>
      <c r="HPY309" s="323"/>
      <c r="HPZ309" s="319"/>
      <c r="HQA309" s="323"/>
      <c r="HQB309" s="319"/>
      <c r="HQC309" s="323"/>
      <c r="HQD309" s="319"/>
      <c r="HQE309" s="323"/>
      <c r="HQF309" s="319"/>
      <c r="HQG309" s="323"/>
      <c r="HQH309" s="319"/>
      <c r="HQI309" s="323"/>
      <c r="HQJ309" s="319"/>
      <c r="HQK309" s="323"/>
      <c r="HQL309" s="319"/>
      <c r="HQM309" s="323"/>
      <c r="HQN309" s="319"/>
      <c r="HQO309" s="323"/>
      <c r="HQP309" s="319"/>
      <c r="HQQ309" s="323"/>
      <c r="HQR309" s="319"/>
      <c r="HQS309" s="323"/>
      <c r="HQT309" s="319"/>
      <c r="HQU309" s="323"/>
      <c r="HQV309" s="319"/>
      <c r="HQW309" s="323"/>
      <c r="HQX309" s="319"/>
      <c r="HQY309" s="323"/>
      <c r="HQZ309" s="319"/>
      <c r="HRA309" s="323"/>
      <c r="HRB309" s="319"/>
      <c r="HRC309" s="323"/>
      <c r="HRD309" s="319"/>
      <c r="HRE309" s="323"/>
      <c r="HRF309" s="319"/>
      <c r="HRG309" s="323"/>
      <c r="HRH309" s="319"/>
      <c r="HRI309" s="323"/>
      <c r="HRJ309" s="319"/>
      <c r="HRK309" s="323"/>
      <c r="HRL309" s="319"/>
      <c r="HRM309" s="323"/>
      <c r="HRN309" s="319"/>
      <c r="HRO309" s="323"/>
      <c r="HRP309" s="319"/>
      <c r="HRQ309" s="323"/>
      <c r="HRR309" s="319"/>
      <c r="HRS309" s="323"/>
      <c r="HRT309" s="319"/>
      <c r="HRU309" s="323"/>
      <c r="HRV309" s="319"/>
      <c r="HRW309" s="323"/>
      <c r="HRX309" s="319"/>
      <c r="HRY309" s="323"/>
      <c r="HRZ309" s="319"/>
      <c r="HSA309" s="323"/>
      <c r="HSB309" s="319"/>
      <c r="HSC309" s="323"/>
      <c r="HSD309" s="319"/>
      <c r="HSE309" s="323"/>
      <c r="HSF309" s="319"/>
      <c r="HSG309" s="323"/>
      <c r="HSH309" s="319"/>
      <c r="HSI309" s="323"/>
      <c r="HSJ309" s="319"/>
      <c r="HSK309" s="323"/>
      <c r="HSL309" s="319"/>
      <c r="HSM309" s="323"/>
      <c r="HSN309" s="319"/>
      <c r="HSO309" s="323"/>
      <c r="HSP309" s="319"/>
      <c r="HSQ309" s="323"/>
      <c r="HSR309" s="319"/>
      <c r="HSS309" s="323"/>
      <c r="HST309" s="319"/>
      <c r="HSU309" s="323"/>
      <c r="HSV309" s="319"/>
      <c r="HSW309" s="323"/>
      <c r="HSX309" s="319"/>
      <c r="HSY309" s="323"/>
      <c r="HSZ309" s="319"/>
      <c r="HTA309" s="323"/>
      <c r="HTB309" s="319"/>
      <c r="HTC309" s="323"/>
      <c r="HTD309" s="319"/>
      <c r="HTE309" s="323"/>
      <c r="HTF309" s="319"/>
      <c r="HTG309" s="323"/>
      <c r="HTH309" s="319"/>
      <c r="HTI309" s="323"/>
      <c r="HTJ309" s="319"/>
      <c r="HTK309" s="323"/>
      <c r="HTL309" s="319"/>
      <c r="HTM309" s="323"/>
      <c r="HTN309" s="319"/>
      <c r="HTO309" s="323"/>
      <c r="HTP309" s="319"/>
      <c r="HTQ309" s="323"/>
      <c r="HTR309" s="319"/>
      <c r="HTS309" s="323"/>
      <c r="HTT309" s="319"/>
      <c r="HTU309" s="323"/>
      <c r="HTV309" s="319"/>
      <c r="HTW309" s="323"/>
      <c r="HTX309" s="319"/>
      <c r="HTY309" s="323"/>
      <c r="HTZ309" s="319"/>
      <c r="HUA309" s="323"/>
      <c r="HUB309" s="319"/>
      <c r="HUC309" s="323"/>
      <c r="HUD309" s="319"/>
      <c r="HUE309" s="323"/>
      <c r="HUF309" s="319"/>
      <c r="HUG309" s="323"/>
      <c r="HUH309" s="319"/>
      <c r="HUI309" s="323"/>
      <c r="HUJ309" s="319"/>
      <c r="HUK309" s="323"/>
      <c r="HUL309" s="319"/>
      <c r="HUM309" s="323"/>
      <c r="HUN309" s="319"/>
      <c r="HUO309" s="323"/>
      <c r="HUP309" s="319"/>
      <c r="HUQ309" s="323"/>
      <c r="HUR309" s="319"/>
      <c r="HUS309" s="323"/>
      <c r="HUT309" s="319"/>
      <c r="HUU309" s="323"/>
      <c r="HUV309" s="319"/>
      <c r="HUW309" s="323"/>
      <c r="HUX309" s="319"/>
      <c r="HUY309" s="323"/>
      <c r="HUZ309" s="319"/>
      <c r="HVA309" s="323"/>
      <c r="HVB309" s="319"/>
      <c r="HVC309" s="323"/>
      <c r="HVD309" s="319"/>
      <c r="HVE309" s="323"/>
      <c r="HVF309" s="319"/>
      <c r="HVG309" s="323"/>
      <c r="HVH309" s="319"/>
      <c r="HVI309" s="323"/>
      <c r="HVJ309" s="319"/>
      <c r="HVK309" s="323"/>
      <c r="HVL309" s="319"/>
      <c r="HVM309" s="323"/>
      <c r="HVN309" s="319"/>
      <c r="HVO309" s="323"/>
      <c r="HVP309" s="319"/>
      <c r="HVQ309" s="323"/>
      <c r="HVR309" s="319"/>
      <c r="HVS309" s="323"/>
      <c r="HVT309" s="319"/>
      <c r="HVU309" s="323"/>
      <c r="HVV309" s="319"/>
      <c r="HVW309" s="323"/>
      <c r="HVX309" s="319"/>
      <c r="HVY309" s="323"/>
      <c r="HVZ309" s="319"/>
      <c r="HWA309" s="323"/>
      <c r="HWB309" s="319"/>
      <c r="HWC309" s="323"/>
      <c r="HWD309" s="319"/>
      <c r="HWE309" s="323"/>
      <c r="HWF309" s="319"/>
      <c r="HWG309" s="323"/>
      <c r="HWH309" s="319"/>
      <c r="HWI309" s="323"/>
      <c r="HWJ309" s="319"/>
      <c r="HWK309" s="323"/>
      <c r="HWL309" s="319"/>
      <c r="HWM309" s="323"/>
      <c r="HWN309" s="319"/>
      <c r="HWO309" s="323"/>
      <c r="HWP309" s="319"/>
      <c r="HWQ309" s="323"/>
      <c r="HWR309" s="319"/>
      <c r="HWS309" s="323"/>
      <c r="HWT309" s="319"/>
      <c r="HWU309" s="323"/>
      <c r="HWV309" s="319"/>
      <c r="HWW309" s="323"/>
      <c r="HWX309" s="319"/>
      <c r="HWY309" s="323"/>
      <c r="HWZ309" s="319"/>
      <c r="HXA309" s="323"/>
      <c r="HXB309" s="319"/>
      <c r="HXC309" s="323"/>
      <c r="HXD309" s="319"/>
      <c r="HXE309" s="323"/>
      <c r="HXF309" s="319"/>
      <c r="HXG309" s="323"/>
      <c r="HXH309" s="319"/>
      <c r="HXI309" s="323"/>
      <c r="HXJ309" s="319"/>
      <c r="HXK309" s="323"/>
      <c r="HXL309" s="319"/>
      <c r="HXM309" s="323"/>
      <c r="HXN309" s="319"/>
      <c r="HXO309" s="323"/>
      <c r="HXP309" s="319"/>
      <c r="HXQ309" s="323"/>
      <c r="HXR309" s="319"/>
      <c r="HXS309" s="323"/>
      <c r="HXT309" s="319"/>
      <c r="HXU309" s="323"/>
      <c r="HXV309" s="319"/>
      <c r="HXW309" s="323"/>
      <c r="HXX309" s="319"/>
      <c r="HXY309" s="323"/>
      <c r="HXZ309" s="319"/>
      <c r="HYA309" s="323"/>
      <c r="HYB309" s="319"/>
      <c r="HYC309" s="323"/>
      <c r="HYD309" s="319"/>
      <c r="HYE309" s="323"/>
      <c r="HYF309" s="319"/>
      <c r="HYG309" s="323"/>
      <c r="HYH309" s="319"/>
      <c r="HYI309" s="323"/>
      <c r="HYJ309" s="319"/>
      <c r="HYK309" s="323"/>
      <c r="HYL309" s="319"/>
      <c r="HYM309" s="323"/>
      <c r="HYN309" s="319"/>
      <c r="HYO309" s="323"/>
      <c r="HYP309" s="319"/>
      <c r="HYQ309" s="323"/>
      <c r="HYR309" s="319"/>
      <c r="HYS309" s="323"/>
      <c r="HYT309" s="319"/>
      <c r="HYU309" s="323"/>
      <c r="HYV309" s="319"/>
      <c r="HYW309" s="323"/>
      <c r="HYX309" s="319"/>
      <c r="HYY309" s="323"/>
      <c r="HYZ309" s="319"/>
      <c r="HZA309" s="323"/>
      <c r="HZB309" s="319"/>
      <c r="HZC309" s="323"/>
      <c r="HZD309" s="319"/>
      <c r="HZE309" s="323"/>
      <c r="HZF309" s="319"/>
      <c r="HZG309" s="323"/>
      <c r="HZH309" s="319"/>
      <c r="HZI309" s="323"/>
      <c r="HZJ309" s="319"/>
      <c r="HZK309" s="323"/>
      <c r="HZL309" s="319"/>
      <c r="HZM309" s="323"/>
      <c r="HZN309" s="319"/>
      <c r="HZO309" s="323"/>
      <c r="HZP309" s="319"/>
      <c r="HZQ309" s="323"/>
      <c r="HZR309" s="319"/>
      <c r="HZS309" s="323"/>
      <c r="HZT309" s="319"/>
      <c r="HZU309" s="323"/>
      <c r="HZV309" s="319"/>
      <c r="HZW309" s="323"/>
      <c r="HZX309" s="319"/>
      <c r="HZY309" s="323"/>
      <c r="HZZ309" s="319"/>
      <c r="IAA309" s="323"/>
      <c r="IAB309" s="319"/>
      <c r="IAC309" s="323"/>
      <c r="IAD309" s="319"/>
      <c r="IAE309" s="323"/>
      <c r="IAF309" s="319"/>
      <c r="IAG309" s="323"/>
      <c r="IAH309" s="319"/>
      <c r="IAI309" s="323"/>
      <c r="IAJ309" s="319"/>
      <c r="IAK309" s="323"/>
      <c r="IAL309" s="319"/>
      <c r="IAM309" s="323"/>
      <c r="IAN309" s="319"/>
      <c r="IAO309" s="323"/>
      <c r="IAP309" s="319"/>
      <c r="IAQ309" s="323"/>
      <c r="IAR309" s="319"/>
      <c r="IAS309" s="323"/>
      <c r="IAT309" s="319"/>
      <c r="IAU309" s="323"/>
      <c r="IAV309" s="319"/>
      <c r="IAW309" s="323"/>
      <c r="IAX309" s="319"/>
      <c r="IAY309" s="323"/>
      <c r="IAZ309" s="319"/>
      <c r="IBA309" s="323"/>
      <c r="IBB309" s="319"/>
      <c r="IBC309" s="323"/>
      <c r="IBD309" s="319"/>
      <c r="IBE309" s="323"/>
      <c r="IBF309" s="319"/>
      <c r="IBG309" s="323"/>
      <c r="IBH309" s="319"/>
      <c r="IBI309" s="323"/>
      <c r="IBJ309" s="319"/>
      <c r="IBK309" s="323"/>
      <c r="IBL309" s="319"/>
      <c r="IBM309" s="323"/>
      <c r="IBN309" s="319"/>
      <c r="IBO309" s="323"/>
      <c r="IBP309" s="319"/>
      <c r="IBQ309" s="323"/>
      <c r="IBR309" s="319"/>
      <c r="IBS309" s="323"/>
      <c r="IBT309" s="319"/>
      <c r="IBU309" s="323"/>
      <c r="IBV309" s="319"/>
      <c r="IBW309" s="323"/>
      <c r="IBX309" s="319"/>
      <c r="IBY309" s="323"/>
      <c r="IBZ309" s="319"/>
      <c r="ICA309" s="323"/>
      <c r="ICB309" s="319"/>
      <c r="ICC309" s="323"/>
      <c r="ICD309" s="319"/>
      <c r="ICE309" s="323"/>
      <c r="ICF309" s="319"/>
      <c r="ICG309" s="323"/>
      <c r="ICH309" s="319"/>
      <c r="ICI309" s="323"/>
      <c r="ICJ309" s="319"/>
      <c r="ICK309" s="323"/>
      <c r="ICL309" s="319"/>
      <c r="ICM309" s="323"/>
      <c r="ICN309" s="319"/>
      <c r="ICO309" s="323"/>
      <c r="ICP309" s="319"/>
      <c r="ICQ309" s="323"/>
      <c r="ICR309" s="319"/>
      <c r="ICS309" s="323"/>
      <c r="ICT309" s="319"/>
      <c r="ICU309" s="323"/>
      <c r="ICV309" s="319"/>
      <c r="ICW309" s="323"/>
      <c r="ICX309" s="319"/>
      <c r="ICY309" s="323"/>
      <c r="ICZ309" s="319"/>
      <c r="IDA309" s="323"/>
      <c r="IDB309" s="319"/>
      <c r="IDC309" s="323"/>
      <c r="IDD309" s="319"/>
      <c r="IDE309" s="323"/>
      <c r="IDF309" s="319"/>
      <c r="IDG309" s="323"/>
      <c r="IDH309" s="319"/>
      <c r="IDI309" s="323"/>
      <c r="IDJ309" s="319"/>
      <c r="IDK309" s="323"/>
      <c r="IDL309" s="319"/>
      <c r="IDM309" s="323"/>
      <c r="IDN309" s="319"/>
      <c r="IDO309" s="323"/>
      <c r="IDP309" s="319"/>
      <c r="IDQ309" s="323"/>
      <c r="IDR309" s="319"/>
      <c r="IDS309" s="323"/>
      <c r="IDT309" s="319"/>
      <c r="IDU309" s="323"/>
      <c r="IDV309" s="319"/>
      <c r="IDW309" s="323"/>
      <c r="IDX309" s="319"/>
      <c r="IDY309" s="323"/>
      <c r="IDZ309" s="319"/>
      <c r="IEA309" s="323"/>
      <c r="IEB309" s="319"/>
      <c r="IEC309" s="323"/>
      <c r="IED309" s="319"/>
      <c r="IEE309" s="323"/>
      <c r="IEF309" s="319"/>
      <c r="IEG309" s="323"/>
      <c r="IEH309" s="319"/>
      <c r="IEI309" s="323"/>
      <c r="IEJ309" s="319"/>
      <c r="IEK309" s="323"/>
      <c r="IEL309" s="319"/>
      <c r="IEM309" s="323"/>
      <c r="IEN309" s="319"/>
      <c r="IEO309" s="323"/>
      <c r="IEP309" s="319"/>
      <c r="IEQ309" s="323"/>
      <c r="IER309" s="319"/>
      <c r="IES309" s="323"/>
      <c r="IET309" s="319"/>
      <c r="IEU309" s="323"/>
      <c r="IEV309" s="319"/>
      <c r="IEW309" s="323"/>
      <c r="IEX309" s="319"/>
      <c r="IEY309" s="323"/>
      <c r="IEZ309" s="319"/>
      <c r="IFA309" s="323"/>
      <c r="IFB309" s="319"/>
      <c r="IFC309" s="323"/>
      <c r="IFD309" s="319"/>
      <c r="IFE309" s="323"/>
      <c r="IFF309" s="319"/>
      <c r="IFG309" s="323"/>
      <c r="IFH309" s="319"/>
      <c r="IFI309" s="323"/>
      <c r="IFJ309" s="319"/>
      <c r="IFK309" s="323"/>
      <c r="IFL309" s="319"/>
      <c r="IFM309" s="323"/>
      <c r="IFN309" s="319"/>
      <c r="IFO309" s="323"/>
      <c r="IFP309" s="319"/>
      <c r="IFQ309" s="323"/>
      <c r="IFR309" s="319"/>
      <c r="IFS309" s="323"/>
      <c r="IFT309" s="319"/>
      <c r="IFU309" s="323"/>
      <c r="IFV309" s="319"/>
      <c r="IFW309" s="323"/>
      <c r="IFX309" s="319"/>
      <c r="IFY309" s="323"/>
      <c r="IFZ309" s="319"/>
      <c r="IGA309" s="323"/>
      <c r="IGB309" s="319"/>
      <c r="IGC309" s="323"/>
      <c r="IGD309" s="319"/>
      <c r="IGE309" s="323"/>
      <c r="IGF309" s="319"/>
      <c r="IGG309" s="323"/>
      <c r="IGH309" s="319"/>
      <c r="IGI309" s="323"/>
      <c r="IGJ309" s="319"/>
      <c r="IGK309" s="323"/>
      <c r="IGL309" s="319"/>
      <c r="IGM309" s="323"/>
      <c r="IGN309" s="319"/>
      <c r="IGO309" s="323"/>
      <c r="IGP309" s="319"/>
      <c r="IGQ309" s="323"/>
      <c r="IGR309" s="319"/>
      <c r="IGS309" s="323"/>
      <c r="IGT309" s="319"/>
      <c r="IGU309" s="323"/>
      <c r="IGV309" s="319"/>
      <c r="IGW309" s="323"/>
      <c r="IGX309" s="319"/>
      <c r="IGY309" s="323"/>
      <c r="IGZ309" s="319"/>
      <c r="IHA309" s="323"/>
      <c r="IHB309" s="319"/>
      <c r="IHC309" s="323"/>
      <c r="IHD309" s="319"/>
      <c r="IHE309" s="323"/>
      <c r="IHF309" s="319"/>
      <c r="IHG309" s="323"/>
      <c r="IHH309" s="319"/>
      <c r="IHI309" s="323"/>
      <c r="IHJ309" s="319"/>
      <c r="IHK309" s="323"/>
      <c r="IHL309" s="319"/>
      <c r="IHM309" s="323"/>
      <c r="IHN309" s="319"/>
      <c r="IHO309" s="323"/>
      <c r="IHP309" s="319"/>
      <c r="IHQ309" s="323"/>
      <c r="IHR309" s="319"/>
      <c r="IHS309" s="323"/>
      <c r="IHT309" s="319"/>
      <c r="IHU309" s="323"/>
      <c r="IHV309" s="319"/>
      <c r="IHW309" s="323"/>
      <c r="IHX309" s="319"/>
      <c r="IHY309" s="323"/>
      <c r="IHZ309" s="319"/>
      <c r="IIA309" s="323"/>
      <c r="IIB309" s="319"/>
      <c r="IIC309" s="323"/>
      <c r="IID309" s="319"/>
      <c r="IIE309" s="323"/>
      <c r="IIF309" s="319"/>
      <c r="IIG309" s="323"/>
      <c r="IIH309" s="319"/>
      <c r="III309" s="323"/>
      <c r="IIJ309" s="319"/>
      <c r="IIK309" s="323"/>
      <c r="IIL309" s="319"/>
      <c r="IIM309" s="323"/>
      <c r="IIN309" s="319"/>
      <c r="IIO309" s="323"/>
      <c r="IIP309" s="319"/>
      <c r="IIQ309" s="323"/>
      <c r="IIR309" s="319"/>
      <c r="IIS309" s="323"/>
      <c r="IIT309" s="319"/>
      <c r="IIU309" s="323"/>
      <c r="IIV309" s="319"/>
      <c r="IIW309" s="323"/>
      <c r="IIX309" s="319"/>
      <c r="IIY309" s="323"/>
      <c r="IIZ309" s="319"/>
      <c r="IJA309" s="323"/>
      <c r="IJB309" s="319"/>
      <c r="IJC309" s="323"/>
      <c r="IJD309" s="319"/>
      <c r="IJE309" s="323"/>
      <c r="IJF309" s="319"/>
      <c r="IJG309" s="323"/>
      <c r="IJH309" s="319"/>
      <c r="IJI309" s="323"/>
      <c r="IJJ309" s="319"/>
      <c r="IJK309" s="323"/>
      <c r="IJL309" s="319"/>
      <c r="IJM309" s="323"/>
      <c r="IJN309" s="319"/>
      <c r="IJO309" s="323"/>
      <c r="IJP309" s="319"/>
      <c r="IJQ309" s="323"/>
      <c r="IJR309" s="319"/>
      <c r="IJS309" s="323"/>
      <c r="IJT309" s="319"/>
      <c r="IJU309" s="323"/>
      <c r="IJV309" s="319"/>
      <c r="IJW309" s="323"/>
      <c r="IJX309" s="319"/>
      <c r="IJY309" s="323"/>
      <c r="IJZ309" s="319"/>
      <c r="IKA309" s="323"/>
      <c r="IKB309" s="319"/>
      <c r="IKC309" s="323"/>
      <c r="IKD309" s="319"/>
      <c r="IKE309" s="323"/>
      <c r="IKF309" s="319"/>
      <c r="IKG309" s="323"/>
      <c r="IKH309" s="319"/>
      <c r="IKI309" s="323"/>
      <c r="IKJ309" s="319"/>
      <c r="IKK309" s="323"/>
      <c r="IKL309" s="319"/>
      <c r="IKM309" s="323"/>
      <c r="IKN309" s="319"/>
      <c r="IKO309" s="323"/>
      <c r="IKP309" s="319"/>
      <c r="IKQ309" s="323"/>
      <c r="IKR309" s="319"/>
      <c r="IKS309" s="323"/>
      <c r="IKT309" s="319"/>
      <c r="IKU309" s="323"/>
      <c r="IKV309" s="319"/>
      <c r="IKW309" s="323"/>
      <c r="IKX309" s="319"/>
      <c r="IKY309" s="323"/>
      <c r="IKZ309" s="319"/>
      <c r="ILA309" s="323"/>
      <c r="ILB309" s="319"/>
      <c r="ILC309" s="323"/>
      <c r="ILD309" s="319"/>
      <c r="ILE309" s="323"/>
      <c r="ILF309" s="319"/>
      <c r="ILG309" s="323"/>
      <c r="ILH309" s="319"/>
      <c r="ILI309" s="323"/>
      <c r="ILJ309" s="319"/>
      <c r="ILK309" s="323"/>
      <c r="ILL309" s="319"/>
      <c r="ILM309" s="323"/>
      <c r="ILN309" s="319"/>
      <c r="ILO309" s="323"/>
      <c r="ILP309" s="319"/>
      <c r="ILQ309" s="323"/>
      <c r="ILR309" s="319"/>
      <c r="ILS309" s="323"/>
      <c r="ILT309" s="319"/>
      <c r="ILU309" s="323"/>
      <c r="ILV309" s="319"/>
      <c r="ILW309" s="323"/>
      <c r="ILX309" s="319"/>
      <c r="ILY309" s="323"/>
      <c r="ILZ309" s="319"/>
      <c r="IMA309" s="323"/>
      <c r="IMB309" s="319"/>
      <c r="IMC309" s="323"/>
      <c r="IMD309" s="319"/>
      <c r="IME309" s="323"/>
      <c r="IMF309" s="319"/>
      <c r="IMG309" s="323"/>
      <c r="IMH309" s="319"/>
      <c r="IMI309" s="323"/>
      <c r="IMJ309" s="319"/>
      <c r="IMK309" s="323"/>
      <c r="IML309" s="319"/>
      <c r="IMM309" s="323"/>
      <c r="IMN309" s="319"/>
      <c r="IMO309" s="323"/>
      <c r="IMP309" s="319"/>
      <c r="IMQ309" s="323"/>
      <c r="IMR309" s="319"/>
      <c r="IMS309" s="323"/>
      <c r="IMT309" s="319"/>
      <c r="IMU309" s="323"/>
      <c r="IMV309" s="319"/>
      <c r="IMW309" s="323"/>
      <c r="IMX309" s="319"/>
      <c r="IMY309" s="323"/>
      <c r="IMZ309" s="319"/>
      <c r="INA309" s="323"/>
      <c r="INB309" s="319"/>
      <c r="INC309" s="323"/>
      <c r="IND309" s="319"/>
      <c r="INE309" s="323"/>
      <c r="INF309" s="319"/>
      <c r="ING309" s="323"/>
      <c r="INH309" s="319"/>
      <c r="INI309" s="323"/>
      <c r="INJ309" s="319"/>
      <c r="INK309" s="323"/>
      <c r="INL309" s="319"/>
      <c r="INM309" s="323"/>
      <c r="INN309" s="319"/>
      <c r="INO309" s="323"/>
      <c r="INP309" s="319"/>
      <c r="INQ309" s="323"/>
      <c r="INR309" s="319"/>
      <c r="INS309" s="323"/>
      <c r="INT309" s="319"/>
      <c r="INU309" s="323"/>
      <c r="INV309" s="319"/>
      <c r="INW309" s="323"/>
      <c r="INX309" s="319"/>
      <c r="INY309" s="323"/>
      <c r="INZ309" s="319"/>
      <c r="IOA309" s="323"/>
      <c r="IOB309" s="319"/>
      <c r="IOC309" s="323"/>
      <c r="IOD309" s="319"/>
      <c r="IOE309" s="323"/>
      <c r="IOF309" s="319"/>
      <c r="IOG309" s="323"/>
      <c r="IOH309" s="319"/>
      <c r="IOI309" s="323"/>
      <c r="IOJ309" s="319"/>
      <c r="IOK309" s="323"/>
      <c r="IOL309" s="319"/>
      <c r="IOM309" s="323"/>
      <c r="ION309" s="319"/>
      <c r="IOO309" s="323"/>
      <c r="IOP309" s="319"/>
      <c r="IOQ309" s="323"/>
      <c r="IOR309" s="319"/>
      <c r="IOS309" s="323"/>
      <c r="IOT309" s="319"/>
      <c r="IOU309" s="323"/>
      <c r="IOV309" s="319"/>
      <c r="IOW309" s="323"/>
      <c r="IOX309" s="319"/>
      <c r="IOY309" s="323"/>
      <c r="IOZ309" s="319"/>
      <c r="IPA309" s="323"/>
      <c r="IPB309" s="319"/>
      <c r="IPC309" s="323"/>
      <c r="IPD309" s="319"/>
      <c r="IPE309" s="323"/>
      <c r="IPF309" s="319"/>
      <c r="IPG309" s="323"/>
      <c r="IPH309" s="319"/>
      <c r="IPI309" s="323"/>
      <c r="IPJ309" s="319"/>
      <c r="IPK309" s="323"/>
      <c r="IPL309" s="319"/>
      <c r="IPM309" s="323"/>
      <c r="IPN309" s="319"/>
      <c r="IPO309" s="323"/>
      <c r="IPP309" s="319"/>
      <c r="IPQ309" s="323"/>
      <c r="IPR309" s="319"/>
      <c r="IPS309" s="323"/>
      <c r="IPT309" s="319"/>
      <c r="IPU309" s="323"/>
      <c r="IPV309" s="319"/>
      <c r="IPW309" s="323"/>
      <c r="IPX309" s="319"/>
      <c r="IPY309" s="323"/>
      <c r="IPZ309" s="319"/>
      <c r="IQA309" s="323"/>
      <c r="IQB309" s="319"/>
      <c r="IQC309" s="323"/>
      <c r="IQD309" s="319"/>
      <c r="IQE309" s="323"/>
      <c r="IQF309" s="319"/>
      <c r="IQG309" s="323"/>
      <c r="IQH309" s="319"/>
      <c r="IQI309" s="323"/>
      <c r="IQJ309" s="319"/>
      <c r="IQK309" s="323"/>
      <c r="IQL309" s="319"/>
      <c r="IQM309" s="323"/>
      <c r="IQN309" s="319"/>
      <c r="IQO309" s="323"/>
      <c r="IQP309" s="319"/>
      <c r="IQQ309" s="323"/>
      <c r="IQR309" s="319"/>
      <c r="IQS309" s="323"/>
      <c r="IQT309" s="319"/>
      <c r="IQU309" s="323"/>
      <c r="IQV309" s="319"/>
      <c r="IQW309" s="323"/>
      <c r="IQX309" s="319"/>
      <c r="IQY309" s="323"/>
      <c r="IQZ309" s="319"/>
      <c r="IRA309" s="323"/>
      <c r="IRB309" s="319"/>
      <c r="IRC309" s="323"/>
      <c r="IRD309" s="319"/>
      <c r="IRE309" s="323"/>
      <c r="IRF309" s="319"/>
      <c r="IRG309" s="323"/>
      <c r="IRH309" s="319"/>
      <c r="IRI309" s="323"/>
      <c r="IRJ309" s="319"/>
      <c r="IRK309" s="323"/>
      <c r="IRL309" s="319"/>
      <c r="IRM309" s="323"/>
      <c r="IRN309" s="319"/>
      <c r="IRO309" s="323"/>
      <c r="IRP309" s="319"/>
      <c r="IRQ309" s="323"/>
      <c r="IRR309" s="319"/>
      <c r="IRS309" s="323"/>
      <c r="IRT309" s="319"/>
      <c r="IRU309" s="323"/>
      <c r="IRV309" s="319"/>
      <c r="IRW309" s="323"/>
      <c r="IRX309" s="319"/>
      <c r="IRY309" s="323"/>
      <c r="IRZ309" s="319"/>
      <c r="ISA309" s="323"/>
      <c r="ISB309" s="319"/>
      <c r="ISC309" s="323"/>
      <c r="ISD309" s="319"/>
      <c r="ISE309" s="323"/>
      <c r="ISF309" s="319"/>
      <c r="ISG309" s="323"/>
      <c r="ISH309" s="319"/>
      <c r="ISI309" s="323"/>
      <c r="ISJ309" s="319"/>
      <c r="ISK309" s="323"/>
      <c r="ISL309" s="319"/>
      <c r="ISM309" s="323"/>
      <c r="ISN309" s="319"/>
      <c r="ISO309" s="323"/>
      <c r="ISP309" s="319"/>
      <c r="ISQ309" s="323"/>
      <c r="ISR309" s="319"/>
      <c r="ISS309" s="323"/>
      <c r="IST309" s="319"/>
      <c r="ISU309" s="323"/>
      <c r="ISV309" s="319"/>
      <c r="ISW309" s="323"/>
      <c r="ISX309" s="319"/>
      <c r="ISY309" s="323"/>
      <c r="ISZ309" s="319"/>
      <c r="ITA309" s="323"/>
      <c r="ITB309" s="319"/>
      <c r="ITC309" s="323"/>
      <c r="ITD309" s="319"/>
      <c r="ITE309" s="323"/>
      <c r="ITF309" s="319"/>
      <c r="ITG309" s="323"/>
      <c r="ITH309" s="319"/>
      <c r="ITI309" s="323"/>
      <c r="ITJ309" s="319"/>
      <c r="ITK309" s="323"/>
      <c r="ITL309" s="319"/>
      <c r="ITM309" s="323"/>
      <c r="ITN309" s="319"/>
      <c r="ITO309" s="323"/>
      <c r="ITP309" s="319"/>
      <c r="ITQ309" s="323"/>
      <c r="ITR309" s="319"/>
      <c r="ITS309" s="323"/>
      <c r="ITT309" s="319"/>
      <c r="ITU309" s="323"/>
      <c r="ITV309" s="319"/>
      <c r="ITW309" s="323"/>
      <c r="ITX309" s="319"/>
      <c r="ITY309" s="323"/>
      <c r="ITZ309" s="319"/>
      <c r="IUA309" s="323"/>
      <c r="IUB309" s="319"/>
      <c r="IUC309" s="323"/>
      <c r="IUD309" s="319"/>
      <c r="IUE309" s="323"/>
      <c r="IUF309" s="319"/>
      <c r="IUG309" s="323"/>
      <c r="IUH309" s="319"/>
      <c r="IUI309" s="323"/>
      <c r="IUJ309" s="319"/>
      <c r="IUK309" s="323"/>
      <c r="IUL309" s="319"/>
      <c r="IUM309" s="323"/>
      <c r="IUN309" s="319"/>
      <c r="IUO309" s="323"/>
      <c r="IUP309" s="319"/>
      <c r="IUQ309" s="323"/>
      <c r="IUR309" s="319"/>
      <c r="IUS309" s="323"/>
      <c r="IUT309" s="319"/>
      <c r="IUU309" s="323"/>
      <c r="IUV309" s="319"/>
      <c r="IUW309" s="323"/>
      <c r="IUX309" s="319"/>
      <c r="IUY309" s="323"/>
      <c r="IUZ309" s="319"/>
      <c r="IVA309" s="323"/>
      <c r="IVB309" s="319"/>
      <c r="IVC309" s="323"/>
      <c r="IVD309" s="319"/>
      <c r="IVE309" s="323"/>
      <c r="IVF309" s="319"/>
      <c r="IVG309" s="323"/>
      <c r="IVH309" s="319"/>
      <c r="IVI309" s="323"/>
      <c r="IVJ309" s="319"/>
      <c r="IVK309" s="323"/>
      <c r="IVL309" s="319"/>
      <c r="IVM309" s="323"/>
      <c r="IVN309" s="319"/>
      <c r="IVO309" s="323"/>
      <c r="IVP309" s="319"/>
      <c r="IVQ309" s="323"/>
      <c r="IVR309" s="319"/>
      <c r="IVS309" s="323"/>
      <c r="IVT309" s="319"/>
      <c r="IVU309" s="323"/>
      <c r="IVV309" s="319"/>
      <c r="IVW309" s="323"/>
      <c r="IVX309" s="319"/>
      <c r="IVY309" s="323"/>
      <c r="IVZ309" s="319"/>
      <c r="IWA309" s="323"/>
      <c r="IWB309" s="319"/>
      <c r="IWC309" s="323"/>
      <c r="IWD309" s="319"/>
      <c r="IWE309" s="323"/>
      <c r="IWF309" s="319"/>
      <c r="IWG309" s="323"/>
      <c r="IWH309" s="319"/>
      <c r="IWI309" s="323"/>
      <c r="IWJ309" s="319"/>
      <c r="IWK309" s="323"/>
      <c r="IWL309" s="319"/>
      <c r="IWM309" s="323"/>
      <c r="IWN309" s="319"/>
      <c r="IWO309" s="323"/>
      <c r="IWP309" s="319"/>
      <c r="IWQ309" s="323"/>
      <c r="IWR309" s="319"/>
      <c r="IWS309" s="323"/>
      <c r="IWT309" s="319"/>
      <c r="IWU309" s="323"/>
      <c r="IWV309" s="319"/>
      <c r="IWW309" s="323"/>
      <c r="IWX309" s="319"/>
      <c r="IWY309" s="323"/>
      <c r="IWZ309" s="319"/>
      <c r="IXA309" s="323"/>
      <c r="IXB309" s="319"/>
      <c r="IXC309" s="323"/>
      <c r="IXD309" s="319"/>
      <c r="IXE309" s="323"/>
      <c r="IXF309" s="319"/>
      <c r="IXG309" s="323"/>
      <c r="IXH309" s="319"/>
      <c r="IXI309" s="323"/>
      <c r="IXJ309" s="319"/>
      <c r="IXK309" s="323"/>
      <c r="IXL309" s="319"/>
      <c r="IXM309" s="323"/>
      <c r="IXN309" s="319"/>
      <c r="IXO309" s="323"/>
      <c r="IXP309" s="319"/>
      <c r="IXQ309" s="323"/>
      <c r="IXR309" s="319"/>
      <c r="IXS309" s="323"/>
      <c r="IXT309" s="319"/>
      <c r="IXU309" s="323"/>
      <c r="IXV309" s="319"/>
      <c r="IXW309" s="323"/>
      <c r="IXX309" s="319"/>
      <c r="IXY309" s="323"/>
      <c r="IXZ309" s="319"/>
      <c r="IYA309" s="323"/>
      <c r="IYB309" s="319"/>
      <c r="IYC309" s="323"/>
      <c r="IYD309" s="319"/>
      <c r="IYE309" s="323"/>
      <c r="IYF309" s="319"/>
      <c r="IYG309" s="323"/>
      <c r="IYH309" s="319"/>
      <c r="IYI309" s="323"/>
      <c r="IYJ309" s="319"/>
      <c r="IYK309" s="323"/>
      <c r="IYL309" s="319"/>
      <c r="IYM309" s="323"/>
      <c r="IYN309" s="319"/>
      <c r="IYO309" s="323"/>
      <c r="IYP309" s="319"/>
      <c r="IYQ309" s="323"/>
      <c r="IYR309" s="319"/>
      <c r="IYS309" s="323"/>
      <c r="IYT309" s="319"/>
      <c r="IYU309" s="323"/>
      <c r="IYV309" s="319"/>
      <c r="IYW309" s="323"/>
      <c r="IYX309" s="319"/>
      <c r="IYY309" s="323"/>
      <c r="IYZ309" s="319"/>
      <c r="IZA309" s="323"/>
      <c r="IZB309" s="319"/>
      <c r="IZC309" s="323"/>
      <c r="IZD309" s="319"/>
      <c r="IZE309" s="323"/>
      <c r="IZF309" s="319"/>
      <c r="IZG309" s="323"/>
      <c r="IZH309" s="319"/>
      <c r="IZI309" s="323"/>
      <c r="IZJ309" s="319"/>
      <c r="IZK309" s="323"/>
      <c r="IZL309" s="319"/>
      <c r="IZM309" s="323"/>
      <c r="IZN309" s="319"/>
      <c r="IZO309" s="323"/>
      <c r="IZP309" s="319"/>
      <c r="IZQ309" s="323"/>
      <c r="IZR309" s="319"/>
      <c r="IZS309" s="323"/>
      <c r="IZT309" s="319"/>
      <c r="IZU309" s="323"/>
      <c r="IZV309" s="319"/>
      <c r="IZW309" s="323"/>
      <c r="IZX309" s="319"/>
      <c r="IZY309" s="323"/>
      <c r="IZZ309" s="319"/>
      <c r="JAA309" s="323"/>
      <c r="JAB309" s="319"/>
      <c r="JAC309" s="323"/>
      <c r="JAD309" s="319"/>
      <c r="JAE309" s="323"/>
      <c r="JAF309" s="319"/>
      <c r="JAG309" s="323"/>
      <c r="JAH309" s="319"/>
      <c r="JAI309" s="323"/>
      <c r="JAJ309" s="319"/>
      <c r="JAK309" s="323"/>
      <c r="JAL309" s="319"/>
      <c r="JAM309" s="323"/>
      <c r="JAN309" s="319"/>
      <c r="JAO309" s="323"/>
      <c r="JAP309" s="319"/>
      <c r="JAQ309" s="323"/>
      <c r="JAR309" s="319"/>
      <c r="JAS309" s="323"/>
      <c r="JAT309" s="319"/>
      <c r="JAU309" s="323"/>
      <c r="JAV309" s="319"/>
      <c r="JAW309" s="323"/>
      <c r="JAX309" s="319"/>
      <c r="JAY309" s="323"/>
      <c r="JAZ309" s="319"/>
      <c r="JBA309" s="323"/>
      <c r="JBB309" s="319"/>
      <c r="JBC309" s="323"/>
      <c r="JBD309" s="319"/>
      <c r="JBE309" s="323"/>
      <c r="JBF309" s="319"/>
      <c r="JBG309" s="323"/>
      <c r="JBH309" s="319"/>
      <c r="JBI309" s="323"/>
      <c r="JBJ309" s="319"/>
      <c r="JBK309" s="323"/>
      <c r="JBL309" s="319"/>
      <c r="JBM309" s="323"/>
      <c r="JBN309" s="319"/>
      <c r="JBO309" s="323"/>
      <c r="JBP309" s="319"/>
      <c r="JBQ309" s="323"/>
      <c r="JBR309" s="319"/>
      <c r="JBS309" s="323"/>
      <c r="JBT309" s="319"/>
      <c r="JBU309" s="323"/>
      <c r="JBV309" s="319"/>
      <c r="JBW309" s="323"/>
      <c r="JBX309" s="319"/>
      <c r="JBY309" s="323"/>
      <c r="JBZ309" s="319"/>
      <c r="JCA309" s="323"/>
      <c r="JCB309" s="319"/>
      <c r="JCC309" s="323"/>
      <c r="JCD309" s="319"/>
      <c r="JCE309" s="323"/>
      <c r="JCF309" s="319"/>
      <c r="JCG309" s="323"/>
      <c r="JCH309" s="319"/>
      <c r="JCI309" s="323"/>
      <c r="JCJ309" s="319"/>
      <c r="JCK309" s="323"/>
      <c r="JCL309" s="319"/>
      <c r="JCM309" s="323"/>
      <c r="JCN309" s="319"/>
      <c r="JCO309" s="323"/>
      <c r="JCP309" s="319"/>
      <c r="JCQ309" s="323"/>
      <c r="JCR309" s="319"/>
      <c r="JCS309" s="323"/>
      <c r="JCT309" s="319"/>
      <c r="JCU309" s="323"/>
      <c r="JCV309" s="319"/>
      <c r="JCW309" s="323"/>
      <c r="JCX309" s="319"/>
      <c r="JCY309" s="323"/>
      <c r="JCZ309" s="319"/>
      <c r="JDA309" s="323"/>
      <c r="JDB309" s="319"/>
      <c r="JDC309" s="323"/>
      <c r="JDD309" s="319"/>
      <c r="JDE309" s="323"/>
      <c r="JDF309" s="319"/>
      <c r="JDG309" s="323"/>
      <c r="JDH309" s="319"/>
      <c r="JDI309" s="323"/>
      <c r="JDJ309" s="319"/>
      <c r="JDK309" s="323"/>
      <c r="JDL309" s="319"/>
      <c r="JDM309" s="323"/>
      <c r="JDN309" s="319"/>
      <c r="JDO309" s="323"/>
      <c r="JDP309" s="319"/>
      <c r="JDQ309" s="323"/>
      <c r="JDR309" s="319"/>
      <c r="JDS309" s="323"/>
      <c r="JDT309" s="319"/>
      <c r="JDU309" s="323"/>
      <c r="JDV309" s="319"/>
      <c r="JDW309" s="323"/>
      <c r="JDX309" s="319"/>
      <c r="JDY309" s="323"/>
      <c r="JDZ309" s="319"/>
      <c r="JEA309" s="323"/>
      <c r="JEB309" s="319"/>
      <c r="JEC309" s="323"/>
      <c r="JED309" s="319"/>
      <c r="JEE309" s="323"/>
      <c r="JEF309" s="319"/>
      <c r="JEG309" s="323"/>
      <c r="JEH309" s="319"/>
      <c r="JEI309" s="323"/>
      <c r="JEJ309" s="319"/>
      <c r="JEK309" s="323"/>
      <c r="JEL309" s="319"/>
      <c r="JEM309" s="323"/>
      <c r="JEN309" s="319"/>
      <c r="JEO309" s="323"/>
      <c r="JEP309" s="319"/>
      <c r="JEQ309" s="323"/>
      <c r="JER309" s="319"/>
      <c r="JES309" s="323"/>
      <c r="JET309" s="319"/>
      <c r="JEU309" s="323"/>
      <c r="JEV309" s="319"/>
      <c r="JEW309" s="323"/>
      <c r="JEX309" s="319"/>
      <c r="JEY309" s="323"/>
      <c r="JEZ309" s="319"/>
      <c r="JFA309" s="323"/>
      <c r="JFB309" s="319"/>
      <c r="JFC309" s="323"/>
      <c r="JFD309" s="319"/>
      <c r="JFE309" s="323"/>
      <c r="JFF309" s="319"/>
      <c r="JFG309" s="323"/>
      <c r="JFH309" s="319"/>
      <c r="JFI309" s="323"/>
      <c r="JFJ309" s="319"/>
      <c r="JFK309" s="323"/>
      <c r="JFL309" s="319"/>
      <c r="JFM309" s="323"/>
      <c r="JFN309" s="319"/>
      <c r="JFO309" s="323"/>
      <c r="JFP309" s="319"/>
      <c r="JFQ309" s="323"/>
      <c r="JFR309" s="319"/>
      <c r="JFS309" s="323"/>
      <c r="JFT309" s="319"/>
      <c r="JFU309" s="323"/>
      <c r="JFV309" s="319"/>
      <c r="JFW309" s="323"/>
      <c r="JFX309" s="319"/>
      <c r="JFY309" s="323"/>
      <c r="JFZ309" s="319"/>
      <c r="JGA309" s="323"/>
      <c r="JGB309" s="319"/>
      <c r="JGC309" s="323"/>
      <c r="JGD309" s="319"/>
      <c r="JGE309" s="323"/>
      <c r="JGF309" s="319"/>
      <c r="JGG309" s="323"/>
      <c r="JGH309" s="319"/>
      <c r="JGI309" s="323"/>
      <c r="JGJ309" s="319"/>
      <c r="JGK309" s="323"/>
      <c r="JGL309" s="319"/>
      <c r="JGM309" s="323"/>
      <c r="JGN309" s="319"/>
      <c r="JGO309" s="323"/>
      <c r="JGP309" s="319"/>
      <c r="JGQ309" s="323"/>
      <c r="JGR309" s="319"/>
      <c r="JGS309" s="323"/>
      <c r="JGT309" s="319"/>
      <c r="JGU309" s="323"/>
      <c r="JGV309" s="319"/>
      <c r="JGW309" s="323"/>
      <c r="JGX309" s="319"/>
      <c r="JGY309" s="323"/>
      <c r="JGZ309" s="319"/>
      <c r="JHA309" s="323"/>
      <c r="JHB309" s="319"/>
      <c r="JHC309" s="323"/>
      <c r="JHD309" s="319"/>
      <c r="JHE309" s="323"/>
      <c r="JHF309" s="319"/>
      <c r="JHG309" s="323"/>
      <c r="JHH309" s="319"/>
      <c r="JHI309" s="323"/>
      <c r="JHJ309" s="319"/>
      <c r="JHK309" s="323"/>
      <c r="JHL309" s="319"/>
      <c r="JHM309" s="323"/>
      <c r="JHN309" s="319"/>
      <c r="JHO309" s="323"/>
      <c r="JHP309" s="319"/>
      <c r="JHQ309" s="323"/>
      <c r="JHR309" s="319"/>
      <c r="JHS309" s="323"/>
      <c r="JHT309" s="319"/>
      <c r="JHU309" s="323"/>
      <c r="JHV309" s="319"/>
      <c r="JHW309" s="323"/>
      <c r="JHX309" s="319"/>
      <c r="JHY309" s="323"/>
      <c r="JHZ309" s="319"/>
      <c r="JIA309" s="323"/>
      <c r="JIB309" s="319"/>
      <c r="JIC309" s="323"/>
      <c r="JID309" s="319"/>
      <c r="JIE309" s="323"/>
      <c r="JIF309" s="319"/>
      <c r="JIG309" s="323"/>
      <c r="JIH309" s="319"/>
      <c r="JII309" s="323"/>
      <c r="JIJ309" s="319"/>
      <c r="JIK309" s="323"/>
      <c r="JIL309" s="319"/>
      <c r="JIM309" s="323"/>
      <c r="JIN309" s="319"/>
      <c r="JIO309" s="323"/>
      <c r="JIP309" s="319"/>
      <c r="JIQ309" s="323"/>
      <c r="JIR309" s="319"/>
      <c r="JIS309" s="323"/>
      <c r="JIT309" s="319"/>
      <c r="JIU309" s="323"/>
      <c r="JIV309" s="319"/>
      <c r="JIW309" s="323"/>
      <c r="JIX309" s="319"/>
      <c r="JIY309" s="323"/>
      <c r="JIZ309" s="319"/>
      <c r="JJA309" s="323"/>
      <c r="JJB309" s="319"/>
      <c r="JJC309" s="323"/>
      <c r="JJD309" s="319"/>
      <c r="JJE309" s="323"/>
      <c r="JJF309" s="319"/>
      <c r="JJG309" s="323"/>
      <c r="JJH309" s="319"/>
      <c r="JJI309" s="323"/>
      <c r="JJJ309" s="319"/>
      <c r="JJK309" s="323"/>
      <c r="JJL309" s="319"/>
      <c r="JJM309" s="323"/>
      <c r="JJN309" s="319"/>
      <c r="JJO309" s="323"/>
      <c r="JJP309" s="319"/>
      <c r="JJQ309" s="323"/>
      <c r="JJR309" s="319"/>
      <c r="JJS309" s="323"/>
      <c r="JJT309" s="319"/>
      <c r="JJU309" s="323"/>
      <c r="JJV309" s="319"/>
      <c r="JJW309" s="323"/>
      <c r="JJX309" s="319"/>
      <c r="JJY309" s="323"/>
      <c r="JJZ309" s="319"/>
      <c r="JKA309" s="323"/>
      <c r="JKB309" s="319"/>
      <c r="JKC309" s="323"/>
      <c r="JKD309" s="319"/>
      <c r="JKE309" s="323"/>
      <c r="JKF309" s="319"/>
      <c r="JKG309" s="323"/>
      <c r="JKH309" s="319"/>
      <c r="JKI309" s="323"/>
      <c r="JKJ309" s="319"/>
      <c r="JKK309" s="323"/>
      <c r="JKL309" s="319"/>
      <c r="JKM309" s="323"/>
      <c r="JKN309" s="319"/>
      <c r="JKO309" s="323"/>
      <c r="JKP309" s="319"/>
      <c r="JKQ309" s="323"/>
      <c r="JKR309" s="319"/>
      <c r="JKS309" s="323"/>
      <c r="JKT309" s="319"/>
      <c r="JKU309" s="323"/>
      <c r="JKV309" s="319"/>
      <c r="JKW309" s="323"/>
      <c r="JKX309" s="319"/>
      <c r="JKY309" s="323"/>
      <c r="JKZ309" s="319"/>
      <c r="JLA309" s="323"/>
      <c r="JLB309" s="319"/>
      <c r="JLC309" s="323"/>
      <c r="JLD309" s="319"/>
      <c r="JLE309" s="323"/>
      <c r="JLF309" s="319"/>
      <c r="JLG309" s="323"/>
      <c r="JLH309" s="319"/>
      <c r="JLI309" s="323"/>
      <c r="JLJ309" s="319"/>
      <c r="JLK309" s="323"/>
      <c r="JLL309" s="319"/>
      <c r="JLM309" s="323"/>
      <c r="JLN309" s="319"/>
      <c r="JLO309" s="323"/>
      <c r="JLP309" s="319"/>
      <c r="JLQ309" s="323"/>
      <c r="JLR309" s="319"/>
      <c r="JLS309" s="323"/>
      <c r="JLT309" s="319"/>
      <c r="JLU309" s="323"/>
      <c r="JLV309" s="319"/>
      <c r="JLW309" s="323"/>
      <c r="JLX309" s="319"/>
      <c r="JLY309" s="323"/>
      <c r="JLZ309" s="319"/>
      <c r="JMA309" s="323"/>
      <c r="JMB309" s="319"/>
      <c r="JMC309" s="323"/>
      <c r="JMD309" s="319"/>
      <c r="JME309" s="323"/>
      <c r="JMF309" s="319"/>
      <c r="JMG309" s="323"/>
      <c r="JMH309" s="319"/>
      <c r="JMI309" s="323"/>
      <c r="JMJ309" s="319"/>
      <c r="JMK309" s="323"/>
      <c r="JML309" s="319"/>
      <c r="JMM309" s="323"/>
      <c r="JMN309" s="319"/>
      <c r="JMO309" s="323"/>
      <c r="JMP309" s="319"/>
      <c r="JMQ309" s="323"/>
      <c r="JMR309" s="319"/>
      <c r="JMS309" s="323"/>
      <c r="JMT309" s="319"/>
      <c r="JMU309" s="323"/>
      <c r="JMV309" s="319"/>
      <c r="JMW309" s="323"/>
      <c r="JMX309" s="319"/>
      <c r="JMY309" s="323"/>
      <c r="JMZ309" s="319"/>
      <c r="JNA309" s="323"/>
      <c r="JNB309" s="319"/>
      <c r="JNC309" s="323"/>
      <c r="JND309" s="319"/>
      <c r="JNE309" s="323"/>
      <c r="JNF309" s="319"/>
      <c r="JNG309" s="323"/>
      <c r="JNH309" s="319"/>
      <c r="JNI309" s="323"/>
      <c r="JNJ309" s="319"/>
      <c r="JNK309" s="323"/>
      <c r="JNL309" s="319"/>
      <c r="JNM309" s="323"/>
      <c r="JNN309" s="319"/>
      <c r="JNO309" s="323"/>
      <c r="JNP309" s="319"/>
      <c r="JNQ309" s="323"/>
      <c r="JNR309" s="319"/>
      <c r="JNS309" s="323"/>
      <c r="JNT309" s="319"/>
      <c r="JNU309" s="323"/>
      <c r="JNV309" s="319"/>
      <c r="JNW309" s="323"/>
      <c r="JNX309" s="319"/>
      <c r="JNY309" s="323"/>
      <c r="JNZ309" s="319"/>
      <c r="JOA309" s="323"/>
      <c r="JOB309" s="319"/>
      <c r="JOC309" s="323"/>
      <c r="JOD309" s="319"/>
      <c r="JOE309" s="323"/>
      <c r="JOF309" s="319"/>
      <c r="JOG309" s="323"/>
      <c r="JOH309" s="319"/>
      <c r="JOI309" s="323"/>
      <c r="JOJ309" s="319"/>
      <c r="JOK309" s="323"/>
      <c r="JOL309" s="319"/>
      <c r="JOM309" s="323"/>
      <c r="JON309" s="319"/>
      <c r="JOO309" s="323"/>
      <c r="JOP309" s="319"/>
      <c r="JOQ309" s="323"/>
      <c r="JOR309" s="319"/>
      <c r="JOS309" s="323"/>
      <c r="JOT309" s="319"/>
      <c r="JOU309" s="323"/>
      <c r="JOV309" s="319"/>
      <c r="JOW309" s="323"/>
      <c r="JOX309" s="319"/>
      <c r="JOY309" s="323"/>
      <c r="JOZ309" s="319"/>
      <c r="JPA309" s="323"/>
      <c r="JPB309" s="319"/>
      <c r="JPC309" s="323"/>
      <c r="JPD309" s="319"/>
      <c r="JPE309" s="323"/>
      <c r="JPF309" s="319"/>
      <c r="JPG309" s="323"/>
      <c r="JPH309" s="319"/>
      <c r="JPI309" s="323"/>
      <c r="JPJ309" s="319"/>
      <c r="JPK309" s="323"/>
      <c r="JPL309" s="319"/>
      <c r="JPM309" s="323"/>
      <c r="JPN309" s="319"/>
      <c r="JPO309" s="323"/>
      <c r="JPP309" s="319"/>
      <c r="JPQ309" s="323"/>
      <c r="JPR309" s="319"/>
      <c r="JPS309" s="323"/>
      <c r="JPT309" s="319"/>
      <c r="JPU309" s="323"/>
      <c r="JPV309" s="319"/>
      <c r="JPW309" s="323"/>
      <c r="JPX309" s="319"/>
      <c r="JPY309" s="323"/>
      <c r="JPZ309" s="319"/>
      <c r="JQA309" s="323"/>
      <c r="JQB309" s="319"/>
      <c r="JQC309" s="323"/>
      <c r="JQD309" s="319"/>
      <c r="JQE309" s="323"/>
      <c r="JQF309" s="319"/>
      <c r="JQG309" s="323"/>
      <c r="JQH309" s="319"/>
      <c r="JQI309" s="323"/>
      <c r="JQJ309" s="319"/>
      <c r="JQK309" s="323"/>
      <c r="JQL309" s="319"/>
      <c r="JQM309" s="323"/>
      <c r="JQN309" s="319"/>
      <c r="JQO309" s="323"/>
      <c r="JQP309" s="319"/>
      <c r="JQQ309" s="323"/>
      <c r="JQR309" s="319"/>
      <c r="JQS309" s="323"/>
      <c r="JQT309" s="319"/>
      <c r="JQU309" s="323"/>
      <c r="JQV309" s="319"/>
      <c r="JQW309" s="323"/>
      <c r="JQX309" s="319"/>
      <c r="JQY309" s="323"/>
      <c r="JQZ309" s="319"/>
      <c r="JRA309" s="323"/>
      <c r="JRB309" s="319"/>
      <c r="JRC309" s="323"/>
      <c r="JRD309" s="319"/>
      <c r="JRE309" s="323"/>
      <c r="JRF309" s="319"/>
      <c r="JRG309" s="323"/>
      <c r="JRH309" s="319"/>
      <c r="JRI309" s="323"/>
      <c r="JRJ309" s="319"/>
      <c r="JRK309" s="323"/>
      <c r="JRL309" s="319"/>
      <c r="JRM309" s="323"/>
      <c r="JRN309" s="319"/>
      <c r="JRO309" s="323"/>
      <c r="JRP309" s="319"/>
      <c r="JRQ309" s="323"/>
      <c r="JRR309" s="319"/>
      <c r="JRS309" s="323"/>
      <c r="JRT309" s="319"/>
      <c r="JRU309" s="323"/>
      <c r="JRV309" s="319"/>
      <c r="JRW309" s="323"/>
      <c r="JRX309" s="319"/>
      <c r="JRY309" s="323"/>
      <c r="JRZ309" s="319"/>
      <c r="JSA309" s="323"/>
      <c r="JSB309" s="319"/>
      <c r="JSC309" s="323"/>
      <c r="JSD309" s="319"/>
      <c r="JSE309" s="323"/>
      <c r="JSF309" s="319"/>
      <c r="JSG309" s="323"/>
      <c r="JSH309" s="319"/>
      <c r="JSI309" s="323"/>
      <c r="JSJ309" s="319"/>
      <c r="JSK309" s="323"/>
      <c r="JSL309" s="319"/>
      <c r="JSM309" s="323"/>
      <c r="JSN309" s="319"/>
      <c r="JSO309" s="323"/>
      <c r="JSP309" s="319"/>
      <c r="JSQ309" s="323"/>
      <c r="JSR309" s="319"/>
      <c r="JSS309" s="323"/>
      <c r="JST309" s="319"/>
      <c r="JSU309" s="323"/>
      <c r="JSV309" s="319"/>
      <c r="JSW309" s="323"/>
      <c r="JSX309" s="319"/>
      <c r="JSY309" s="323"/>
      <c r="JSZ309" s="319"/>
      <c r="JTA309" s="323"/>
      <c r="JTB309" s="319"/>
      <c r="JTC309" s="323"/>
      <c r="JTD309" s="319"/>
      <c r="JTE309" s="323"/>
      <c r="JTF309" s="319"/>
      <c r="JTG309" s="323"/>
      <c r="JTH309" s="319"/>
      <c r="JTI309" s="323"/>
      <c r="JTJ309" s="319"/>
      <c r="JTK309" s="323"/>
      <c r="JTL309" s="319"/>
      <c r="JTM309" s="323"/>
      <c r="JTN309" s="319"/>
      <c r="JTO309" s="323"/>
      <c r="JTP309" s="319"/>
      <c r="JTQ309" s="323"/>
      <c r="JTR309" s="319"/>
      <c r="JTS309" s="323"/>
      <c r="JTT309" s="319"/>
      <c r="JTU309" s="323"/>
      <c r="JTV309" s="319"/>
      <c r="JTW309" s="323"/>
      <c r="JTX309" s="319"/>
      <c r="JTY309" s="323"/>
      <c r="JTZ309" s="319"/>
      <c r="JUA309" s="323"/>
      <c r="JUB309" s="319"/>
      <c r="JUC309" s="323"/>
      <c r="JUD309" s="319"/>
      <c r="JUE309" s="323"/>
      <c r="JUF309" s="319"/>
      <c r="JUG309" s="323"/>
      <c r="JUH309" s="319"/>
      <c r="JUI309" s="323"/>
      <c r="JUJ309" s="319"/>
      <c r="JUK309" s="323"/>
      <c r="JUL309" s="319"/>
      <c r="JUM309" s="323"/>
      <c r="JUN309" s="319"/>
      <c r="JUO309" s="323"/>
      <c r="JUP309" s="319"/>
      <c r="JUQ309" s="323"/>
      <c r="JUR309" s="319"/>
      <c r="JUS309" s="323"/>
      <c r="JUT309" s="319"/>
      <c r="JUU309" s="323"/>
      <c r="JUV309" s="319"/>
      <c r="JUW309" s="323"/>
      <c r="JUX309" s="319"/>
      <c r="JUY309" s="323"/>
      <c r="JUZ309" s="319"/>
      <c r="JVA309" s="323"/>
      <c r="JVB309" s="319"/>
      <c r="JVC309" s="323"/>
      <c r="JVD309" s="319"/>
      <c r="JVE309" s="323"/>
      <c r="JVF309" s="319"/>
      <c r="JVG309" s="323"/>
      <c r="JVH309" s="319"/>
      <c r="JVI309" s="323"/>
      <c r="JVJ309" s="319"/>
      <c r="JVK309" s="323"/>
      <c r="JVL309" s="319"/>
      <c r="JVM309" s="323"/>
      <c r="JVN309" s="319"/>
      <c r="JVO309" s="323"/>
      <c r="JVP309" s="319"/>
      <c r="JVQ309" s="323"/>
      <c r="JVR309" s="319"/>
      <c r="JVS309" s="323"/>
      <c r="JVT309" s="319"/>
      <c r="JVU309" s="323"/>
      <c r="JVV309" s="319"/>
      <c r="JVW309" s="323"/>
      <c r="JVX309" s="319"/>
      <c r="JVY309" s="323"/>
      <c r="JVZ309" s="319"/>
      <c r="JWA309" s="323"/>
      <c r="JWB309" s="319"/>
      <c r="JWC309" s="323"/>
      <c r="JWD309" s="319"/>
      <c r="JWE309" s="323"/>
      <c r="JWF309" s="319"/>
      <c r="JWG309" s="323"/>
      <c r="JWH309" s="319"/>
      <c r="JWI309" s="323"/>
      <c r="JWJ309" s="319"/>
      <c r="JWK309" s="323"/>
      <c r="JWL309" s="319"/>
      <c r="JWM309" s="323"/>
      <c r="JWN309" s="319"/>
      <c r="JWO309" s="323"/>
      <c r="JWP309" s="319"/>
      <c r="JWQ309" s="323"/>
      <c r="JWR309" s="319"/>
      <c r="JWS309" s="323"/>
      <c r="JWT309" s="319"/>
      <c r="JWU309" s="323"/>
      <c r="JWV309" s="319"/>
      <c r="JWW309" s="323"/>
      <c r="JWX309" s="319"/>
      <c r="JWY309" s="323"/>
      <c r="JWZ309" s="319"/>
      <c r="JXA309" s="323"/>
      <c r="JXB309" s="319"/>
      <c r="JXC309" s="323"/>
      <c r="JXD309" s="319"/>
      <c r="JXE309" s="323"/>
      <c r="JXF309" s="319"/>
      <c r="JXG309" s="323"/>
      <c r="JXH309" s="319"/>
      <c r="JXI309" s="323"/>
      <c r="JXJ309" s="319"/>
      <c r="JXK309" s="323"/>
      <c r="JXL309" s="319"/>
      <c r="JXM309" s="323"/>
      <c r="JXN309" s="319"/>
      <c r="JXO309" s="323"/>
      <c r="JXP309" s="319"/>
      <c r="JXQ309" s="323"/>
      <c r="JXR309" s="319"/>
      <c r="JXS309" s="323"/>
      <c r="JXT309" s="319"/>
      <c r="JXU309" s="323"/>
      <c r="JXV309" s="319"/>
      <c r="JXW309" s="323"/>
      <c r="JXX309" s="319"/>
      <c r="JXY309" s="323"/>
      <c r="JXZ309" s="319"/>
      <c r="JYA309" s="323"/>
      <c r="JYB309" s="319"/>
      <c r="JYC309" s="323"/>
      <c r="JYD309" s="319"/>
      <c r="JYE309" s="323"/>
      <c r="JYF309" s="319"/>
      <c r="JYG309" s="323"/>
      <c r="JYH309" s="319"/>
      <c r="JYI309" s="323"/>
      <c r="JYJ309" s="319"/>
      <c r="JYK309" s="323"/>
      <c r="JYL309" s="319"/>
      <c r="JYM309" s="323"/>
      <c r="JYN309" s="319"/>
      <c r="JYO309" s="323"/>
      <c r="JYP309" s="319"/>
      <c r="JYQ309" s="323"/>
      <c r="JYR309" s="319"/>
      <c r="JYS309" s="323"/>
      <c r="JYT309" s="319"/>
      <c r="JYU309" s="323"/>
      <c r="JYV309" s="319"/>
      <c r="JYW309" s="323"/>
      <c r="JYX309" s="319"/>
      <c r="JYY309" s="323"/>
      <c r="JYZ309" s="319"/>
      <c r="JZA309" s="323"/>
      <c r="JZB309" s="319"/>
      <c r="JZC309" s="323"/>
      <c r="JZD309" s="319"/>
      <c r="JZE309" s="323"/>
      <c r="JZF309" s="319"/>
      <c r="JZG309" s="323"/>
      <c r="JZH309" s="319"/>
      <c r="JZI309" s="323"/>
      <c r="JZJ309" s="319"/>
      <c r="JZK309" s="323"/>
      <c r="JZL309" s="319"/>
      <c r="JZM309" s="323"/>
      <c r="JZN309" s="319"/>
      <c r="JZO309" s="323"/>
      <c r="JZP309" s="319"/>
      <c r="JZQ309" s="323"/>
      <c r="JZR309" s="319"/>
      <c r="JZS309" s="323"/>
      <c r="JZT309" s="319"/>
      <c r="JZU309" s="323"/>
      <c r="JZV309" s="319"/>
      <c r="JZW309" s="323"/>
      <c r="JZX309" s="319"/>
      <c r="JZY309" s="323"/>
      <c r="JZZ309" s="319"/>
      <c r="KAA309" s="323"/>
      <c r="KAB309" s="319"/>
      <c r="KAC309" s="323"/>
      <c r="KAD309" s="319"/>
      <c r="KAE309" s="323"/>
      <c r="KAF309" s="319"/>
      <c r="KAG309" s="323"/>
      <c r="KAH309" s="319"/>
      <c r="KAI309" s="323"/>
      <c r="KAJ309" s="319"/>
      <c r="KAK309" s="323"/>
      <c r="KAL309" s="319"/>
      <c r="KAM309" s="323"/>
      <c r="KAN309" s="319"/>
      <c r="KAO309" s="323"/>
      <c r="KAP309" s="319"/>
      <c r="KAQ309" s="323"/>
      <c r="KAR309" s="319"/>
      <c r="KAS309" s="323"/>
      <c r="KAT309" s="319"/>
      <c r="KAU309" s="323"/>
      <c r="KAV309" s="319"/>
      <c r="KAW309" s="323"/>
      <c r="KAX309" s="319"/>
      <c r="KAY309" s="323"/>
      <c r="KAZ309" s="319"/>
      <c r="KBA309" s="323"/>
      <c r="KBB309" s="319"/>
      <c r="KBC309" s="323"/>
      <c r="KBD309" s="319"/>
      <c r="KBE309" s="323"/>
      <c r="KBF309" s="319"/>
      <c r="KBG309" s="323"/>
      <c r="KBH309" s="319"/>
      <c r="KBI309" s="323"/>
      <c r="KBJ309" s="319"/>
      <c r="KBK309" s="323"/>
      <c r="KBL309" s="319"/>
      <c r="KBM309" s="323"/>
      <c r="KBN309" s="319"/>
      <c r="KBO309" s="323"/>
      <c r="KBP309" s="319"/>
      <c r="KBQ309" s="323"/>
      <c r="KBR309" s="319"/>
      <c r="KBS309" s="323"/>
      <c r="KBT309" s="319"/>
      <c r="KBU309" s="323"/>
      <c r="KBV309" s="319"/>
      <c r="KBW309" s="323"/>
      <c r="KBX309" s="319"/>
      <c r="KBY309" s="323"/>
      <c r="KBZ309" s="319"/>
      <c r="KCA309" s="323"/>
      <c r="KCB309" s="319"/>
      <c r="KCC309" s="323"/>
      <c r="KCD309" s="319"/>
      <c r="KCE309" s="323"/>
      <c r="KCF309" s="319"/>
      <c r="KCG309" s="323"/>
      <c r="KCH309" s="319"/>
      <c r="KCI309" s="323"/>
      <c r="KCJ309" s="319"/>
      <c r="KCK309" s="323"/>
      <c r="KCL309" s="319"/>
      <c r="KCM309" s="323"/>
      <c r="KCN309" s="319"/>
      <c r="KCO309" s="323"/>
      <c r="KCP309" s="319"/>
      <c r="KCQ309" s="323"/>
      <c r="KCR309" s="319"/>
      <c r="KCS309" s="323"/>
      <c r="KCT309" s="319"/>
      <c r="KCU309" s="323"/>
      <c r="KCV309" s="319"/>
      <c r="KCW309" s="323"/>
      <c r="KCX309" s="319"/>
      <c r="KCY309" s="323"/>
      <c r="KCZ309" s="319"/>
      <c r="KDA309" s="323"/>
      <c r="KDB309" s="319"/>
      <c r="KDC309" s="323"/>
      <c r="KDD309" s="319"/>
      <c r="KDE309" s="323"/>
      <c r="KDF309" s="319"/>
      <c r="KDG309" s="323"/>
      <c r="KDH309" s="319"/>
      <c r="KDI309" s="323"/>
      <c r="KDJ309" s="319"/>
      <c r="KDK309" s="323"/>
      <c r="KDL309" s="319"/>
      <c r="KDM309" s="323"/>
      <c r="KDN309" s="319"/>
      <c r="KDO309" s="323"/>
      <c r="KDP309" s="319"/>
      <c r="KDQ309" s="323"/>
      <c r="KDR309" s="319"/>
      <c r="KDS309" s="323"/>
      <c r="KDT309" s="319"/>
      <c r="KDU309" s="323"/>
      <c r="KDV309" s="319"/>
      <c r="KDW309" s="323"/>
      <c r="KDX309" s="319"/>
      <c r="KDY309" s="323"/>
      <c r="KDZ309" s="319"/>
      <c r="KEA309" s="323"/>
      <c r="KEB309" s="319"/>
      <c r="KEC309" s="323"/>
      <c r="KED309" s="319"/>
      <c r="KEE309" s="323"/>
      <c r="KEF309" s="319"/>
      <c r="KEG309" s="323"/>
      <c r="KEH309" s="319"/>
      <c r="KEI309" s="323"/>
      <c r="KEJ309" s="319"/>
      <c r="KEK309" s="323"/>
      <c r="KEL309" s="319"/>
      <c r="KEM309" s="323"/>
      <c r="KEN309" s="319"/>
      <c r="KEO309" s="323"/>
      <c r="KEP309" s="319"/>
      <c r="KEQ309" s="323"/>
      <c r="KER309" s="319"/>
      <c r="KES309" s="323"/>
      <c r="KET309" s="319"/>
      <c r="KEU309" s="323"/>
      <c r="KEV309" s="319"/>
      <c r="KEW309" s="323"/>
      <c r="KEX309" s="319"/>
      <c r="KEY309" s="323"/>
      <c r="KEZ309" s="319"/>
      <c r="KFA309" s="323"/>
      <c r="KFB309" s="319"/>
      <c r="KFC309" s="323"/>
      <c r="KFD309" s="319"/>
      <c r="KFE309" s="323"/>
      <c r="KFF309" s="319"/>
      <c r="KFG309" s="323"/>
      <c r="KFH309" s="319"/>
      <c r="KFI309" s="323"/>
      <c r="KFJ309" s="319"/>
      <c r="KFK309" s="323"/>
      <c r="KFL309" s="319"/>
      <c r="KFM309" s="323"/>
      <c r="KFN309" s="319"/>
      <c r="KFO309" s="323"/>
      <c r="KFP309" s="319"/>
      <c r="KFQ309" s="323"/>
      <c r="KFR309" s="319"/>
      <c r="KFS309" s="323"/>
      <c r="KFT309" s="319"/>
      <c r="KFU309" s="323"/>
      <c r="KFV309" s="319"/>
      <c r="KFW309" s="323"/>
      <c r="KFX309" s="319"/>
      <c r="KFY309" s="323"/>
      <c r="KFZ309" s="319"/>
      <c r="KGA309" s="323"/>
      <c r="KGB309" s="319"/>
      <c r="KGC309" s="323"/>
      <c r="KGD309" s="319"/>
      <c r="KGE309" s="323"/>
      <c r="KGF309" s="319"/>
      <c r="KGG309" s="323"/>
      <c r="KGH309" s="319"/>
      <c r="KGI309" s="323"/>
      <c r="KGJ309" s="319"/>
      <c r="KGK309" s="323"/>
      <c r="KGL309" s="319"/>
      <c r="KGM309" s="323"/>
      <c r="KGN309" s="319"/>
      <c r="KGO309" s="323"/>
      <c r="KGP309" s="319"/>
      <c r="KGQ309" s="323"/>
      <c r="KGR309" s="319"/>
      <c r="KGS309" s="323"/>
      <c r="KGT309" s="319"/>
      <c r="KGU309" s="323"/>
      <c r="KGV309" s="319"/>
      <c r="KGW309" s="323"/>
      <c r="KGX309" s="319"/>
      <c r="KGY309" s="323"/>
      <c r="KGZ309" s="319"/>
      <c r="KHA309" s="323"/>
      <c r="KHB309" s="319"/>
      <c r="KHC309" s="323"/>
      <c r="KHD309" s="319"/>
      <c r="KHE309" s="323"/>
      <c r="KHF309" s="319"/>
      <c r="KHG309" s="323"/>
      <c r="KHH309" s="319"/>
      <c r="KHI309" s="323"/>
      <c r="KHJ309" s="319"/>
      <c r="KHK309" s="323"/>
      <c r="KHL309" s="319"/>
      <c r="KHM309" s="323"/>
      <c r="KHN309" s="319"/>
      <c r="KHO309" s="323"/>
      <c r="KHP309" s="319"/>
      <c r="KHQ309" s="323"/>
      <c r="KHR309" s="319"/>
      <c r="KHS309" s="323"/>
      <c r="KHT309" s="319"/>
      <c r="KHU309" s="323"/>
      <c r="KHV309" s="319"/>
      <c r="KHW309" s="323"/>
      <c r="KHX309" s="319"/>
      <c r="KHY309" s="323"/>
      <c r="KHZ309" s="319"/>
      <c r="KIA309" s="323"/>
      <c r="KIB309" s="319"/>
      <c r="KIC309" s="323"/>
      <c r="KID309" s="319"/>
      <c r="KIE309" s="323"/>
      <c r="KIF309" s="319"/>
      <c r="KIG309" s="323"/>
      <c r="KIH309" s="319"/>
      <c r="KII309" s="323"/>
      <c r="KIJ309" s="319"/>
      <c r="KIK309" s="323"/>
      <c r="KIL309" s="319"/>
      <c r="KIM309" s="323"/>
      <c r="KIN309" s="319"/>
      <c r="KIO309" s="323"/>
      <c r="KIP309" s="319"/>
      <c r="KIQ309" s="323"/>
      <c r="KIR309" s="319"/>
      <c r="KIS309" s="323"/>
      <c r="KIT309" s="319"/>
      <c r="KIU309" s="323"/>
      <c r="KIV309" s="319"/>
      <c r="KIW309" s="323"/>
      <c r="KIX309" s="319"/>
      <c r="KIY309" s="323"/>
      <c r="KIZ309" s="319"/>
      <c r="KJA309" s="323"/>
      <c r="KJB309" s="319"/>
      <c r="KJC309" s="323"/>
      <c r="KJD309" s="319"/>
      <c r="KJE309" s="323"/>
      <c r="KJF309" s="319"/>
      <c r="KJG309" s="323"/>
      <c r="KJH309" s="319"/>
      <c r="KJI309" s="323"/>
      <c r="KJJ309" s="319"/>
      <c r="KJK309" s="323"/>
      <c r="KJL309" s="319"/>
      <c r="KJM309" s="323"/>
      <c r="KJN309" s="319"/>
      <c r="KJO309" s="323"/>
      <c r="KJP309" s="319"/>
      <c r="KJQ309" s="323"/>
      <c r="KJR309" s="319"/>
      <c r="KJS309" s="323"/>
      <c r="KJT309" s="319"/>
      <c r="KJU309" s="323"/>
      <c r="KJV309" s="319"/>
      <c r="KJW309" s="323"/>
      <c r="KJX309" s="319"/>
      <c r="KJY309" s="323"/>
      <c r="KJZ309" s="319"/>
      <c r="KKA309" s="323"/>
      <c r="KKB309" s="319"/>
      <c r="KKC309" s="323"/>
      <c r="KKD309" s="319"/>
      <c r="KKE309" s="323"/>
      <c r="KKF309" s="319"/>
      <c r="KKG309" s="323"/>
      <c r="KKH309" s="319"/>
      <c r="KKI309" s="323"/>
      <c r="KKJ309" s="319"/>
      <c r="KKK309" s="323"/>
      <c r="KKL309" s="319"/>
      <c r="KKM309" s="323"/>
      <c r="KKN309" s="319"/>
      <c r="KKO309" s="323"/>
      <c r="KKP309" s="319"/>
      <c r="KKQ309" s="323"/>
      <c r="KKR309" s="319"/>
      <c r="KKS309" s="323"/>
      <c r="KKT309" s="319"/>
      <c r="KKU309" s="323"/>
      <c r="KKV309" s="319"/>
      <c r="KKW309" s="323"/>
      <c r="KKX309" s="319"/>
      <c r="KKY309" s="323"/>
      <c r="KKZ309" s="319"/>
      <c r="KLA309" s="323"/>
      <c r="KLB309" s="319"/>
      <c r="KLC309" s="323"/>
      <c r="KLD309" s="319"/>
      <c r="KLE309" s="323"/>
      <c r="KLF309" s="319"/>
      <c r="KLG309" s="323"/>
      <c r="KLH309" s="319"/>
      <c r="KLI309" s="323"/>
      <c r="KLJ309" s="319"/>
      <c r="KLK309" s="323"/>
      <c r="KLL309" s="319"/>
      <c r="KLM309" s="323"/>
      <c r="KLN309" s="319"/>
      <c r="KLO309" s="323"/>
      <c r="KLP309" s="319"/>
      <c r="KLQ309" s="323"/>
      <c r="KLR309" s="319"/>
      <c r="KLS309" s="323"/>
      <c r="KLT309" s="319"/>
      <c r="KLU309" s="323"/>
      <c r="KLV309" s="319"/>
      <c r="KLW309" s="323"/>
      <c r="KLX309" s="319"/>
      <c r="KLY309" s="323"/>
      <c r="KLZ309" s="319"/>
      <c r="KMA309" s="323"/>
      <c r="KMB309" s="319"/>
      <c r="KMC309" s="323"/>
      <c r="KMD309" s="319"/>
      <c r="KME309" s="323"/>
      <c r="KMF309" s="319"/>
      <c r="KMG309" s="323"/>
      <c r="KMH309" s="319"/>
      <c r="KMI309" s="323"/>
      <c r="KMJ309" s="319"/>
      <c r="KMK309" s="323"/>
      <c r="KML309" s="319"/>
      <c r="KMM309" s="323"/>
      <c r="KMN309" s="319"/>
      <c r="KMO309" s="323"/>
      <c r="KMP309" s="319"/>
      <c r="KMQ309" s="323"/>
      <c r="KMR309" s="319"/>
      <c r="KMS309" s="323"/>
      <c r="KMT309" s="319"/>
      <c r="KMU309" s="323"/>
      <c r="KMV309" s="319"/>
      <c r="KMW309" s="323"/>
      <c r="KMX309" s="319"/>
      <c r="KMY309" s="323"/>
      <c r="KMZ309" s="319"/>
      <c r="KNA309" s="323"/>
      <c r="KNB309" s="319"/>
      <c r="KNC309" s="323"/>
      <c r="KND309" s="319"/>
      <c r="KNE309" s="323"/>
      <c r="KNF309" s="319"/>
      <c r="KNG309" s="323"/>
      <c r="KNH309" s="319"/>
      <c r="KNI309" s="323"/>
      <c r="KNJ309" s="319"/>
      <c r="KNK309" s="323"/>
      <c r="KNL309" s="319"/>
      <c r="KNM309" s="323"/>
      <c r="KNN309" s="319"/>
      <c r="KNO309" s="323"/>
      <c r="KNP309" s="319"/>
      <c r="KNQ309" s="323"/>
      <c r="KNR309" s="319"/>
      <c r="KNS309" s="323"/>
      <c r="KNT309" s="319"/>
      <c r="KNU309" s="323"/>
      <c r="KNV309" s="319"/>
      <c r="KNW309" s="323"/>
      <c r="KNX309" s="319"/>
      <c r="KNY309" s="323"/>
      <c r="KNZ309" s="319"/>
      <c r="KOA309" s="323"/>
      <c r="KOB309" s="319"/>
      <c r="KOC309" s="323"/>
      <c r="KOD309" s="319"/>
      <c r="KOE309" s="323"/>
      <c r="KOF309" s="319"/>
      <c r="KOG309" s="323"/>
      <c r="KOH309" s="319"/>
      <c r="KOI309" s="323"/>
      <c r="KOJ309" s="319"/>
      <c r="KOK309" s="323"/>
      <c r="KOL309" s="319"/>
      <c r="KOM309" s="323"/>
      <c r="KON309" s="319"/>
      <c r="KOO309" s="323"/>
      <c r="KOP309" s="319"/>
      <c r="KOQ309" s="323"/>
      <c r="KOR309" s="319"/>
      <c r="KOS309" s="323"/>
      <c r="KOT309" s="319"/>
      <c r="KOU309" s="323"/>
      <c r="KOV309" s="319"/>
      <c r="KOW309" s="323"/>
      <c r="KOX309" s="319"/>
      <c r="KOY309" s="323"/>
      <c r="KOZ309" s="319"/>
      <c r="KPA309" s="323"/>
      <c r="KPB309" s="319"/>
      <c r="KPC309" s="323"/>
      <c r="KPD309" s="319"/>
      <c r="KPE309" s="323"/>
      <c r="KPF309" s="319"/>
      <c r="KPG309" s="323"/>
      <c r="KPH309" s="319"/>
      <c r="KPI309" s="323"/>
      <c r="KPJ309" s="319"/>
      <c r="KPK309" s="323"/>
      <c r="KPL309" s="319"/>
      <c r="KPM309" s="323"/>
      <c r="KPN309" s="319"/>
      <c r="KPO309" s="323"/>
      <c r="KPP309" s="319"/>
      <c r="KPQ309" s="323"/>
      <c r="KPR309" s="319"/>
      <c r="KPS309" s="323"/>
      <c r="KPT309" s="319"/>
      <c r="KPU309" s="323"/>
      <c r="KPV309" s="319"/>
      <c r="KPW309" s="323"/>
      <c r="KPX309" s="319"/>
      <c r="KPY309" s="323"/>
      <c r="KPZ309" s="319"/>
      <c r="KQA309" s="323"/>
      <c r="KQB309" s="319"/>
      <c r="KQC309" s="323"/>
      <c r="KQD309" s="319"/>
      <c r="KQE309" s="323"/>
      <c r="KQF309" s="319"/>
      <c r="KQG309" s="323"/>
      <c r="KQH309" s="319"/>
      <c r="KQI309" s="323"/>
      <c r="KQJ309" s="319"/>
      <c r="KQK309" s="323"/>
      <c r="KQL309" s="319"/>
      <c r="KQM309" s="323"/>
      <c r="KQN309" s="319"/>
      <c r="KQO309" s="323"/>
      <c r="KQP309" s="319"/>
      <c r="KQQ309" s="323"/>
      <c r="KQR309" s="319"/>
      <c r="KQS309" s="323"/>
      <c r="KQT309" s="319"/>
      <c r="KQU309" s="323"/>
      <c r="KQV309" s="319"/>
      <c r="KQW309" s="323"/>
      <c r="KQX309" s="319"/>
      <c r="KQY309" s="323"/>
      <c r="KQZ309" s="319"/>
      <c r="KRA309" s="323"/>
      <c r="KRB309" s="319"/>
      <c r="KRC309" s="323"/>
      <c r="KRD309" s="319"/>
      <c r="KRE309" s="323"/>
      <c r="KRF309" s="319"/>
      <c r="KRG309" s="323"/>
      <c r="KRH309" s="319"/>
      <c r="KRI309" s="323"/>
      <c r="KRJ309" s="319"/>
      <c r="KRK309" s="323"/>
      <c r="KRL309" s="319"/>
      <c r="KRM309" s="323"/>
      <c r="KRN309" s="319"/>
      <c r="KRO309" s="323"/>
      <c r="KRP309" s="319"/>
      <c r="KRQ309" s="323"/>
      <c r="KRR309" s="319"/>
      <c r="KRS309" s="323"/>
      <c r="KRT309" s="319"/>
      <c r="KRU309" s="323"/>
      <c r="KRV309" s="319"/>
      <c r="KRW309" s="323"/>
      <c r="KRX309" s="319"/>
      <c r="KRY309" s="323"/>
      <c r="KRZ309" s="319"/>
      <c r="KSA309" s="323"/>
      <c r="KSB309" s="319"/>
      <c r="KSC309" s="323"/>
      <c r="KSD309" s="319"/>
      <c r="KSE309" s="323"/>
      <c r="KSF309" s="319"/>
      <c r="KSG309" s="323"/>
      <c r="KSH309" s="319"/>
      <c r="KSI309" s="323"/>
      <c r="KSJ309" s="319"/>
      <c r="KSK309" s="323"/>
      <c r="KSL309" s="319"/>
      <c r="KSM309" s="323"/>
      <c r="KSN309" s="319"/>
      <c r="KSO309" s="323"/>
      <c r="KSP309" s="319"/>
      <c r="KSQ309" s="323"/>
      <c r="KSR309" s="319"/>
      <c r="KSS309" s="323"/>
      <c r="KST309" s="319"/>
      <c r="KSU309" s="323"/>
      <c r="KSV309" s="319"/>
      <c r="KSW309" s="323"/>
      <c r="KSX309" s="319"/>
      <c r="KSY309" s="323"/>
      <c r="KSZ309" s="319"/>
      <c r="KTA309" s="323"/>
      <c r="KTB309" s="319"/>
      <c r="KTC309" s="323"/>
      <c r="KTD309" s="319"/>
      <c r="KTE309" s="323"/>
      <c r="KTF309" s="319"/>
      <c r="KTG309" s="323"/>
      <c r="KTH309" s="319"/>
      <c r="KTI309" s="323"/>
      <c r="KTJ309" s="319"/>
      <c r="KTK309" s="323"/>
      <c r="KTL309" s="319"/>
      <c r="KTM309" s="323"/>
      <c r="KTN309" s="319"/>
      <c r="KTO309" s="323"/>
      <c r="KTP309" s="319"/>
      <c r="KTQ309" s="323"/>
      <c r="KTR309" s="319"/>
      <c r="KTS309" s="323"/>
      <c r="KTT309" s="319"/>
      <c r="KTU309" s="323"/>
      <c r="KTV309" s="319"/>
      <c r="KTW309" s="323"/>
      <c r="KTX309" s="319"/>
      <c r="KTY309" s="323"/>
      <c r="KTZ309" s="319"/>
      <c r="KUA309" s="323"/>
      <c r="KUB309" s="319"/>
      <c r="KUC309" s="323"/>
      <c r="KUD309" s="319"/>
      <c r="KUE309" s="323"/>
      <c r="KUF309" s="319"/>
      <c r="KUG309" s="323"/>
      <c r="KUH309" s="319"/>
      <c r="KUI309" s="323"/>
      <c r="KUJ309" s="319"/>
      <c r="KUK309" s="323"/>
      <c r="KUL309" s="319"/>
      <c r="KUM309" s="323"/>
      <c r="KUN309" s="319"/>
      <c r="KUO309" s="323"/>
      <c r="KUP309" s="319"/>
      <c r="KUQ309" s="323"/>
      <c r="KUR309" s="319"/>
      <c r="KUS309" s="323"/>
      <c r="KUT309" s="319"/>
      <c r="KUU309" s="323"/>
      <c r="KUV309" s="319"/>
      <c r="KUW309" s="323"/>
      <c r="KUX309" s="319"/>
      <c r="KUY309" s="323"/>
      <c r="KUZ309" s="319"/>
      <c r="KVA309" s="323"/>
      <c r="KVB309" s="319"/>
      <c r="KVC309" s="323"/>
      <c r="KVD309" s="319"/>
      <c r="KVE309" s="323"/>
      <c r="KVF309" s="319"/>
      <c r="KVG309" s="323"/>
      <c r="KVH309" s="319"/>
      <c r="KVI309" s="323"/>
      <c r="KVJ309" s="319"/>
      <c r="KVK309" s="323"/>
      <c r="KVL309" s="319"/>
      <c r="KVM309" s="323"/>
      <c r="KVN309" s="319"/>
      <c r="KVO309" s="323"/>
      <c r="KVP309" s="319"/>
      <c r="KVQ309" s="323"/>
      <c r="KVR309" s="319"/>
      <c r="KVS309" s="323"/>
      <c r="KVT309" s="319"/>
      <c r="KVU309" s="323"/>
      <c r="KVV309" s="319"/>
      <c r="KVW309" s="323"/>
      <c r="KVX309" s="319"/>
      <c r="KVY309" s="323"/>
      <c r="KVZ309" s="319"/>
      <c r="KWA309" s="323"/>
      <c r="KWB309" s="319"/>
      <c r="KWC309" s="323"/>
      <c r="KWD309" s="319"/>
      <c r="KWE309" s="323"/>
      <c r="KWF309" s="319"/>
      <c r="KWG309" s="323"/>
      <c r="KWH309" s="319"/>
      <c r="KWI309" s="323"/>
      <c r="KWJ309" s="319"/>
      <c r="KWK309" s="323"/>
      <c r="KWL309" s="319"/>
      <c r="KWM309" s="323"/>
      <c r="KWN309" s="319"/>
      <c r="KWO309" s="323"/>
      <c r="KWP309" s="319"/>
      <c r="KWQ309" s="323"/>
      <c r="KWR309" s="319"/>
      <c r="KWS309" s="323"/>
      <c r="KWT309" s="319"/>
      <c r="KWU309" s="323"/>
      <c r="KWV309" s="319"/>
      <c r="KWW309" s="323"/>
      <c r="KWX309" s="319"/>
      <c r="KWY309" s="323"/>
      <c r="KWZ309" s="319"/>
      <c r="KXA309" s="323"/>
      <c r="KXB309" s="319"/>
      <c r="KXC309" s="323"/>
      <c r="KXD309" s="319"/>
      <c r="KXE309" s="323"/>
      <c r="KXF309" s="319"/>
      <c r="KXG309" s="323"/>
      <c r="KXH309" s="319"/>
      <c r="KXI309" s="323"/>
      <c r="KXJ309" s="319"/>
      <c r="KXK309" s="323"/>
      <c r="KXL309" s="319"/>
      <c r="KXM309" s="323"/>
      <c r="KXN309" s="319"/>
      <c r="KXO309" s="323"/>
      <c r="KXP309" s="319"/>
      <c r="KXQ309" s="323"/>
      <c r="KXR309" s="319"/>
      <c r="KXS309" s="323"/>
      <c r="KXT309" s="319"/>
      <c r="KXU309" s="323"/>
      <c r="KXV309" s="319"/>
      <c r="KXW309" s="323"/>
      <c r="KXX309" s="319"/>
      <c r="KXY309" s="323"/>
      <c r="KXZ309" s="319"/>
      <c r="KYA309" s="323"/>
      <c r="KYB309" s="319"/>
      <c r="KYC309" s="323"/>
      <c r="KYD309" s="319"/>
      <c r="KYE309" s="323"/>
      <c r="KYF309" s="319"/>
      <c r="KYG309" s="323"/>
      <c r="KYH309" s="319"/>
      <c r="KYI309" s="323"/>
      <c r="KYJ309" s="319"/>
      <c r="KYK309" s="323"/>
      <c r="KYL309" s="319"/>
      <c r="KYM309" s="323"/>
      <c r="KYN309" s="319"/>
      <c r="KYO309" s="323"/>
      <c r="KYP309" s="319"/>
      <c r="KYQ309" s="323"/>
      <c r="KYR309" s="319"/>
      <c r="KYS309" s="323"/>
      <c r="KYT309" s="319"/>
      <c r="KYU309" s="323"/>
      <c r="KYV309" s="319"/>
      <c r="KYW309" s="323"/>
      <c r="KYX309" s="319"/>
      <c r="KYY309" s="323"/>
      <c r="KYZ309" s="319"/>
      <c r="KZA309" s="323"/>
      <c r="KZB309" s="319"/>
      <c r="KZC309" s="323"/>
      <c r="KZD309" s="319"/>
      <c r="KZE309" s="323"/>
      <c r="KZF309" s="319"/>
      <c r="KZG309" s="323"/>
      <c r="KZH309" s="319"/>
      <c r="KZI309" s="323"/>
      <c r="KZJ309" s="319"/>
      <c r="KZK309" s="323"/>
      <c r="KZL309" s="319"/>
      <c r="KZM309" s="323"/>
      <c r="KZN309" s="319"/>
      <c r="KZO309" s="323"/>
      <c r="KZP309" s="319"/>
      <c r="KZQ309" s="323"/>
      <c r="KZR309" s="319"/>
      <c r="KZS309" s="323"/>
      <c r="KZT309" s="319"/>
      <c r="KZU309" s="323"/>
      <c r="KZV309" s="319"/>
      <c r="KZW309" s="323"/>
      <c r="KZX309" s="319"/>
      <c r="KZY309" s="323"/>
      <c r="KZZ309" s="319"/>
      <c r="LAA309" s="323"/>
      <c r="LAB309" s="319"/>
      <c r="LAC309" s="323"/>
      <c r="LAD309" s="319"/>
      <c r="LAE309" s="323"/>
      <c r="LAF309" s="319"/>
      <c r="LAG309" s="323"/>
      <c r="LAH309" s="319"/>
      <c r="LAI309" s="323"/>
      <c r="LAJ309" s="319"/>
      <c r="LAK309" s="323"/>
      <c r="LAL309" s="319"/>
      <c r="LAM309" s="323"/>
      <c r="LAN309" s="319"/>
      <c r="LAO309" s="323"/>
      <c r="LAP309" s="319"/>
      <c r="LAQ309" s="323"/>
      <c r="LAR309" s="319"/>
      <c r="LAS309" s="323"/>
      <c r="LAT309" s="319"/>
      <c r="LAU309" s="323"/>
      <c r="LAV309" s="319"/>
      <c r="LAW309" s="323"/>
      <c r="LAX309" s="319"/>
      <c r="LAY309" s="323"/>
      <c r="LAZ309" s="319"/>
      <c r="LBA309" s="323"/>
      <c r="LBB309" s="319"/>
      <c r="LBC309" s="323"/>
      <c r="LBD309" s="319"/>
      <c r="LBE309" s="323"/>
      <c r="LBF309" s="319"/>
      <c r="LBG309" s="323"/>
      <c r="LBH309" s="319"/>
      <c r="LBI309" s="323"/>
      <c r="LBJ309" s="319"/>
      <c r="LBK309" s="323"/>
      <c r="LBL309" s="319"/>
      <c r="LBM309" s="323"/>
      <c r="LBN309" s="319"/>
      <c r="LBO309" s="323"/>
      <c r="LBP309" s="319"/>
      <c r="LBQ309" s="323"/>
      <c r="LBR309" s="319"/>
      <c r="LBS309" s="323"/>
      <c r="LBT309" s="319"/>
      <c r="LBU309" s="323"/>
      <c r="LBV309" s="319"/>
      <c r="LBW309" s="323"/>
      <c r="LBX309" s="319"/>
      <c r="LBY309" s="323"/>
      <c r="LBZ309" s="319"/>
      <c r="LCA309" s="323"/>
      <c r="LCB309" s="319"/>
      <c r="LCC309" s="323"/>
      <c r="LCD309" s="319"/>
      <c r="LCE309" s="323"/>
      <c r="LCF309" s="319"/>
      <c r="LCG309" s="323"/>
      <c r="LCH309" s="319"/>
      <c r="LCI309" s="323"/>
      <c r="LCJ309" s="319"/>
      <c r="LCK309" s="323"/>
      <c r="LCL309" s="319"/>
      <c r="LCM309" s="323"/>
      <c r="LCN309" s="319"/>
      <c r="LCO309" s="323"/>
      <c r="LCP309" s="319"/>
      <c r="LCQ309" s="323"/>
      <c r="LCR309" s="319"/>
      <c r="LCS309" s="323"/>
      <c r="LCT309" s="319"/>
      <c r="LCU309" s="323"/>
      <c r="LCV309" s="319"/>
      <c r="LCW309" s="323"/>
      <c r="LCX309" s="319"/>
      <c r="LCY309" s="323"/>
      <c r="LCZ309" s="319"/>
      <c r="LDA309" s="323"/>
      <c r="LDB309" s="319"/>
      <c r="LDC309" s="323"/>
      <c r="LDD309" s="319"/>
      <c r="LDE309" s="323"/>
      <c r="LDF309" s="319"/>
      <c r="LDG309" s="323"/>
      <c r="LDH309" s="319"/>
      <c r="LDI309" s="323"/>
      <c r="LDJ309" s="319"/>
      <c r="LDK309" s="323"/>
      <c r="LDL309" s="319"/>
      <c r="LDM309" s="323"/>
      <c r="LDN309" s="319"/>
      <c r="LDO309" s="323"/>
      <c r="LDP309" s="319"/>
      <c r="LDQ309" s="323"/>
      <c r="LDR309" s="319"/>
      <c r="LDS309" s="323"/>
      <c r="LDT309" s="319"/>
      <c r="LDU309" s="323"/>
      <c r="LDV309" s="319"/>
      <c r="LDW309" s="323"/>
      <c r="LDX309" s="319"/>
      <c r="LDY309" s="323"/>
      <c r="LDZ309" s="319"/>
      <c r="LEA309" s="323"/>
      <c r="LEB309" s="319"/>
      <c r="LEC309" s="323"/>
      <c r="LED309" s="319"/>
      <c r="LEE309" s="323"/>
      <c r="LEF309" s="319"/>
      <c r="LEG309" s="323"/>
      <c r="LEH309" s="319"/>
      <c r="LEI309" s="323"/>
      <c r="LEJ309" s="319"/>
      <c r="LEK309" s="323"/>
      <c r="LEL309" s="319"/>
      <c r="LEM309" s="323"/>
      <c r="LEN309" s="319"/>
      <c r="LEO309" s="323"/>
      <c r="LEP309" s="319"/>
      <c r="LEQ309" s="323"/>
      <c r="LER309" s="319"/>
      <c r="LES309" s="323"/>
      <c r="LET309" s="319"/>
      <c r="LEU309" s="323"/>
      <c r="LEV309" s="319"/>
      <c r="LEW309" s="323"/>
      <c r="LEX309" s="319"/>
      <c r="LEY309" s="323"/>
      <c r="LEZ309" s="319"/>
      <c r="LFA309" s="323"/>
      <c r="LFB309" s="319"/>
      <c r="LFC309" s="323"/>
      <c r="LFD309" s="319"/>
      <c r="LFE309" s="323"/>
      <c r="LFF309" s="319"/>
      <c r="LFG309" s="323"/>
      <c r="LFH309" s="319"/>
      <c r="LFI309" s="323"/>
      <c r="LFJ309" s="319"/>
      <c r="LFK309" s="323"/>
      <c r="LFL309" s="319"/>
      <c r="LFM309" s="323"/>
      <c r="LFN309" s="319"/>
      <c r="LFO309" s="323"/>
      <c r="LFP309" s="319"/>
      <c r="LFQ309" s="323"/>
      <c r="LFR309" s="319"/>
      <c r="LFS309" s="323"/>
      <c r="LFT309" s="319"/>
      <c r="LFU309" s="323"/>
      <c r="LFV309" s="319"/>
      <c r="LFW309" s="323"/>
      <c r="LFX309" s="319"/>
      <c r="LFY309" s="323"/>
      <c r="LFZ309" s="319"/>
      <c r="LGA309" s="323"/>
      <c r="LGB309" s="319"/>
      <c r="LGC309" s="323"/>
      <c r="LGD309" s="319"/>
      <c r="LGE309" s="323"/>
      <c r="LGF309" s="319"/>
      <c r="LGG309" s="323"/>
      <c r="LGH309" s="319"/>
      <c r="LGI309" s="323"/>
      <c r="LGJ309" s="319"/>
      <c r="LGK309" s="323"/>
      <c r="LGL309" s="319"/>
      <c r="LGM309" s="323"/>
      <c r="LGN309" s="319"/>
      <c r="LGO309" s="323"/>
      <c r="LGP309" s="319"/>
      <c r="LGQ309" s="323"/>
      <c r="LGR309" s="319"/>
      <c r="LGS309" s="323"/>
      <c r="LGT309" s="319"/>
      <c r="LGU309" s="323"/>
      <c r="LGV309" s="319"/>
      <c r="LGW309" s="323"/>
      <c r="LGX309" s="319"/>
      <c r="LGY309" s="323"/>
      <c r="LGZ309" s="319"/>
      <c r="LHA309" s="323"/>
      <c r="LHB309" s="319"/>
      <c r="LHC309" s="323"/>
      <c r="LHD309" s="319"/>
      <c r="LHE309" s="323"/>
      <c r="LHF309" s="319"/>
      <c r="LHG309" s="323"/>
      <c r="LHH309" s="319"/>
      <c r="LHI309" s="323"/>
      <c r="LHJ309" s="319"/>
      <c r="LHK309" s="323"/>
      <c r="LHL309" s="319"/>
      <c r="LHM309" s="323"/>
      <c r="LHN309" s="319"/>
      <c r="LHO309" s="323"/>
      <c r="LHP309" s="319"/>
      <c r="LHQ309" s="323"/>
      <c r="LHR309" s="319"/>
      <c r="LHS309" s="323"/>
      <c r="LHT309" s="319"/>
      <c r="LHU309" s="323"/>
      <c r="LHV309" s="319"/>
      <c r="LHW309" s="323"/>
      <c r="LHX309" s="319"/>
      <c r="LHY309" s="323"/>
      <c r="LHZ309" s="319"/>
      <c r="LIA309" s="323"/>
      <c r="LIB309" s="319"/>
      <c r="LIC309" s="323"/>
      <c r="LID309" s="319"/>
      <c r="LIE309" s="323"/>
      <c r="LIF309" s="319"/>
      <c r="LIG309" s="323"/>
      <c r="LIH309" s="319"/>
      <c r="LII309" s="323"/>
      <c r="LIJ309" s="319"/>
      <c r="LIK309" s="323"/>
      <c r="LIL309" s="319"/>
      <c r="LIM309" s="323"/>
      <c r="LIN309" s="319"/>
      <c r="LIO309" s="323"/>
      <c r="LIP309" s="319"/>
      <c r="LIQ309" s="323"/>
      <c r="LIR309" s="319"/>
      <c r="LIS309" s="323"/>
      <c r="LIT309" s="319"/>
      <c r="LIU309" s="323"/>
      <c r="LIV309" s="319"/>
      <c r="LIW309" s="323"/>
      <c r="LIX309" s="319"/>
      <c r="LIY309" s="323"/>
      <c r="LIZ309" s="319"/>
      <c r="LJA309" s="323"/>
      <c r="LJB309" s="319"/>
      <c r="LJC309" s="323"/>
      <c r="LJD309" s="319"/>
      <c r="LJE309" s="323"/>
      <c r="LJF309" s="319"/>
      <c r="LJG309" s="323"/>
      <c r="LJH309" s="319"/>
      <c r="LJI309" s="323"/>
      <c r="LJJ309" s="319"/>
      <c r="LJK309" s="323"/>
      <c r="LJL309" s="319"/>
      <c r="LJM309" s="323"/>
      <c r="LJN309" s="319"/>
      <c r="LJO309" s="323"/>
      <c r="LJP309" s="319"/>
      <c r="LJQ309" s="323"/>
      <c r="LJR309" s="319"/>
      <c r="LJS309" s="323"/>
      <c r="LJT309" s="319"/>
      <c r="LJU309" s="323"/>
      <c r="LJV309" s="319"/>
      <c r="LJW309" s="323"/>
      <c r="LJX309" s="319"/>
      <c r="LJY309" s="323"/>
      <c r="LJZ309" s="319"/>
      <c r="LKA309" s="323"/>
      <c r="LKB309" s="319"/>
      <c r="LKC309" s="323"/>
      <c r="LKD309" s="319"/>
      <c r="LKE309" s="323"/>
      <c r="LKF309" s="319"/>
      <c r="LKG309" s="323"/>
      <c r="LKH309" s="319"/>
      <c r="LKI309" s="323"/>
      <c r="LKJ309" s="319"/>
      <c r="LKK309" s="323"/>
      <c r="LKL309" s="319"/>
      <c r="LKM309" s="323"/>
      <c r="LKN309" s="319"/>
      <c r="LKO309" s="323"/>
      <c r="LKP309" s="319"/>
      <c r="LKQ309" s="323"/>
      <c r="LKR309" s="319"/>
      <c r="LKS309" s="323"/>
      <c r="LKT309" s="319"/>
      <c r="LKU309" s="323"/>
      <c r="LKV309" s="319"/>
      <c r="LKW309" s="323"/>
      <c r="LKX309" s="319"/>
      <c r="LKY309" s="323"/>
      <c r="LKZ309" s="319"/>
      <c r="LLA309" s="323"/>
      <c r="LLB309" s="319"/>
      <c r="LLC309" s="323"/>
      <c r="LLD309" s="319"/>
      <c r="LLE309" s="323"/>
      <c r="LLF309" s="319"/>
      <c r="LLG309" s="323"/>
      <c r="LLH309" s="319"/>
      <c r="LLI309" s="323"/>
      <c r="LLJ309" s="319"/>
      <c r="LLK309" s="323"/>
      <c r="LLL309" s="319"/>
      <c r="LLM309" s="323"/>
      <c r="LLN309" s="319"/>
      <c r="LLO309" s="323"/>
      <c r="LLP309" s="319"/>
      <c r="LLQ309" s="323"/>
      <c r="LLR309" s="319"/>
      <c r="LLS309" s="323"/>
      <c r="LLT309" s="319"/>
      <c r="LLU309" s="323"/>
      <c r="LLV309" s="319"/>
      <c r="LLW309" s="323"/>
      <c r="LLX309" s="319"/>
      <c r="LLY309" s="323"/>
      <c r="LLZ309" s="319"/>
      <c r="LMA309" s="323"/>
      <c r="LMB309" s="319"/>
      <c r="LMC309" s="323"/>
      <c r="LMD309" s="319"/>
      <c r="LME309" s="323"/>
      <c r="LMF309" s="319"/>
      <c r="LMG309" s="323"/>
      <c r="LMH309" s="319"/>
      <c r="LMI309" s="323"/>
      <c r="LMJ309" s="319"/>
      <c r="LMK309" s="323"/>
      <c r="LML309" s="319"/>
      <c r="LMM309" s="323"/>
      <c r="LMN309" s="319"/>
      <c r="LMO309" s="323"/>
      <c r="LMP309" s="319"/>
      <c r="LMQ309" s="323"/>
      <c r="LMR309" s="319"/>
      <c r="LMS309" s="323"/>
      <c r="LMT309" s="319"/>
      <c r="LMU309" s="323"/>
      <c r="LMV309" s="319"/>
      <c r="LMW309" s="323"/>
      <c r="LMX309" s="319"/>
      <c r="LMY309" s="323"/>
      <c r="LMZ309" s="319"/>
      <c r="LNA309" s="323"/>
      <c r="LNB309" s="319"/>
      <c r="LNC309" s="323"/>
      <c r="LND309" s="319"/>
      <c r="LNE309" s="323"/>
      <c r="LNF309" s="319"/>
      <c r="LNG309" s="323"/>
      <c r="LNH309" s="319"/>
      <c r="LNI309" s="323"/>
      <c r="LNJ309" s="319"/>
      <c r="LNK309" s="323"/>
      <c r="LNL309" s="319"/>
      <c r="LNM309" s="323"/>
      <c r="LNN309" s="319"/>
      <c r="LNO309" s="323"/>
      <c r="LNP309" s="319"/>
      <c r="LNQ309" s="323"/>
      <c r="LNR309" s="319"/>
      <c r="LNS309" s="323"/>
      <c r="LNT309" s="319"/>
      <c r="LNU309" s="323"/>
      <c r="LNV309" s="319"/>
      <c r="LNW309" s="323"/>
      <c r="LNX309" s="319"/>
      <c r="LNY309" s="323"/>
      <c r="LNZ309" s="319"/>
      <c r="LOA309" s="323"/>
      <c r="LOB309" s="319"/>
      <c r="LOC309" s="323"/>
      <c r="LOD309" s="319"/>
      <c r="LOE309" s="323"/>
      <c r="LOF309" s="319"/>
      <c r="LOG309" s="323"/>
      <c r="LOH309" s="319"/>
      <c r="LOI309" s="323"/>
      <c r="LOJ309" s="319"/>
      <c r="LOK309" s="323"/>
      <c r="LOL309" s="319"/>
      <c r="LOM309" s="323"/>
      <c r="LON309" s="319"/>
      <c r="LOO309" s="323"/>
      <c r="LOP309" s="319"/>
      <c r="LOQ309" s="323"/>
      <c r="LOR309" s="319"/>
      <c r="LOS309" s="323"/>
      <c r="LOT309" s="319"/>
      <c r="LOU309" s="323"/>
      <c r="LOV309" s="319"/>
      <c r="LOW309" s="323"/>
      <c r="LOX309" s="319"/>
      <c r="LOY309" s="323"/>
      <c r="LOZ309" s="319"/>
      <c r="LPA309" s="323"/>
      <c r="LPB309" s="319"/>
      <c r="LPC309" s="323"/>
      <c r="LPD309" s="319"/>
      <c r="LPE309" s="323"/>
      <c r="LPF309" s="319"/>
      <c r="LPG309" s="323"/>
      <c r="LPH309" s="319"/>
      <c r="LPI309" s="323"/>
      <c r="LPJ309" s="319"/>
      <c r="LPK309" s="323"/>
      <c r="LPL309" s="319"/>
      <c r="LPM309" s="323"/>
      <c r="LPN309" s="319"/>
      <c r="LPO309" s="323"/>
      <c r="LPP309" s="319"/>
      <c r="LPQ309" s="323"/>
      <c r="LPR309" s="319"/>
      <c r="LPS309" s="323"/>
      <c r="LPT309" s="319"/>
      <c r="LPU309" s="323"/>
      <c r="LPV309" s="319"/>
      <c r="LPW309" s="323"/>
      <c r="LPX309" s="319"/>
      <c r="LPY309" s="323"/>
      <c r="LPZ309" s="319"/>
      <c r="LQA309" s="323"/>
      <c r="LQB309" s="319"/>
      <c r="LQC309" s="323"/>
      <c r="LQD309" s="319"/>
      <c r="LQE309" s="323"/>
      <c r="LQF309" s="319"/>
      <c r="LQG309" s="323"/>
      <c r="LQH309" s="319"/>
      <c r="LQI309" s="323"/>
      <c r="LQJ309" s="319"/>
      <c r="LQK309" s="323"/>
      <c r="LQL309" s="319"/>
      <c r="LQM309" s="323"/>
      <c r="LQN309" s="319"/>
      <c r="LQO309" s="323"/>
      <c r="LQP309" s="319"/>
      <c r="LQQ309" s="323"/>
      <c r="LQR309" s="319"/>
      <c r="LQS309" s="323"/>
      <c r="LQT309" s="319"/>
      <c r="LQU309" s="323"/>
      <c r="LQV309" s="319"/>
      <c r="LQW309" s="323"/>
      <c r="LQX309" s="319"/>
      <c r="LQY309" s="323"/>
      <c r="LQZ309" s="319"/>
      <c r="LRA309" s="323"/>
      <c r="LRB309" s="319"/>
      <c r="LRC309" s="323"/>
      <c r="LRD309" s="319"/>
      <c r="LRE309" s="323"/>
      <c r="LRF309" s="319"/>
      <c r="LRG309" s="323"/>
      <c r="LRH309" s="319"/>
      <c r="LRI309" s="323"/>
      <c r="LRJ309" s="319"/>
      <c r="LRK309" s="323"/>
      <c r="LRL309" s="319"/>
      <c r="LRM309" s="323"/>
      <c r="LRN309" s="319"/>
      <c r="LRO309" s="323"/>
      <c r="LRP309" s="319"/>
      <c r="LRQ309" s="323"/>
      <c r="LRR309" s="319"/>
      <c r="LRS309" s="323"/>
      <c r="LRT309" s="319"/>
      <c r="LRU309" s="323"/>
      <c r="LRV309" s="319"/>
      <c r="LRW309" s="323"/>
      <c r="LRX309" s="319"/>
      <c r="LRY309" s="323"/>
      <c r="LRZ309" s="319"/>
      <c r="LSA309" s="323"/>
      <c r="LSB309" s="319"/>
      <c r="LSC309" s="323"/>
      <c r="LSD309" s="319"/>
      <c r="LSE309" s="323"/>
      <c r="LSF309" s="319"/>
      <c r="LSG309" s="323"/>
      <c r="LSH309" s="319"/>
      <c r="LSI309" s="323"/>
      <c r="LSJ309" s="319"/>
      <c r="LSK309" s="323"/>
      <c r="LSL309" s="319"/>
      <c r="LSM309" s="323"/>
      <c r="LSN309" s="319"/>
      <c r="LSO309" s="323"/>
      <c r="LSP309" s="319"/>
      <c r="LSQ309" s="323"/>
      <c r="LSR309" s="319"/>
      <c r="LSS309" s="323"/>
      <c r="LST309" s="319"/>
      <c r="LSU309" s="323"/>
      <c r="LSV309" s="319"/>
      <c r="LSW309" s="323"/>
      <c r="LSX309" s="319"/>
      <c r="LSY309" s="323"/>
      <c r="LSZ309" s="319"/>
      <c r="LTA309" s="323"/>
      <c r="LTB309" s="319"/>
      <c r="LTC309" s="323"/>
      <c r="LTD309" s="319"/>
      <c r="LTE309" s="323"/>
      <c r="LTF309" s="319"/>
      <c r="LTG309" s="323"/>
      <c r="LTH309" s="319"/>
      <c r="LTI309" s="323"/>
      <c r="LTJ309" s="319"/>
      <c r="LTK309" s="323"/>
      <c r="LTL309" s="319"/>
      <c r="LTM309" s="323"/>
      <c r="LTN309" s="319"/>
      <c r="LTO309" s="323"/>
      <c r="LTP309" s="319"/>
      <c r="LTQ309" s="323"/>
      <c r="LTR309" s="319"/>
      <c r="LTS309" s="323"/>
      <c r="LTT309" s="319"/>
      <c r="LTU309" s="323"/>
      <c r="LTV309" s="319"/>
      <c r="LTW309" s="323"/>
      <c r="LTX309" s="319"/>
      <c r="LTY309" s="323"/>
      <c r="LTZ309" s="319"/>
      <c r="LUA309" s="323"/>
      <c r="LUB309" s="319"/>
      <c r="LUC309" s="323"/>
      <c r="LUD309" s="319"/>
      <c r="LUE309" s="323"/>
      <c r="LUF309" s="319"/>
      <c r="LUG309" s="323"/>
      <c r="LUH309" s="319"/>
      <c r="LUI309" s="323"/>
      <c r="LUJ309" s="319"/>
      <c r="LUK309" s="323"/>
      <c r="LUL309" s="319"/>
      <c r="LUM309" s="323"/>
      <c r="LUN309" s="319"/>
      <c r="LUO309" s="323"/>
      <c r="LUP309" s="319"/>
      <c r="LUQ309" s="323"/>
      <c r="LUR309" s="319"/>
      <c r="LUS309" s="323"/>
      <c r="LUT309" s="319"/>
      <c r="LUU309" s="323"/>
      <c r="LUV309" s="319"/>
      <c r="LUW309" s="323"/>
      <c r="LUX309" s="319"/>
      <c r="LUY309" s="323"/>
      <c r="LUZ309" s="319"/>
      <c r="LVA309" s="323"/>
      <c r="LVB309" s="319"/>
      <c r="LVC309" s="323"/>
      <c r="LVD309" s="319"/>
      <c r="LVE309" s="323"/>
      <c r="LVF309" s="319"/>
      <c r="LVG309" s="323"/>
      <c r="LVH309" s="319"/>
      <c r="LVI309" s="323"/>
      <c r="LVJ309" s="319"/>
      <c r="LVK309" s="323"/>
      <c r="LVL309" s="319"/>
      <c r="LVM309" s="323"/>
      <c r="LVN309" s="319"/>
      <c r="LVO309" s="323"/>
      <c r="LVP309" s="319"/>
      <c r="LVQ309" s="323"/>
      <c r="LVR309" s="319"/>
      <c r="LVS309" s="323"/>
      <c r="LVT309" s="319"/>
      <c r="LVU309" s="323"/>
      <c r="LVV309" s="319"/>
      <c r="LVW309" s="323"/>
      <c r="LVX309" s="319"/>
      <c r="LVY309" s="323"/>
      <c r="LVZ309" s="319"/>
      <c r="LWA309" s="323"/>
      <c r="LWB309" s="319"/>
      <c r="LWC309" s="323"/>
      <c r="LWD309" s="319"/>
      <c r="LWE309" s="323"/>
      <c r="LWF309" s="319"/>
      <c r="LWG309" s="323"/>
      <c r="LWH309" s="319"/>
      <c r="LWI309" s="323"/>
      <c r="LWJ309" s="319"/>
      <c r="LWK309" s="323"/>
      <c r="LWL309" s="319"/>
      <c r="LWM309" s="323"/>
      <c r="LWN309" s="319"/>
      <c r="LWO309" s="323"/>
      <c r="LWP309" s="319"/>
      <c r="LWQ309" s="323"/>
      <c r="LWR309" s="319"/>
      <c r="LWS309" s="323"/>
      <c r="LWT309" s="319"/>
      <c r="LWU309" s="323"/>
      <c r="LWV309" s="319"/>
      <c r="LWW309" s="323"/>
      <c r="LWX309" s="319"/>
      <c r="LWY309" s="323"/>
      <c r="LWZ309" s="319"/>
      <c r="LXA309" s="323"/>
      <c r="LXB309" s="319"/>
      <c r="LXC309" s="323"/>
      <c r="LXD309" s="319"/>
      <c r="LXE309" s="323"/>
      <c r="LXF309" s="319"/>
      <c r="LXG309" s="323"/>
      <c r="LXH309" s="319"/>
      <c r="LXI309" s="323"/>
      <c r="LXJ309" s="319"/>
      <c r="LXK309" s="323"/>
      <c r="LXL309" s="319"/>
      <c r="LXM309" s="323"/>
      <c r="LXN309" s="319"/>
      <c r="LXO309" s="323"/>
      <c r="LXP309" s="319"/>
      <c r="LXQ309" s="323"/>
      <c r="LXR309" s="319"/>
      <c r="LXS309" s="323"/>
      <c r="LXT309" s="319"/>
      <c r="LXU309" s="323"/>
      <c r="LXV309" s="319"/>
      <c r="LXW309" s="323"/>
      <c r="LXX309" s="319"/>
      <c r="LXY309" s="323"/>
      <c r="LXZ309" s="319"/>
      <c r="LYA309" s="323"/>
      <c r="LYB309" s="319"/>
      <c r="LYC309" s="323"/>
      <c r="LYD309" s="319"/>
      <c r="LYE309" s="323"/>
      <c r="LYF309" s="319"/>
      <c r="LYG309" s="323"/>
      <c r="LYH309" s="319"/>
      <c r="LYI309" s="323"/>
      <c r="LYJ309" s="319"/>
      <c r="LYK309" s="323"/>
      <c r="LYL309" s="319"/>
      <c r="LYM309" s="323"/>
      <c r="LYN309" s="319"/>
      <c r="LYO309" s="323"/>
      <c r="LYP309" s="319"/>
      <c r="LYQ309" s="323"/>
      <c r="LYR309" s="319"/>
      <c r="LYS309" s="323"/>
      <c r="LYT309" s="319"/>
      <c r="LYU309" s="323"/>
      <c r="LYV309" s="319"/>
      <c r="LYW309" s="323"/>
      <c r="LYX309" s="319"/>
      <c r="LYY309" s="323"/>
      <c r="LYZ309" s="319"/>
      <c r="LZA309" s="323"/>
      <c r="LZB309" s="319"/>
      <c r="LZC309" s="323"/>
      <c r="LZD309" s="319"/>
      <c r="LZE309" s="323"/>
      <c r="LZF309" s="319"/>
      <c r="LZG309" s="323"/>
      <c r="LZH309" s="319"/>
      <c r="LZI309" s="323"/>
      <c r="LZJ309" s="319"/>
      <c r="LZK309" s="323"/>
      <c r="LZL309" s="319"/>
      <c r="LZM309" s="323"/>
      <c r="LZN309" s="319"/>
      <c r="LZO309" s="323"/>
      <c r="LZP309" s="319"/>
      <c r="LZQ309" s="323"/>
      <c r="LZR309" s="319"/>
      <c r="LZS309" s="323"/>
      <c r="LZT309" s="319"/>
      <c r="LZU309" s="323"/>
      <c r="LZV309" s="319"/>
      <c r="LZW309" s="323"/>
      <c r="LZX309" s="319"/>
      <c r="LZY309" s="323"/>
      <c r="LZZ309" s="319"/>
      <c r="MAA309" s="323"/>
      <c r="MAB309" s="319"/>
      <c r="MAC309" s="323"/>
      <c r="MAD309" s="319"/>
      <c r="MAE309" s="323"/>
      <c r="MAF309" s="319"/>
      <c r="MAG309" s="323"/>
      <c r="MAH309" s="319"/>
      <c r="MAI309" s="323"/>
      <c r="MAJ309" s="319"/>
      <c r="MAK309" s="323"/>
      <c r="MAL309" s="319"/>
      <c r="MAM309" s="323"/>
      <c r="MAN309" s="319"/>
      <c r="MAO309" s="323"/>
      <c r="MAP309" s="319"/>
      <c r="MAQ309" s="323"/>
      <c r="MAR309" s="319"/>
      <c r="MAS309" s="323"/>
      <c r="MAT309" s="319"/>
      <c r="MAU309" s="323"/>
      <c r="MAV309" s="319"/>
      <c r="MAW309" s="323"/>
      <c r="MAX309" s="319"/>
      <c r="MAY309" s="323"/>
      <c r="MAZ309" s="319"/>
      <c r="MBA309" s="323"/>
      <c r="MBB309" s="319"/>
      <c r="MBC309" s="323"/>
      <c r="MBD309" s="319"/>
      <c r="MBE309" s="323"/>
      <c r="MBF309" s="319"/>
      <c r="MBG309" s="323"/>
      <c r="MBH309" s="319"/>
      <c r="MBI309" s="323"/>
      <c r="MBJ309" s="319"/>
      <c r="MBK309" s="323"/>
      <c r="MBL309" s="319"/>
      <c r="MBM309" s="323"/>
      <c r="MBN309" s="319"/>
      <c r="MBO309" s="323"/>
      <c r="MBP309" s="319"/>
      <c r="MBQ309" s="323"/>
      <c r="MBR309" s="319"/>
      <c r="MBS309" s="323"/>
      <c r="MBT309" s="319"/>
      <c r="MBU309" s="323"/>
      <c r="MBV309" s="319"/>
      <c r="MBW309" s="323"/>
      <c r="MBX309" s="319"/>
      <c r="MBY309" s="323"/>
      <c r="MBZ309" s="319"/>
      <c r="MCA309" s="323"/>
      <c r="MCB309" s="319"/>
      <c r="MCC309" s="323"/>
      <c r="MCD309" s="319"/>
      <c r="MCE309" s="323"/>
      <c r="MCF309" s="319"/>
      <c r="MCG309" s="323"/>
      <c r="MCH309" s="319"/>
      <c r="MCI309" s="323"/>
      <c r="MCJ309" s="319"/>
      <c r="MCK309" s="323"/>
      <c r="MCL309" s="319"/>
      <c r="MCM309" s="323"/>
      <c r="MCN309" s="319"/>
      <c r="MCO309" s="323"/>
      <c r="MCP309" s="319"/>
      <c r="MCQ309" s="323"/>
      <c r="MCR309" s="319"/>
      <c r="MCS309" s="323"/>
      <c r="MCT309" s="319"/>
      <c r="MCU309" s="323"/>
      <c r="MCV309" s="319"/>
      <c r="MCW309" s="323"/>
      <c r="MCX309" s="319"/>
      <c r="MCY309" s="323"/>
      <c r="MCZ309" s="319"/>
      <c r="MDA309" s="323"/>
      <c r="MDB309" s="319"/>
      <c r="MDC309" s="323"/>
      <c r="MDD309" s="319"/>
      <c r="MDE309" s="323"/>
      <c r="MDF309" s="319"/>
      <c r="MDG309" s="323"/>
      <c r="MDH309" s="319"/>
      <c r="MDI309" s="323"/>
      <c r="MDJ309" s="319"/>
      <c r="MDK309" s="323"/>
      <c r="MDL309" s="319"/>
      <c r="MDM309" s="323"/>
      <c r="MDN309" s="319"/>
      <c r="MDO309" s="323"/>
      <c r="MDP309" s="319"/>
      <c r="MDQ309" s="323"/>
      <c r="MDR309" s="319"/>
      <c r="MDS309" s="323"/>
      <c r="MDT309" s="319"/>
      <c r="MDU309" s="323"/>
      <c r="MDV309" s="319"/>
      <c r="MDW309" s="323"/>
      <c r="MDX309" s="319"/>
      <c r="MDY309" s="323"/>
      <c r="MDZ309" s="319"/>
      <c r="MEA309" s="323"/>
      <c r="MEB309" s="319"/>
      <c r="MEC309" s="323"/>
      <c r="MED309" s="319"/>
      <c r="MEE309" s="323"/>
      <c r="MEF309" s="319"/>
      <c r="MEG309" s="323"/>
      <c r="MEH309" s="319"/>
      <c r="MEI309" s="323"/>
      <c r="MEJ309" s="319"/>
      <c r="MEK309" s="323"/>
      <c r="MEL309" s="319"/>
      <c r="MEM309" s="323"/>
      <c r="MEN309" s="319"/>
      <c r="MEO309" s="323"/>
      <c r="MEP309" s="319"/>
      <c r="MEQ309" s="323"/>
      <c r="MER309" s="319"/>
      <c r="MES309" s="323"/>
      <c r="MET309" s="319"/>
      <c r="MEU309" s="323"/>
      <c r="MEV309" s="319"/>
      <c r="MEW309" s="323"/>
      <c r="MEX309" s="319"/>
      <c r="MEY309" s="323"/>
      <c r="MEZ309" s="319"/>
      <c r="MFA309" s="323"/>
      <c r="MFB309" s="319"/>
      <c r="MFC309" s="323"/>
      <c r="MFD309" s="319"/>
      <c r="MFE309" s="323"/>
      <c r="MFF309" s="319"/>
      <c r="MFG309" s="323"/>
      <c r="MFH309" s="319"/>
      <c r="MFI309" s="323"/>
      <c r="MFJ309" s="319"/>
      <c r="MFK309" s="323"/>
      <c r="MFL309" s="319"/>
      <c r="MFM309" s="323"/>
      <c r="MFN309" s="319"/>
      <c r="MFO309" s="323"/>
      <c r="MFP309" s="319"/>
      <c r="MFQ309" s="323"/>
      <c r="MFR309" s="319"/>
      <c r="MFS309" s="323"/>
      <c r="MFT309" s="319"/>
      <c r="MFU309" s="323"/>
      <c r="MFV309" s="319"/>
      <c r="MFW309" s="323"/>
      <c r="MFX309" s="319"/>
      <c r="MFY309" s="323"/>
      <c r="MFZ309" s="319"/>
      <c r="MGA309" s="323"/>
      <c r="MGB309" s="319"/>
      <c r="MGC309" s="323"/>
      <c r="MGD309" s="319"/>
      <c r="MGE309" s="323"/>
      <c r="MGF309" s="319"/>
      <c r="MGG309" s="323"/>
      <c r="MGH309" s="319"/>
      <c r="MGI309" s="323"/>
      <c r="MGJ309" s="319"/>
      <c r="MGK309" s="323"/>
      <c r="MGL309" s="319"/>
      <c r="MGM309" s="323"/>
      <c r="MGN309" s="319"/>
      <c r="MGO309" s="323"/>
      <c r="MGP309" s="319"/>
      <c r="MGQ309" s="323"/>
      <c r="MGR309" s="319"/>
      <c r="MGS309" s="323"/>
      <c r="MGT309" s="319"/>
      <c r="MGU309" s="323"/>
      <c r="MGV309" s="319"/>
      <c r="MGW309" s="323"/>
      <c r="MGX309" s="319"/>
      <c r="MGY309" s="323"/>
      <c r="MGZ309" s="319"/>
      <c r="MHA309" s="323"/>
      <c r="MHB309" s="319"/>
      <c r="MHC309" s="323"/>
      <c r="MHD309" s="319"/>
      <c r="MHE309" s="323"/>
      <c r="MHF309" s="319"/>
      <c r="MHG309" s="323"/>
      <c r="MHH309" s="319"/>
      <c r="MHI309" s="323"/>
      <c r="MHJ309" s="319"/>
      <c r="MHK309" s="323"/>
      <c r="MHL309" s="319"/>
      <c r="MHM309" s="323"/>
      <c r="MHN309" s="319"/>
      <c r="MHO309" s="323"/>
      <c r="MHP309" s="319"/>
      <c r="MHQ309" s="323"/>
      <c r="MHR309" s="319"/>
      <c r="MHS309" s="323"/>
      <c r="MHT309" s="319"/>
      <c r="MHU309" s="323"/>
      <c r="MHV309" s="319"/>
      <c r="MHW309" s="323"/>
      <c r="MHX309" s="319"/>
      <c r="MHY309" s="323"/>
      <c r="MHZ309" s="319"/>
      <c r="MIA309" s="323"/>
      <c r="MIB309" s="319"/>
      <c r="MIC309" s="323"/>
      <c r="MID309" s="319"/>
      <c r="MIE309" s="323"/>
      <c r="MIF309" s="319"/>
      <c r="MIG309" s="323"/>
      <c r="MIH309" s="319"/>
      <c r="MII309" s="323"/>
      <c r="MIJ309" s="319"/>
      <c r="MIK309" s="323"/>
      <c r="MIL309" s="319"/>
      <c r="MIM309" s="323"/>
      <c r="MIN309" s="319"/>
      <c r="MIO309" s="323"/>
      <c r="MIP309" s="319"/>
      <c r="MIQ309" s="323"/>
      <c r="MIR309" s="319"/>
      <c r="MIS309" s="323"/>
      <c r="MIT309" s="319"/>
      <c r="MIU309" s="323"/>
      <c r="MIV309" s="319"/>
      <c r="MIW309" s="323"/>
      <c r="MIX309" s="319"/>
      <c r="MIY309" s="323"/>
      <c r="MIZ309" s="319"/>
      <c r="MJA309" s="323"/>
      <c r="MJB309" s="319"/>
      <c r="MJC309" s="323"/>
      <c r="MJD309" s="319"/>
      <c r="MJE309" s="323"/>
      <c r="MJF309" s="319"/>
      <c r="MJG309" s="323"/>
      <c r="MJH309" s="319"/>
      <c r="MJI309" s="323"/>
      <c r="MJJ309" s="319"/>
      <c r="MJK309" s="323"/>
      <c r="MJL309" s="319"/>
      <c r="MJM309" s="323"/>
      <c r="MJN309" s="319"/>
      <c r="MJO309" s="323"/>
      <c r="MJP309" s="319"/>
      <c r="MJQ309" s="323"/>
      <c r="MJR309" s="319"/>
      <c r="MJS309" s="323"/>
      <c r="MJT309" s="319"/>
      <c r="MJU309" s="323"/>
      <c r="MJV309" s="319"/>
      <c r="MJW309" s="323"/>
      <c r="MJX309" s="319"/>
      <c r="MJY309" s="323"/>
      <c r="MJZ309" s="319"/>
      <c r="MKA309" s="323"/>
      <c r="MKB309" s="319"/>
      <c r="MKC309" s="323"/>
      <c r="MKD309" s="319"/>
      <c r="MKE309" s="323"/>
      <c r="MKF309" s="319"/>
      <c r="MKG309" s="323"/>
      <c r="MKH309" s="319"/>
      <c r="MKI309" s="323"/>
      <c r="MKJ309" s="319"/>
      <c r="MKK309" s="323"/>
      <c r="MKL309" s="319"/>
      <c r="MKM309" s="323"/>
      <c r="MKN309" s="319"/>
      <c r="MKO309" s="323"/>
      <c r="MKP309" s="319"/>
      <c r="MKQ309" s="323"/>
      <c r="MKR309" s="319"/>
      <c r="MKS309" s="323"/>
      <c r="MKT309" s="319"/>
      <c r="MKU309" s="323"/>
      <c r="MKV309" s="319"/>
      <c r="MKW309" s="323"/>
      <c r="MKX309" s="319"/>
      <c r="MKY309" s="323"/>
      <c r="MKZ309" s="319"/>
      <c r="MLA309" s="323"/>
      <c r="MLB309" s="319"/>
      <c r="MLC309" s="323"/>
      <c r="MLD309" s="319"/>
      <c r="MLE309" s="323"/>
      <c r="MLF309" s="319"/>
      <c r="MLG309" s="323"/>
      <c r="MLH309" s="319"/>
      <c r="MLI309" s="323"/>
      <c r="MLJ309" s="319"/>
      <c r="MLK309" s="323"/>
      <c r="MLL309" s="319"/>
      <c r="MLM309" s="323"/>
      <c r="MLN309" s="319"/>
      <c r="MLO309" s="323"/>
      <c r="MLP309" s="319"/>
      <c r="MLQ309" s="323"/>
      <c r="MLR309" s="319"/>
      <c r="MLS309" s="323"/>
      <c r="MLT309" s="319"/>
      <c r="MLU309" s="323"/>
      <c r="MLV309" s="319"/>
      <c r="MLW309" s="323"/>
      <c r="MLX309" s="319"/>
      <c r="MLY309" s="323"/>
      <c r="MLZ309" s="319"/>
      <c r="MMA309" s="323"/>
      <c r="MMB309" s="319"/>
      <c r="MMC309" s="323"/>
      <c r="MMD309" s="319"/>
      <c r="MME309" s="323"/>
      <c r="MMF309" s="319"/>
      <c r="MMG309" s="323"/>
      <c r="MMH309" s="319"/>
      <c r="MMI309" s="323"/>
      <c r="MMJ309" s="319"/>
      <c r="MMK309" s="323"/>
      <c r="MML309" s="319"/>
      <c r="MMM309" s="323"/>
      <c r="MMN309" s="319"/>
      <c r="MMO309" s="323"/>
      <c r="MMP309" s="319"/>
      <c r="MMQ309" s="323"/>
      <c r="MMR309" s="319"/>
      <c r="MMS309" s="323"/>
      <c r="MMT309" s="319"/>
      <c r="MMU309" s="323"/>
      <c r="MMV309" s="319"/>
      <c r="MMW309" s="323"/>
      <c r="MMX309" s="319"/>
      <c r="MMY309" s="323"/>
      <c r="MMZ309" s="319"/>
      <c r="MNA309" s="323"/>
      <c r="MNB309" s="319"/>
      <c r="MNC309" s="323"/>
      <c r="MND309" s="319"/>
      <c r="MNE309" s="323"/>
      <c r="MNF309" s="319"/>
      <c r="MNG309" s="323"/>
      <c r="MNH309" s="319"/>
      <c r="MNI309" s="323"/>
      <c r="MNJ309" s="319"/>
      <c r="MNK309" s="323"/>
      <c r="MNL309" s="319"/>
      <c r="MNM309" s="323"/>
      <c r="MNN309" s="319"/>
      <c r="MNO309" s="323"/>
      <c r="MNP309" s="319"/>
      <c r="MNQ309" s="323"/>
      <c r="MNR309" s="319"/>
      <c r="MNS309" s="323"/>
      <c r="MNT309" s="319"/>
      <c r="MNU309" s="323"/>
      <c r="MNV309" s="319"/>
      <c r="MNW309" s="323"/>
      <c r="MNX309" s="319"/>
      <c r="MNY309" s="323"/>
      <c r="MNZ309" s="319"/>
      <c r="MOA309" s="323"/>
      <c r="MOB309" s="319"/>
      <c r="MOC309" s="323"/>
      <c r="MOD309" s="319"/>
      <c r="MOE309" s="323"/>
      <c r="MOF309" s="319"/>
      <c r="MOG309" s="323"/>
      <c r="MOH309" s="319"/>
      <c r="MOI309" s="323"/>
      <c r="MOJ309" s="319"/>
      <c r="MOK309" s="323"/>
      <c r="MOL309" s="319"/>
      <c r="MOM309" s="323"/>
      <c r="MON309" s="319"/>
      <c r="MOO309" s="323"/>
      <c r="MOP309" s="319"/>
      <c r="MOQ309" s="323"/>
      <c r="MOR309" s="319"/>
      <c r="MOS309" s="323"/>
      <c r="MOT309" s="319"/>
      <c r="MOU309" s="323"/>
      <c r="MOV309" s="319"/>
      <c r="MOW309" s="323"/>
      <c r="MOX309" s="319"/>
      <c r="MOY309" s="323"/>
      <c r="MOZ309" s="319"/>
      <c r="MPA309" s="323"/>
      <c r="MPB309" s="319"/>
      <c r="MPC309" s="323"/>
      <c r="MPD309" s="319"/>
      <c r="MPE309" s="323"/>
      <c r="MPF309" s="319"/>
      <c r="MPG309" s="323"/>
      <c r="MPH309" s="319"/>
      <c r="MPI309" s="323"/>
      <c r="MPJ309" s="319"/>
      <c r="MPK309" s="323"/>
      <c r="MPL309" s="319"/>
      <c r="MPM309" s="323"/>
      <c r="MPN309" s="319"/>
      <c r="MPO309" s="323"/>
      <c r="MPP309" s="319"/>
      <c r="MPQ309" s="323"/>
      <c r="MPR309" s="319"/>
      <c r="MPS309" s="323"/>
      <c r="MPT309" s="319"/>
      <c r="MPU309" s="323"/>
      <c r="MPV309" s="319"/>
      <c r="MPW309" s="323"/>
      <c r="MPX309" s="319"/>
      <c r="MPY309" s="323"/>
      <c r="MPZ309" s="319"/>
      <c r="MQA309" s="323"/>
      <c r="MQB309" s="319"/>
      <c r="MQC309" s="323"/>
      <c r="MQD309" s="319"/>
      <c r="MQE309" s="323"/>
      <c r="MQF309" s="319"/>
      <c r="MQG309" s="323"/>
      <c r="MQH309" s="319"/>
      <c r="MQI309" s="323"/>
      <c r="MQJ309" s="319"/>
      <c r="MQK309" s="323"/>
      <c r="MQL309" s="319"/>
      <c r="MQM309" s="323"/>
      <c r="MQN309" s="319"/>
      <c r="MQO309" s="323"/>
      <c r="MQP309" s="319"/>
      <c r="MQQ309" s="323"/>
      <c r="MQR309" s="319"/>
      <c r="MQS309" s="323"/>
      <c r="MQT309" s="319"/>
      <c r="MQU309" s="323"/>
      <c r="MQV309" s="319"/>
      <c r="MQW309" s="323"/>
      <c r="MQX309" s="319"/>
      <c r="MQY309" s="323"/>
      <c r="MQZ309" s="319"/>
      <c r="MRA309" s="323"/>
      <c r="MRB309" s="319"/>
      <c r="MRC309" s="323"/>
      <c r="MRD309" s="319"/>
      <c r="MRE309" s="323"/>
      <c r="MRF309" s="319"/>
      <c r="MRG309" s="323"/>
      <c r="MRH309" s="319"/>
      <c r="MRI309" s="323"/>
      <c r="MRJ309" s="319"/>
      <c r="MRK309" s="323"/>
      <c r="MRL309" s="319"/>
      <c r="MRM309" s="323"/>
      <c r="MRN309" s="319"/>
      <c r="MRO309" s="323"/>
      <c r="MRP309" s="319"/>
      <c r="MRQ309" s="323"/>
      <c r="MRR309" s="319"/>
      <c r="MRS309" s="323"/>
      <c r="MRT309" s="319"/>
      <c r="MRU309" s="323"/>
      <c r="MRV309" s="319"/>
      <c r="MRW309" s="323"/>
      <c r="MRX309" s="319"/>
      <c r="MRY309" s="323"/>
      <c r="MRZ309" s="319"/>
      <c r="MSA309" s="323"/>
      <c r="MSB309" s="319"/>
      <c r="MSC309" s="323"/>
      <c r="MSD309" s="319"/>
      <c r="MSE309" s="323"/>
      <c r="MSF309" s="319"/>
      <c r="MSG309" s="323"/>
      <c r="MSH309" s="319"/>
      <c r="MSI309" s="323"/>
      <c r="MSJ309" s="319"/>
      <c r="MSK309" s="323"/>
      <c r="MSL309" s="319"/>
      <c r="MSM309" s="323"/>
      <c r="MSN309" s="319"/>
      <c r="MSO309" s="323"/>
      <c r="MSP309" s="319"/>
      <c r="MSQ309" s="323"/>
      <c r="MSR309" s="319"/>
      <c r="MSS309" s="323"/>
      <c r="MST309" s="319"/>
      <c r="MSU309" s="323"/>
      <c r="MSV309" s="319"/>
      <c r="MSW309" s="323"/>
      <c r="MSX309" s="319"/>
      <c r="MSY309" s="323"/>
      <c r="MSZ309" s="319"/>
      <c r="MTA309" s="323"/>
      <c r="MTB309" s="319"/>
      <c r="MTC309" s="323"/>
      <c r="MTD309" s="319"/>
      <c r="MTE309" s="323"/>
      <c r="MTF309" s="319"/>
      <c r="MTG309" s="323"/>
      <c r="MTH309" s="319"/>
      <c r="MTI309" s="323"/>
      <c r="MTJ309" s="319"/>
      <c r="MTK309" s="323"/>
      <c r="MTL309" s="319"/>
      <c r="MTM309" s="323"/>
      <c r="MTN309" s="319"/>
      <c r="MTO309" s="323"/>
      <c r="MTP309" s="319"/>
      <c r="MTQ309" s="323"/>
      <c r="MTR309" s="319"/>
      <c r="MTS309" s="323"/>
      <c r="MTT309" s="319"/>
      <c r="MTU309" s="323"/>
      <c r="MTV309" s="319"/>
      <c r="MTW309" s="323"/>
      <c r="MTX309" s="319"/>
      <c r="MTY309" s="323"/>
      <c r="MTZ309" s="319"/>
      <c r="MUA309" s="323"/>
      <c r="MUB309" s="319"/>
      <c r="MUC309" s="323"/>
      <c r="MUD309" s="319"/>
      <c r="MUE309" s="323"/>
      <c r="MUF309" s="319"/>
      <c r="MUG309" s="323"/>
      <c r="MUH309" s="319"/>
      <c r="MUI309" s="323"/>
      <c r="MUJ309" s="319"/>
      <c r="MUK309" s="323"/>
      <c r="MUL309" s="319"/>
      <c r="MUM309" s="323"/>
      <c r="MUN309" s="319"/>
      <c r="MUO309" s="323"/>
      <c r="MUP309" s="319"/>
      <c r="MUQ309" s="323"/>
      <c r="MUR309" s="319"/>
      <c r="MUS309" s="323"/>
      <c r="MUT309" s="319"/>
      <c r="MUU309" s="323"/>
      <c r="MUV309" s="319"/>
      <c r="MUW309" s="323"/>
      <c r="MUX309" s="319"/>
      <c r="MUY309" s="323"/>
      <c r="MUZ309" s="319"/>
      <c r="MVA309" s="323"/>
      <c r="MVB309" s="319"/>
      <c r="MVC309" s="323"/>
      <c r="MVD309" s="319"/>
      <c r="MVE309" s="323"/>
      <c r="MVF309" s="319"/>
      <c r="MVG309" s="323"/>
      <c r="MVH309" s="319"/>
      <c r="MVI309" s="323"/>
      <c r="MVJ309" s="319"/>
      <c r="MVK309" s="323"/>
      <c r="MVL309" s="319"/>
      <c r="MVM309" s="323"/>
      <c r="MVN309" s="319"/>
      <c r="MVO309" s="323"/>
      <c r="MVP309" s="319"/>
      <c r="MVQ309" s="323"/>
      <c r="MVR309" s="319"/>
      <c r="MVS309" s="323"/>
      <c r="MVT309" s="319"/>
      <c r="MVU309" s="323"/>
      <c r="MVV309" s="319"/>
      <c r="MVW309" s="323"/>
      <c r="MVX309" s="319"/>
      <c r="MVY309" s="323"/>
      <c r="MVZ309" s="319"/>
      <c r="MWA309" s="323"/>
      <c r="MWB309" s="319"/>
      <c r="MWC309" s="323"/>
      <c r="MWD309" s="319"/>
      <c r="MWE309" s="323"/>
      <c r="MWF309" s="319"/>
      <c r="MWG309" s="323"/>
      <c r="MWH309" s="319"/>
      <c r="MWI309" s="323"/>
      <c r="MWJ309" s="319"/>
      <c r="MWK309" s="323"/>
      <c r="MWL309" s="319"/>
      <c r="MWM309" s="323"/>
      <c r="MWN309" s="319"/>
      <c r="MWO309" s="323"/>
      <c r="MWP309" s="319"/>
      <c r="MWQ309" s="323"/>
      <c r="MWR309" s="319"/>
      <c r="MWS309" s="323"/>
      <c r="MWT309" s="319"/>
      <c r="MWU309" s="323"/>
      <c r="MWV309" s="319"/>
      <c r="MWW309" s="323"/>
      <c r="MWX309" s="319"/>
      <c r="MWY309" s="323"/>
      <c r="MWZ309" s="319"/>
      <c r="MXA309" s="323"/>
      <c r="MXB309" s="319"/>
      <c r="MXC309" s="323"/>
      <c r="MXD309" s="319"/>
      <c r="MXE309" s="323"/>
      <c r="MXF309" s="319"/>
      <c r="MXG309" s="323"/>
      <c r="MXH309" s="319"/>
      <c r="MXI309" s="323"/>
      <c r="MXJ309" s="319"/>
      <c r="MXK309" s="323"/>
      <c r="MXL309" s="319"/>
      <c r="MXM309" s="323"/>
      <c r="MXN309" s="319"/>
      <c r="MXO309" s="323"/>
      <c r="MXP309" s="319"/>
      <c r="MXQ309" s="323"/>
      <c r="MXR309" s="319"/>
      <c r="MXS309" s="323"/>
      <c r="MXT309" s="319"/>
      <c r="MXU309" s="323"/>
      <c r="MXV309" s="319"/>
      <c r="MXW309" s="323"/>
      <c r="MXX309" s="319"/>
      <c r="MXY309" s="323"/>
      <c r="MXZ309" s="319"/>
      <c r="MYA309" s="323"/>
      <c r="MYB309" s="319"/>
      <c r="MYC309" s="323"/>
      <c r="MYD309" s="319"/>
      <c r="MYE309" s="323"/>
      <c r="MYF309" s="319"/>
      <c r="MYG309" s="323"/>
      <c r="MYH309" s="319"/>
      <c r="MYI309" s="323"/>
      <c r="MYJ309" s="319"/>
      <c r="MYK309" s="323"/>
      <c r="MYL309" s="319"/>
      <c r="MYM309" s="323"/>
      <c r="MYN309" s="319"/>
      <c r="MYO309" s="323"/>
      <c r="MYP309" s="319"/>
      <c r="MYQ309" s="323"/>
      <c r="MYR309" s="319"/>
      <c r="MYS309" s="323"/>
      <c r="MYT309" s="319"/>
      <c r="MYU309" s="323"/>
      <c r="MYV309" s="319"/>
      <c r="MYW309" s="323"/>
      <c r="MYX309" s="319"/>
      <c r="MYY309" s="323"/>
      <c r="MYZ309" s="319"/>
      <c r="MZA309" s="323"/>
      <c r="MZB309" s="319"/>
      <c r="MZC309" s="323"/>
      <c r="MZD309" s="319"/>
      <c r="MZE309" s="323"/>
      <c r="MZF309" s="319"/>
      <c r="MZG309" s="323"/>
      <c r="MZH309" s="319"/>
      <c r="MZI309" s="323"/>
      <c r="MZJ309" s="319"/>
      <c r="MZK309" s="323"/>
      <c r="MZL309" s="319"/>
      <c r="MZM309" s="323"/>
      <c r="MZN309" s="319"/>
      <c r="MZO309" s="323"/>
      <c r="MZP309" s="319"/>
      <c r="MZQ309" s="323"/>
      <c r="MZR309" s="319"/>
      <c r="MZS309" s="323"/>
      <c r="MZT309" s="319"/>
      <c r="MZU309" s="323"/>
      <c r="MZV309" s="319"/>
      <c r="MZW309" s="323"/>
      <c r="MZX309" s="319"/>
      <c r="MZY309" s="323"/>
      <c r="MZZ309" s="319"/>
      <c r="NAA309" s="323"/>
      <c r="NAB309" s="319"/>
      <c r="NAC309" s="323"/>
      <c r="NAD309" s="319"/>
      <c r="NAE309" s="323"/>
      <c r="NAF309" s="319"/>
      <c r="NAG309" s="323"/>
      <c r="NAH309" s="319"/>
      <c r="NAI309" s="323"/>
      <c r="NAJ309" s="319"/>
      <c r="NAK309" s="323"/>
      <c r="NAL309" s="319"/>
      <c r="NAM309" s="323"/>
      <c r="NAN309" s="319"/>
      <c r="NAO309" s="323"/>
      <c r="NAP309" s="319"/>
      <c r="NAQ309" s="323"/>
      <c r="NAR309" s="319"/>
      <c r="NAS309" s="323"/>
      <c r="NAT309" s="319"/>
      <c r="NAU309" s="323"/>
      <c r="NAV309" s="319"/>
      <c r="NAW309" s="323"/>
      <c r="NAX309" s="319"/>
      <c r="NAY309" s="323"/>
      <c r="NAZ309" s="319"/>
      <c r="NBA309" s="323"/>
      <c r="NBB309" s="319"/>
      <c r="NBC309" s="323"/>
      <c r="NBD309" s="319"/>
      <c r="NBE309" s="323"/>
      <c r="NBF309" s="319"/>
      <c r="NBG309" s="323"/>
      <c r="NBH309" s="319"/>
      <c r="NBI309" s="323"/>
      <c r="NBJ309" s="319"/>
      <c r="NBK309" s="323"/>
      <c r="NBL309" s="319"/>
      <c r="NBM309" s="323"/>
      <c r="NBN309" s="319"/>
      <c r="NBO309" s="323"/>
      <c r="NBP309" s="319"/>
      <c r="NBQ309" s="323"/>
      <c r="NBR309" s="319"/>
      <c r="NBS309" s="323"/>
      <c r="NBT309" s="319"/>
      <c r="NBU309" s="323"/>
      <c r="NBV309" s="319"/>
      <c r="NBW309" s="323"/>
      <c r="NBX309" s="319"/>
      <c r="NBY309" s="323"/>
      <c r="NBZ309" s="319"/>
      <c r="NCA309" s="323"/>
      <c r="NCB309" s="319"/>
      <c r="NCC309" s="323"/>
      <c r="NCD309" s="319"/>
      <c r="NCE309" s="323"/>
      <c r="NCF309" s="319"/>
      <c r="NCG309" s="323"/>
      <c r="NCH309" s="319"/>
      <c r="NCI309" s="323"/>
      <c r="NCJ309" s="319"/>
      <c r="NCK309" s="323"/>
      <c r="NCL309" s="319"/>
      <c r="NCM309" s="323"/>
      <c r="NCN309" s="319"/>
      <c r="NCO309" s="323"/>
      <c r="NCP309" s="319"/>
      <c r="NCQ309" s="323"/>
      <c r="NCR309" s="319"/>
      <c r="NCS309" s="323"/>
      <c r="NCT309" s="319"/>
      <c r="NCU309" s="323"/>
      <c r="NCV309" s="319"/>
      <c r="NCW309" s="323"/>
      <c r="NCX309" s="319"/>
      <c r="NCY309" s="323"/>
      <c r="NCZ309" s="319"/>
      <c r="NDA309" s="323"/>
      <c r="NDB309" s="319"/>
      <c r="NDC309" s="323"/>
      <c r="NDD309" s="319"/>
      <c r="NDE309" s="323"/>
      <c r="NDF309" s="319"/>
      <c r="NDG309" s="323"/>
      <c r="NDH309" s="319"/>
      <c r="NDI309" s="323"/>
      <c r="NDJ309" s="319"/>
      <c r="NDK309" s="323"/>
      <c r="NDL309" s="319"/>
      <c r="NDM309" s="323"/>
      <c r="NDN309" s="319"/>
      <c r="NDO309" s="323"/>
      <c r="NDP309" s="319"/>
      <c r="NDQ309" s="323"/>
      <c r="NDR309" s="319"/>
      <c r="NDS309" s="323"/>
      <c r="NDT309" s="319"/>
      <c r="NDU309" s="323"/>
      <c r="NDV309" s="319"/>
      <c r="NDW309" s="323"/>
      <c r="NDX309" s="319"/>
      <c r="NDY309" s="323"/>
      <c r="NDZ309" s="319"/>
      <c r="NEA309" s="323"/>
      <c r="NEB309" s="319"/>
      <c r="NEC309" s="323"/>
      <c r="NED309" s="319"/>
      <c r="NEE309" s="323"/>
      <c r="NEF309" s="319"/>
      <c r="NEG309" s="323"/>
      <c r="NEH309" s="319"/>
      <c r="NEI309" s="323"/>
      <c r="NEJ309" s="319"/>
      <c r="NEK309" s="323"/>
      <c r="NEL309" s="319"/>
      <c r="NEM309" s="323"/>
      <c r="NEN309" s="319"/>
      <c r="NEO309" s="323"/>
      <c r="NEP309" s="319"/>
      <c r="NEQ309" s="323"/>
      <c r="NER309" s="319"/>
      <c r="NES309" s="323"/>
      <c r="NET309" s="319"/>
      <c r="NEU309" s="323"/>
      <c r="NEV309" s="319"/>
      <c r="NEW309" s="323"/>
      <c r="NEX309" s="319"/>
      <c r="NEY309" s="323"/>
      <c r="NEZ309" s="319"/>
      <c r="NFA309" s="323"/>
      <c r="NFB309" s="319"/>
      <c r="NFC309" s="323"/>
      <c r="NFD309" s="319"/>
      <c r="NFE309" s="323"/>
      <c r="NFF309" s="319"/>
      <c r="NFG309" s="323"/>
      <c r="NFH309" s="319"/>
      <c r="NFI309" s="323"/>
      <c r="NFJ309" s="319"/>
      <c r="NFK309" s="323"/>
      <c r="NFL309" s="319"/>
      <c r="NFM309" s="323"/>
      <c r="NFN309" s="319"/>
      <c r="NFO309" s="323"/>
      <c r="NFP309" s="319"/>
      <c r="NFQ309" s="323"/>
      <c r="NFR309" s="319"/>
      <c r="NFS309" s="323"/>
      <c r="NFT309" s="319"/>
      <c r="NFU309" s="323"/>
      <c r="NFV309" s="319"/>
      <c r="NFW309" s="323"/>
      <c r="NFX309" s="319"/>
      <c r="NFY309" s="323"/>
      <c r="NFZ309" s="319"/>
      <c r="NGA309" s="323"/>
      <c r="NGB309" s="319"/>
      <c r="NGC309" s="323"/>
      <c r="NGD309" s="319"/>
      <c r="NGE309" s="323"/>
      <c r="NGF309" s="319"/>
      <c r="NGG309" s="323"/>
      <c r="NGH309" s="319"/>
      <c r="NGI309" s="323"/>
      <c r="NGJ309" s="319"/>
      <c r="NGK309" s="323"/>
      <c r="NGL309" s="319"/>
      <c r="NGM309" s="323"/>
      <c r="NGN309" s="319"/>
      <c r="NGO309" s="323"/>
      <c r="NGP309" s="319"/>
      <c r="NGQ309" s="323"/>
      <c r="NGR309" s="319"/>
      <c r="NGS309" s="323"/>
      <c r="NGT309" s="319"/>
      <c r="NGU309" s="323"/>
      <c r="NGV309" s="319"/>
      <c r="NGW309" s="323"/>
      <c r="NGX309" s="319"/>
      <c r="NGY309" s="323"/>
      <c r="NGZ309" s="319"/>
      <c r="NHA309" s="323"/>
      <c r="NHB309" s="319"/>
      <c r="NHC309" s="323"/>
      <c r="NHD309" s="319"/>
      <c r="NHE309" s="323"/>
      <c r="NHF309" s="319"/>
      <c r="NHG309" s="323"/>
      <c r="NHH309" s="319"/>
      <c r="NHI309" s="323"/>
      <c r="NHJ309" s="319"/>
      <c r="NHK309" s="323"/>
      <c r="NHL309" s="319"/>
      <c r="NHM309" s="323"/>
      <c r="NHN309" s="319"/>
      <c r="NHO309" s="323"/>
      <c r="NHP309" s="319"/>
      <c r="NHQ309" s="323"/>
      <c r="NHR309" s="319"/>
      <c r="NHS309" s="323"/>
      <c r="NHT309" s="319"/>
      <c r="NHU309" s="323"/>
      <c r="NHV309" s="319"/>
      <c r="NHW309" s="323"/>
      <c r="NHX309" s="319"/>
      <c r="NHY309" s="323"/>
      <c r="NHZ309" s="319"/>
      <c r="NIA309" s="323"/>
      <c r="NIB309" s="319"/>
      <c r="NIC309" s="323"/>
      <c r="NID309" s="319"/>
      <c r="NIE309" s="323"/>
      <c r="NIF309" s="319"/>
      <c r="NIG309" s="323"/>
      <c r="NIH309" s="319"/>
      <c r="NII309" s="323"/>
      <c r="NIJ309" s="319"/>
      <c r="NIK309" s="323"/>
      <c r="NIL309" s="319"/>
      <c r="NIM309" s="323"/>
      <c r="NIN309" s="319"/>
      <c r="NIO309" s="323"/>
      <c r="NIP309" s="319"/>
      <c r="NIQ309" s="323"/>
      <c r="NIR309" s="319"/>
      <c r="NIS309" s="323"/>
      <c r="NIT309" s="319"/>
      <c r="NIU309" s="323"/>
      <c r="NIV309" s="319"/>
      <c r="NIW309" s="323"/>
      <c r="NIX309" s="319"/>
      <c r="NIY309" s="323"/>
      <c r="NIZ309" s="319"/>
      <c r="NJA309" s="323"/>
      <c r="NJB309" s="319"/>
      <c r="NJC309" s="323"/>
      <c r="NJD309" s="319"/>
      <c r="NJE309" s="323"/>
      <c r="NJF309" s="319"/>
      <c r="NJG309" s="323"/>
      <c r="NJH309" s="319"/>
      <c r="NJI309" s="323"/>
      <c r="NJJ309" s="319"/>
      <c r="NJK309" s="323"/>
      <c r="NJL309" s="319"/>
      <c r="NJM309" s="323"/>
      <c r="NJN309" s="319"/>
      <c r="NJO309" s="323"/>
      <c r="NJP309" s="319"/>
      <c r="NJQ309" s="323"/>
      <c r="NJR309" s="319"/>
      <c r="NJS309" s="323"/>
      <c r="NJT309" s="319"/>
      <c r="NJU309" s="323"/>
      <c r="NJV309" s="319"/>
      <c r="NJW309" s="323"/>
      <c r="NJX309" s="319"/>
      <c r="NJY309" s="323"/>
      <c r="NJZ309" s="319"/>
      <c r="NKA309" s="323"/>
      <c r="NKB309" s="319"/>
      <c r="NKC309" s="323"/>
      <c r="NKD309" s="319"/>
      <c r="NKE309" s="323"/>
      <c r="NKF309" s="319"/>
      <c r="NKG309" s="323"/>
      <c r="NKH309" s="319"/>
      <c r="NKI309" s="323"/>
      <c r="NKJ309" s="319"/>
      <c r="NKK309" s="323"/>
      <c r="NKL309" s="319"/>
      <c r="NKM309" s="323"/>
      <c r="NKN309" s="319"/>
      <c r="NKO309" s="323"/>
      <c r="NKP309" s="319"/>
      <c r="NKQ309" s="323"/>
      <c r="NKR309" s="319"/>
      <c r="NKS309" s="323"/>
      <c r="NKT309" s="319"/>
      <c r="NKU309" s="323"/>
      <c r="NKV309" s="319"/>
      <c r="NKW309" s="323"/>
      <c r="NKX309" s="319"/>
      <c r="NKY309" s="323"/>
      <c r="NKZ309" s="319"/>
      <c r="NLA309" s="323"/>
      <c r="NLB309" s="319"/>
      <c r="NLC309" s="323"/>
      <c r="NLD309" s="319"/>
      <c r="NLE309" s="323"/>
      <c r="NLF309" s="319"/>
      <c r="NLG309" s="323"/>
      <c r="NLH309" s="319"/>
      <c r="NLI309" s="323"/>
      <c r="NLJ309" s="319"/>
      <c r="NLK309" s="323"/>
      <c r="NLL309" s="319"/>
      <c r="NLM309" s="323"/>
      <c r="NLN309" s="319"/>
      <c r="NLO309" s="323"/>
      <c r="NLP309" s="319"/>
      <c r="NLQ309" s="323"/>
      <c r="NLR309" s="319"/>
      <c r="NLS309" s="323"/>
      <c r="NLT309" s="319"/>
      <c r="NLU309" s="323"/>
      <c r="NLV309" s="319"/>
      <c r="NLW309" s="323"/>
      <c r="NLX309" s="319"/>
      <c r="NLY309" s="323"/>
      <c r="NLZ309" s="319"/>
      <c r="NMA309" s="323"/>
      <c r="NMB309" s="319"/>
      <c r="NMC309" s="323"/>
      <c r="NMD309" s="319"/>
      <c r="NME309" s="323"/>
      <c r="NMF309" s="319"/>
      <c r="NMG309" s="323"/>
      <c r="NMH309" s="319"/>
      <c r="NMI309" s="323"/>
      <c r="NMJ309" s="319"/>
      <c r="NMK309" s="323"/>
      <c r="NML309" s="319"/>
      <c r="NMM309" s="323"/>
      <c r="NMN309" s="319"/>
      <c r="NMO309" s="323"/>
      <c r="NMP309" s="319"/>
      <c r="NMQ309" s="323"/>
      <c r="NMR309" s="319"/>
      <c r="NMS309" s="323"/>
      <c r="NMT309" s="319"/>
      <c r="NMU309" s="323"/>
      <c r="NMV309" s="319"/>
      <c r="NMW309" s="323"/>
      <c r="NMX309" s="319"/>
      <c r="NMY309" s="323"/>
      <c r="NMZ309" s="319"/>
      <c r="NNA309" s="323"/>
      <c r="NNB309" s="319"/>
      <c r="NNC309" s="323"/>
      <c r="NND309" s="319"/>
      <c r="NNE309" s="323"/>
      <c r="NNF309" s="319"/>
      <c r="NNG309" s="323"/>
      <c r="NNH309" s="319"/>
      <c r="NNI309" s="323"/>
      <c r="NNJ309" s="319"/>
      <c r="NNK309" s="323"/>
      <c r="NNL309" s="319"/>
      <c r="NNM309" s="323"/>
      <c r="NNN309" s="319"/>
      <c r="NNO309" s="323"/>
      <c r="NNP309" s="319"/>
      <c r="NNQ309" s="323"/>
      <c r="NNR309" s="319"/>
      <c r="NNS309" s="323"/>
      <c r="NNT309" s="319"/>
      <c r="NNU309" s="323"/>
      <c r="NNV309" s="319"/>
      <c r="NNW309" s="323"/>
      <c r="NNX309" s="319"/>
      <c r="NNY309" s="323"/>
      <c r="NNZ309" s="319"/>
      <c r="NOA309" s="323"/>
      <c r="NOB309" s="319"/>
      <c r="NOC309" s="323"/>
      <c r="NOD309" s="319"/>
      <c r="NOE309" s="323"/>
      <c r="NOF309" s="319"/>
      <c r="NOG309" s="323"/>
      <c r="NOH309" s="319"/>
      <c r="NOI309" s="323"/>
      <c r="NOJ309" s="319"/>
      <c r="NOK309" s="323"/>
      <c r="NOL309" s="319"/>
      <c r="NOM309" s="323"/>
      <c r="NON309" s="319"/>
      <c r="NOO309" s="323"/>
      <c r="NOP309" s="319"/>
      <c r="NOQ309" s="323"/>
      <c r="NOR309" s="319"/>
      <c r="NOS309" s="323"/>
      <c r="NOT309" s="319"/>
      <c r="NOU309" s="323"/>
      <c r="NOV309" s="319"/>
      <c r="NOW309" s="323"/>
      <c r="NOX309" s="319"/>
      <c r="NOY309" s="323"/>
      <c r="NOZ309" s="319"/>
      <c r="NPA309" s="323"/>
      <c r="NPB309" s="319"/>
      <c r="NPC309" s="323"/>
      <c r="NPD309" s="319"/>
      <c r="NPE309" s="323"/>
      <c r="NPF309" s="319"/>
      <c r="NPG309" s="323"/>
      <c r="NPH309" s="319"/>
      <c r="NPI309" s="323"/>
      <c r="NPJ309" s="319"/>
      <c r="NPK309" s="323"/>
      <c r="NPL309" s="319"/>
      <c r="NPM309" s="323"/>
      <c r="NPN309" s="319"/>
      <c r="NPO309" s="323"/>
      <c r="NPP309" s="319"/>
      <c r="NPQ309" s="323"/>
      <c r="NPR309" s="319"/>
      <c r="NPS309" s="323"/>
      <c r="NPT309" s="319"/>
      <c r="NPU309" s="323"/>
      <c r="NPV309" s="319"/>
      <c r="NPW309" s="323"/>
      <c r="NPX309" s="319"/>
      <c r="NPY309" s="323"/>
      <c r="NPZ309" s="319"/>
      <c r="NQA309" s="323"/>
      <c r="NQB309" s="319"/>
      <c r="NQC309" s="323"/>
      <c r="NQD309" s="319"/>
      <c r="NQE309" s="323"/>
      <c r="NQF309" s="319"/>
      <c r="NQG309" s="323"/>
      <c r="NQH309" s="319"/>
      <c r="NQI309" s="323"/>
      <c r="NQJ309" s="319"/>
      <c r="NQK309" s="323"/>
      <c r="NQL309" s="319"/>
      <c r="NQM309" s="323"/>
      <c r="NQN309" s="319"/>
      <c r="NQO309" s="323"/>
      <c r="NQP309" s="319"/>
      <c r="NQQ309" s="323"/>
      <c r="NQR309" s="319"/>
      <c r="NQS309" s="323"/>
      <c r="NQT309" s="319"/>
      <c r="NQU309" s="323"/>
      <c r="NQV309" s="319"/>
      <c r="NQW309" s="323"/>
      <c r="NQX309" s="319"/>
      <c r="NQY309" s="323"/>
      <c r="NQZ309" s="319"/>
      <c r="NRA309" s="323"/>
      <c r="NRB309" s="319"/>
      <c r="NRC309" s="323"/>
      <c r="NRD309" s="319"/>
      <c r="NRE309" s="323"/>
      <c r="NRF309" s="319"/>
      <c r="NRG309" s="323"/>
      <c r="NRH309" s="319"/>
      <c r="NRI309" s="323"/>
      <c r="NRJ309" s="319"/>
      <c r="NRK309" s="323"/>
      <c r="NRL309" s="319"/>
      <c r="NRM309" s="323"/>
      <c r="NRN309" s="319"/>
      <c r="NRO309" s="323"/>
      <c r="NRP309" s="319"/>
      <c r="NRQ309" s="323"/>
      <c r="NRR309" s="319"/>
      <c r="NRS309" s="323"/>
      <c r="NRT309" s="319"/>
      <c r="NRU309" s="323"/>
      <c r="NRV309" s="319"/>
      <c r="NRW309" s="323"/>
      <c r="NRX309" s="319"/>
      <c r="NRY309" s="323"/>
      <c r="NRZ309" s="319"/>
      <c r="NSA309" s="323"/>
      <c r="NSB309" s="319"/>
      <c r="NSC309" s="323"/>
      <c r="NSD309" s="319"/>
      <c r="NSE309" s="323"/>
      <c r="NSF309" s="319"/>
      <c r="NSG309" s="323"/>
      <c r="NSH309" s="319"/>
      <c r="NSI309" s="323"/>
      <c r="NSJ309" s="319"/>
      <c r="NSK309" s="323"/>
      <c r="NSL309" s="319"/>
      <c r="NSM309" s="323"/>
      <c r="NSN309" s="319"/>
      <c r="NSO309" s="323"/>
      <c r="NSP309" s="319"/>
      <c r="NSQ309" s="323"/>
      <c r="NSR309" s="319"/>
      <c r="NSS309" s="323"/>
      <c r="NST309" s="319"/>
      <c r="NSU309" s="323"/>
      <c r="NSV309" s="319"/>
      <c r="NSW309" s="323"/>
      <c r="NSX309" s="319"/>
      <c r="NSY309" s="323"/>
      <c r="NSZ309" s="319"/>
      <c r="NTA309" s="323"/>
      <c r="NTB309" s="319"/>
      <c r="NTC309" s="323"/>
      <c r="NTD309" s="319"/>
      <c r="NTE309" s="323"/>
      <c r="NTF309" s="319"/>
      <c r="NTG309" s="323"/>
      <c r="NTH309" s="319"/>
      <c r="NTI309" s="323"/>
      <c r="NTJ309" s="319"/>
      <c r="NTK309" s="323"/>
      <c r="NTL309" s="319"/>
      <c r="NTM309" s="323"/>
      <c r="NTN309" s="319"/>
      <c r="NTO309" s="323"/>
      <c r="NTP309" s="319"/>
      <c r="NTQ309" s="323"/>
      <c r="NTR309" s="319"/>
      <c r="NTS309" s="323"/>
      <c r="NTT309" s="319"/>
      <c r="NTU309" s="323"/>
      <c r="NTV309" s="319"/>
      <c r="NTW309" s="323"/>
      <c r="NTX309" s="319"/>
      <c r="NTY309" s="323"/>
      <c r="NTZ309" s="319"/>
      <c r="NUA309" s="323"/>
      <c r="NUB309" s="319"/>
      <c r="NUC309" s="323"/>
      <c r="NUD309" s="319"/>
      <c r="NUE309" s="323"/>
      <c r="NUF309" s="319"/>
      <c r="NUG309" s="323"/>
      <c r="NUH309" s="319"/>
      <c r="NUI309" s="323"/>
      <c r="NUJ309" s="319"/>
      <c r="NUK309" s="323"/>
      <c r="NUL309" s="319"/>
      <c r="NUM309" s="323"/>
      <c r="NUN309" s="319"/>
      <c r="NUO309" s="323"/>
      <c r="NUP309" s="319"/>
      <c r="NUQ309" s="323"/>
      <c r="NUR309" s="319"/>
      <c r="NUS309" s="323"/>
      <c r="NUT309" s="319"/>
      <c r="NUU309" s="323"/>
      <c r="NUV309" s="319"/>
      <c r="NUW309" s="323"/>
      <c r="NUX309" s="319"/>
      <c r="NUY309" s="323"/>
      <c r="NUZ309" s="319"/>
      <c r="NVA309" s="323"/>
      <c r="NVB309" s="319"/>
      <c r="NVC309" s="323"/>
      <c r="NVD309" s="319"/>
      <c r="NVE309" s="323"/>
      <c r="NVF309" s="319"/>
      <c r="NVG309" s="323"/>
      <c r="NVH309" s="319"/>
      <c r="NVI309" s="323"/>
      <c r="NVJ309" s="319"/>
      <c r="NVK309" s="323"/>
      <c r="NVL309" s="319"/>
      <c r="NVM309" s="323"/>
      <c r="NVN309" s="319"/>
      <c r="NVO309" s="323"/>
      <c r="NVP309" s="319"/>
      <c r="NVQ309" s="323"/>
      <c r="NVR309" s="319"/>
      <c r="NVS309" s="323"/>
      <c r="NVT309" s="319"/>
      <c r="NVU309" s="323"/>
      <c r="NVV309" s="319"/>
      <c r="NVW309" s="323"/>
      <c r="NVX309" s="319"/>
      <c r="NVY309" s="323"/>
      <c r="NVZ309" s="319"/>
      <c r="NWA309" s="323"/>
      <c r="NWB309" s="319"/>
      <c r="NWC309" s="323"/>
      <c r="NWD309" s="319"/>
      <c r="NWE309" s="323"/>
      <c r="NWF309" s="319"/>
      <c r="NWG309" s="323"/>
      <c r="NWH309" s="319"/>
      <c r="NWI309" s="323"/>
      <c r="NWJ309" s="319"/>
      <c r="NWK309" s="323"/>
      <c r="NWL309" s="319"/>
      <c r="NWM309" s="323"/>
      <c r="NWN309" s="319"/>
      <c r="NWO309" s="323"/>
      <c r="NWP309" s="319"/>
      <c r="NWQ309" s="323"/>
      <c r="NWR309" s="319"/>
      <c r="NWS309" s="323"/>
      <c r="NWT309" s="319"/>
      <c r="NWU309" s="323"/>
      <c r="NWV309" s="319"/>
      <c r="NWW309" s="323"/>
      <c r="NWX309" s="319"/>
      <c r="NWY309" s="323"/>
      <c r="NWZ309" s="319"/>
      <c r="NXA309" s="323"/>
      <c r="NXB309" s="319"/>
      <c r="NXC309" s="323"/>
      <c r="NXD309" s="319"/>
      <c r="NXE309" s="323"/>
      <c r="NXF309" s="319"/>
      <c r="NXG309" s="323"/>
      <c r="NXH309" s="319"/>
      <c r="NXI309" s="323"/>
      <c r="NXJ309" s="319"/>
      <c r="NXK309" s="323"/>
      <c r="NXL309" s="319"/>
      <c r="NXM309" s="323"/>
      <c r="NXN309" s="319"/>
      <c r="NXO309" s="323"/>
      <c r="NXP309" s="319"/>
      <c r="NXQ309" s="323"/>
      <c r="NXR309" s="319"/>
      <c r="NXS309" s="323"/>
      <c r="NXT309" s="319"/>
      <c r="NXU309" s="323"/>
      <c r="NXV309" s="319"/>
      <c r="NXW309" s="323"/>
      <c r="NXX309" s="319"/>
      <c r="NXY309" s="323"/>
      <c r="NXZ309" s="319"/>
      <c r="NYA309" s="323"/>
      <c r="NYB309" s="319"/>
      <c r="NYC309" s="323"/>
      <c r="NYD309" s="319"/>
      <c r="NYE309" s="323"/>
      <c r="NYF309" s="319"/>
      <c r="NYG309" s="323"/>
      <c r="NYH309" s="319"/>
      <c r="NYI309" s="323"/>
      <c r="NYJ309" s="319"/>
      <c r="NYK309" s="323"/>
      <c r="NYL309" s="319"/>
      <c r="NYM309" s="323"/>
      <c r="NYN309" s="319"/>
      <c r="NYO309" s="323"/>
      <c r="NYP309" s="319"/>
      <c r="NYQ309" s="323"/>
      <c r="NYR309" s="319"/>
      <c r="NYS309" s="323"/>
      <c r="NYT309" s="319"/>
      <c r="NYU309" s="323"/>
      <c r="NYV309" s="319"/>
      <c r="NYW309" s="323"/>
      <c r="NYX309" s="319"/>
      <c r="NYY309" s="323"/>
      <c r="NYZ309" s="319"/>
      <c r="NZA309" s="323"/>
      <c r="NZB309" s="319"/>
      <c r="NZC309" s="323"/>
      <c r="NZD309" s="319"/>
      <c r="NZE309" s="323"/>
      <c r="NZF309" s="319"/>
      <c r="NZG309" s="323"/>
      <c r="NZH309" s="319"/>
      <c r="NZI309" s="323"/>
      <c r="NZJ309" s="319"/>
      <c r="NZK309" s="323"/>
      <c r="NZL309" s="319"/>
      <c r="NZM309" s="323"/>
      <c r="NZN309" s="319"/>
      <c r="NZO309" s="323"/>
      <c r="NZP309" s="319"/>
      <c r="NZQ309" s="323"/>
      <c r="NZR309" s="319"/>
      <c r="NZS309" s="323"/>
      <c r="NZT309" s="319"/>
      <c r="NZU309" s="323"/>
      <c r="NZV309" s="319"/>
      <c r="NZW309" s="323"/>
      <c r="NZX309" s="319"/>
      <c r="NZY309" s="323"/>
      <c r="NZZ309" s="319"/>
      <c r="OAA309" s="323"/>
      <c r="OAB309" s="319"/>
      <c r="OAC309" s="323"/>
      <c r="OAD309" s="319"/>
      <c r="OAE309" s="323"/>
      <c r="OAF309" s="319"/>
      <c r="OAG309" s="323"/>
      <c r="OAH309" s="319"/>
      <c r="OAI309" s="323"/>
      <c r="OAJ309" s="319"/>
      <c r="OAK309" s="323"/>
      <c r="OAL309" s="319"/>
      <c r="OAM309" s="323"/>
      <c r="OAN309" s="319"/>
      <c r="OAO309" s="323"/>
      <c r="OAP309" s="319"/>
      <c r="OAQ309" s="323"/>
      <c r="OAR309" s="319"/>
      <c r="OAS309" s="323"/>
      <c r="OAT309" s="319"/>
      <c r="OAU309" s="323"/>
      <c r="OAV309" s="319"/>
      <c r="OAW309" s="323"/>
      <c r="OAX309" s="319"/>
      <c r="OAY309" s="323"/>
      <c r="OAZ309" s="319"/>
      <c r="OBA309" s="323"/>
      <c r="OBB309" s="319"/>
      <c r="OBC309" s="323"/>
      <c r="OBD309" s="319"/>
      <c r="OBE309" s="323"/>
      <c r="OBF309" s="319"/>
      <c r="OBG309" s="323"/>
      <c r="OBH309" s="319"/>
      <c r="OBI309" s="323"/>
      <c r="OBJ309" s="319"/>
      <c r="OBK309" s="323"/>
      <c r="OBL309" s="319"/>
      <c r="OBM309" s="323"/>
      <c r="OBN309" s="319"/>
      <c r="OBO309" s="323"/>
      <c r="OBP309" s="319"/>
      <c r="OBQ309" s="323"/>
      <c r="OBR309" s="319"/>
      <c r="OBS309" s="323"/>
      <c r="OBT309" s="319"/>
      <c r="OBU309" s="323"/>
      <c r="OBV309" s="319"/>
      <c r="OBW309" s="323"/>
      <c r="OBX309" s="319"/>
      <c r="OBY309" s="323"/>
      <c r="OBZ309" s="319"/>
      <c r="OCA309" s="323"/>
      <c r="OCB309" s="319"/>
      <c r="OCC309" s="323"/>
      <c r="OCD309" s="319"/>
      <c r="OCE309" s="323"/>
      <c r="OCF309" s="319"/>
      <c r="OCG309" s="323"/>
      <c r="OCH309" s="319"/>
      <c r="OCI309" s="323"/>
      <c r="OCJ309" s="319"/>
      <c r="OCK309" s="323"/>
      <c r="OCL309" s="319"/>
      <c r="OCM309" s="323"/>
      <c r="OCN309" s="319"/>
      <c r="OCO309" s="323"/>
      <c r="OCP309" s="319"/>
      <c r="OCQ309" s="323"/>
      <c r="OCR309" s="319"/>
      <c r="OCS309" s="323"/>
      <c r="OCT309" s="319"/>
      <c r="OCU309" s="323"/>
      <c r="OCV309" s="319"/>
      <c r="OCW309" s="323"/>
      <c r="OCX309" s="319"/>
      <c r="OCY309" s="323"/>
      <c r="OCZ309" s="319"/>
      <c r="ODA309" s="323"/>
      <c r="ODB309" s="319"/>
      <c r="ODC309" s="323"/>
      <c r="ODD309" s="319"/>
      <c r="ODE309" s="323"/>
      <c r="ODF309" s="319"/>
      <c r="ODG309" s="323"/>
      <c r="ODH309" s="319"/>
      <c r="ODI309" s="323"/>
      <c r="ODJ309" s="319"/>
      <c r="ODK309" s="323"/>
      <c r="ODL309" s="319"/>
      <c r="ODM309" s="323"/>
      <c r="ODN309" s="319"/>
      <c r="ODO309" s="323"/>
      <c r="ODP309" s="319"/>
      <c r="ODQ309" s="323"/>
      <c r="ODR309" s="319"/>
      <c r="ODS309" s="323"/>
      <c r="ODT309" s="319"/>
      <c r="ODU309" s="323"/>
      <c r="ODV309" s="319"/>
      <c r="ODW309" s="323"/>
      <c r="ODX309" s="319"/>
      <c r="ODY309" s="323"/>
      <c r="ODZ309" s="319"/>
      <c r="OEA309" s="323"/>
      <c r="OEB309" s="319"/>
      <c r="OEC309" s="323"/>
      <c r="OED309" s="319"/>
      <c r="OEE309" s="323"/>
      <c r="OEF309" s="319"/>
      <c r="OEG309" s="323"/>
      <c r="OEH309" s="319"/>
      <c r="OEI309" s="323"/>
      <c r="OEJ309" s="319"/>
      <c r="OEK309" s="323"/>
      <c r="OEL309" s="319"/>
      <c r="OEM309" s="323"/>
      <c r="OEN309" s="319"/>
      <c r="OEO309" s="323"/>
      <c r="OEP309" s="319"/>
      <c r="OEQ309" s="323"/>
      <c r="OER309" s="319"/>
      <c r="OES309" s="323"/>
      <c r="OET309" s="319"/>
      <c r="OEU309" s="323"/>
      <c r="OEV309" s="319"/>
      <c r="OEW309" s="323"/>
      <c r="OEX309" s="319"/>
      <c r="OEY309" s="323"/>
      <c r="OEZ309" s="319"/>
      <c r="OFA309" s="323"/>
      <c r="OFB309" s="319"/>
      <c r="OFC309" s="323"/>
      <c r="OFD309" s="319"/>
      <c r="OFE309" s="323"/>
      <c r="OFF309" s="319"/>
      <c r="OFG309" s="323"/>
      <c r="OFH309" s="319"/>
      <c r="OFI309" s="323"/>
      <c r="OFJ309" s="319"/>
      <c r="OFK309" s="323"/>
      <c r="OFL309" s="319"/>
      <c r="OFM309" s="323"/>
      <c r="OFN309" s="319"/>
      <c r="OFO309" s="323"/>
      <c r="OFP309" s="319"/>
      <c r="OFQ309" s="323"/>
      <c r="OFR309" s="319"/>
      <c r="OFS309" s="323"/>
      <c r="OFT309" s="319"/>
      <c r="OFU309" s="323"/>
      <c r="OFV309" s="319"/>
      <c r="OFW309" s="323"/>
      <c r="OFX309" s="319"/>
      <c r="OFY309" s="323"/>
      <c r="OFZ309" s="319"/>
      <c r="OGA309" s="323"/>
      <c r="OGB309" s="319"/>
      <c r="OGC309" s="323"/>
      <c r="OGD309" s="319"/>
      <c r="OGE309" s="323"/>
      <c r="OGF309" s="319"/>
      <c r="OGG309" s="323"/>
      <c r="OGH309" s="319"/>
      <c r="OGI309" s="323"/>
      <c r="OGJ309" s="319"/>
      <c r="OGK309" s="323"/>
      <c r="OGL309" s="319"/>
      <c r="OGM309" s="323"/>
      <c r="OGN309" s="319"/>
      <c r="OGO309" s="323"/>
      <c r="OGP309" s="319"/>
      <c r="OGQ309" s="323"/>
      <c r="OGR309" s="319"/>
      <c r="OGS309" s="323"/>
      <c r="OGT309" s="319"/>
      <c r="OGU309" s="323"/>
      <c r="OGV309" s="319"/>
      <c r="OGW309" s="323"/>
      <c r="OGX309" s="319"/>
      <c r="OGY309" s="323"/>
      <c r="OGZ309" s="319"/>
      <c r="OHA309" s="323"/>
      <c r="OHB309" s="319"/>
      <c r="OHC309" s="323"/>
      <c r="OHD309" s="319"/>
      <c r="OHE309" s="323"/>
      <c r="OHF309" s="319"/>
      <c r="OHG309" s="323"/>
      <c r="OHH309" s="319"/>
      <c r="OHI309" s="323"/>
      <c r="OHJ309" s="319"/>
      <c r="OHK309" s="323"/>
      <c r="OHL309" s="319"/>
      <c r="OHM309" s="323"/>
      <c r="OHN309" s="319"/>
      <c r="OHO309" s="323"/>
      <c r="OHP309" s="319"/>
      <c r="OHQ309" s="323"/>
      <c r="OHR309" s="319"/>
      <c r="OHS309" s="323"/>
      <c r="OHT309" s="319"/>
      <c r="OHU309" s="323"/>
      <c r="OHV309" s="319"/>
      <c r="OHW309" s="323"/>
      <c r="OHX309" s="319"/>
      <c r="OHY309" s="323"/>
      <c r="OHZ309" s="319"/>
      <c r="OIA309" s="323"/>
      <c r="OIB309" s="319"/>
      <c r="OIC309" s="323"/>
      <c r="OID309" s="319"/>
      <c r="OIE309" s="323"/>
      <c r="OIF309" s="319"/>
      <c r="OIG309" s="323"/>
      <c r="OIH309" s="319"/>
      <c r="OII309" s="323"/>
      <c r="OIJ309" s="319"/>
      <c r="OIK309" s="323"/>
      <c r="OIL309" s="319"/>
      <c r="OIM309" s="323"/>
      <c r="OIN309" s="319"/>
      <c r="OIO309" s="323"/>
      <c r="OIP309" s="319"/>
      <c r="OIQ309" s="323"/>
      <c r="OIR309" s="319"/>
      <c r="OIS309" s="323"/>
      <c r="OIT309" s="319"/>
      <c r="OIU309" s="323"/>
      <c r="OIV309" s="319"/>
      <c r="OIW309" s="323"/>
      <c r="OIX309" s="319"/>
      <c r="OIY309" s="323"/>
      <c r="OIZ309" s="319"/>
      <c r="OJA309" s="323"/>
      <c r="OJB309" s="319"/>
      <c r="OJC309" s="323"/>
      <c r="OJD309" s="319"/>
      <c r="OJE309" s="323"/>
      <c r="OJF309" s="319"/>
      <c r="OJG309" s="323"/>
      <c r="OJH309" s="319"/>
      <c r="OJI309" s="323"/>
      <c r="OJJ309" s="319"/>
      <c r="OJK309" s="323"/>
      <c r="OJL309" s="319"/>
      <c r="OJM309" s="323"/>
      <c r="OJN309" s="319"/>
      <c r="OJO309" s="323"/>
      <c r="OJP309" s="319"/>
      <c r="OJQ309" s="323"/>
      <c r="OJR309" s="319"/>
      <c r="OJS309" s="323"/>
      <c r="OJT309" s="319"/>
      <c r="OJU309" s="323"/>
      <c r="OJV309" s="319"/>
      <c r="OJW309" s="323"/>
      <c r="OJX309" s="319"/>
      <c r="OJY309" s="323"/>
      <c r="OJZ309" s="319"/>
      <c r="OKA309" s="323"/>
      <c r="OKB309" s="319"/>
      <c r="OKC309" s="323"/>
      <c r="OKD309" s="319"/>
      <c r="OKE309" s="323"/>
      <c r="OKF309" s="319"/>
      <c r="OKG309" s="323"/>
      <c r="OKH309" s="319"/>
      <c r="OKI309" s="323"/>
      <c r="OKJ309" s="319"/>
      <c r="OKK309" s="323"/>
      <c r="OKL309" s="319"/>
      <c r="OKM309" s="323"/>
      <c r="OKN309" s="319"/>
      <c r="OKO309" s="323"/>
      <c r="OKP309" s="319"/>
      <c r="OKQ309" s="323"/>
      <c r="OKR309" s="319"/>
      <c r="OKS309" s="323"/>
      <c r="OKT309" s="319"/>
      <c r="OKU309" s="323"/>
      <c r="OKV309" s="319"/>
      <c r="OKW309" s="323"/>
      <c r="OKX309" s="319"/>
      <c r="OKY309" s="323"/>
      <c r="OKZ309" s="319"/>
      <c r="OLA309" s="323"/>
      <c r="OLB309" s="319"/>
      <c r="OLC309" s="323"/>
      <c r="OLD309" s="319"/>
      <c r="OLE309" s="323"/>
      <c r="OLF309" s="319"/>
      <c r="OLG309" s="323"/>
      <c r="OLH309" s="319"/>
      <c r="OLI309" s="323"/>
      <c r="OLJ309" s="319"/>
      <c r="OLK309" s="323"/>
      <c r="OLL309" s="319"/>
      <c r="OLM309" s="323"/>
      <c r="OLN309" s="319"/>
      <c r="OLO309" s="323"/>
      <c r="OLP309" s="319"/>
      <c r="OLQ309" s="323"/>
      <c r="OLR309" s="319"/>
      <c r="OLS309" s="323"/>
      <c r="OLT309" s="319"/>
      <c r="OLU309" s="323"/>
      <c r="OLV309" s="319"/>
      <c r="OLW309" s="323"/>
      <c r="OLX309" s="319"/>
      <c r="OLY309" s="323"/>
      <c r="OLZ309" s="319"/>
      <c r="OMA309" s="323"/>
      <c r="OMB309" s="319"/>
      <c r="OMC309" s="323"/>
      <c r="OMD309" s="319"/>
      <c r="OME309" s="323"/>
      <c r="OMF309" s="319"/>
      <c r="OMG309" s="323"/>
      <c r="OMH309" s="319"/>
      <c r="OMI309" s="323"/>
      <c r="OMJ309" s="319"/>
      <c r="OMK309" s="323"/>
      <c r="OML309" s="319"/>
      <c r="OMM309" s="323"/>
      <c r="OMN309" s="319"/>
      <c r="OMO309" s="323"/>
      <c r="OMP309" s="319"/>
      <c r="OMQ309" s="323"/>
      <c r="OMR309" s="319"/>
      <c r="OMS309" s="323"/>
      <c r="OMT309" s="319"/>
      <c r="OMU309" s="323"/>
      <c r="OMV309" s="319"/>
      <c r="OMW309" s="323"/>
      <c r="OMX309" s="319"/>
      <c r="OMY309" s="323"/>
      <c r="OMZ309" s="319"/>
      <c r="ONA309" s="323"/>
      <c r="ONB309" s="319"/>
      <c r="ONC309" s="323"/>
      <c r="OND309" s="319"/>
      <c r="ONE309" s="323"/>
      <c r="ONF309" s="319"/>
      <c r="ONG309" s="323"/>
      <c r="ONH309" s="319"/>
      <c r="ONI309" s="323"/>
      <c r="ONJ309" s="319"/>
      <c r="ONK309" s="323"/>
      <c r="ONL309" s="319"/>
      <c r="ONM309" s="323"/>
      <c r="ONN309" s="319"/>
      <c r="ONO309" s="323"/>
      <c r="ONP309" s="319"/>
      <c r="ONQ309" s="323"/>
      <c r="ONR309" s="319"/>
      <c r="ONS309" s="323"/>
      <c r="ONT309" s="319"/>
      <c r="ONU309" s="323"/>
      <c r="ONV309" s="319"/>
      <c r="ONW309" s="323"/>
      <c r="ONX309" s="319"/>
      <c r="ONY309" s="323"/>
      <c r="ONZ309" s="319"/>
      <c r="OOA309" s="323"/>
      <c r="OOB309" s="319"/>
      <c r="OOC309" s="323"/>
      <c r="OOD309" s="319"/>
      <c r="OOE309" s="323"/>
      <c r="OOF309" s="319"/>
      <c r="OOG309" s="323"/>
      <c r="OOH309" s="319"/>
      <c r="OOI309" s="323"/>
      <c r="OOJ309" s="319"/>
      <c r="OOK309" s="323"/>
      <c r="OOL309" s="319"/>
      <c r="OOM309" s="323"/>
      <c r="OON309" s="319"/>
      <c r="OOO309" s="323"/>
      <c r="OOP309" s="319"/>
      <c r="OOQ309" s="323"/>
      <c r="OOR309" s="319"/>
      <c r="OOS309" s="323"/>
      <c r="OOT309" s="319"/>
      <c r="OOU309" s="323"/>
      <c r="OOV309" s="319"/>
      <c r="OOW309" s="323"/>
      <c r="OOX309" s="319"/>
      <c r="OOY309" s="323"/>
      <c r="OOZ309" s="319"/>
      <c r="OPA309" s="323"/>
      <c r="OPB309" s="319"/>
      <c r="OPC309" s="323"/>
      <c r="OPD309" s="319"/>
      <c r="OPE309" s="323"/>
      <c r="OPF309" s="319"/>
      <c r="OPG309" s="323"/>
      <c r="OPH309" s="319"/>
      <c r="OPI309" s="323"/>
      <c r="OPJ309" s="319"/>
      <c r="OPK309" s="323"/>
      <c r="OPL309" s="319"/>
      <c r="OPM309" s="323"/>
      <c r="OPN309" s="319"/>
      <c r="OPO309" s="323"/>
      <c r="OPP309" s="319"/>
      <c r="OPQ309" s="323"/>
      <c r="OPR309" s="319"/>
      <c r="OPS309" s="323"/>
      <c r="OPT309" s="319"/>
      <c r="OPU309" s="323"/>
      <c r="OPV309" s="319"/>
      <c r="OPW309" s="323"/>
      <c r="OPX309" s="319"/>
      <c r="OPY309" s="323"/>
      <c r="OPZ309" s="319"/>
      <c r="OQA309" s="323"/>
      <c r="OQB309" s="319"/>
      <c r="OQC309" s="323"/>
      <c r="OQD309" s="319"/>
      <c r="OQE309" s="323"/>
      <c r="OQF309" s="319"/>
      <c r="OQG309" s="323"/>
      <c r="OQH309" s="319"/>
      <c r="OQI309" s="323"/>
      <c r="OQJ309" s="319"/>
      <c r="OQK309" s="323"/>
      <c r="OQL309" s="319"/>
      <c r="OQM309" s="323"/>
      <c r="OQN309" s="319"/>
      <c r="OQO309" s="323"/>
      <c r="OQP309" s="319"/>
      <c r="OQQ309" s="323"/>
      <c r="OQR309" s="319"/>
      <c r="OQS309" s="323"/>
      <c r="OQT309" s="319"/>
      <c r="OQU309" s="323"/>
      <c r="OQV309" s="319"/>
      <c r="OQW309" s="323"/>
      <c r="OQX309" s="319"/>
      <c r="OQY309" s="323"/>
      <c r="OQZ309" s="319"/>
      <c r="ORA309" s="323"/>
      <c r="ORB309" s="319"/>
      <c r="ORC309" s="323"/>
      <c r="ORD309" s="319"/>
      <c r="ORE309" s="323"/>
      <c r="ORF309" s="319"/>
      <c r="ORG309" s="323"/>
      <c r="ORH309" s="319"/>
      <c r="ORI309" s="323"/>
      <c r="ORJ309" s="319"/>
      <c r="ORK309" s="323"/>
      <c r="ORL309" s="319"/>
      <c r="ORM309" s="323"/>
      <c r="ORN309" s="319"/>
      <c r="ORO309" s="323"/>
      <c r="ORP309" s="319"/>
      <c r="ORQ309" s="323"/>
      <c r="ORR309" s="319"/>
      <c r="ORS309" s="323"/>
      <c r="ORT309" s="319"/>
      <c r="ORU309" s="323"/>
      <c r="ORV309" s="319"/>
      <c r="ORW309" s="323"/>
      <c r="ORX309" s="319"/>
      <c r="ORY309" s="323"/>
      <c r="ORZ309" s="319"/>
      <c r="OSA309" s="323"/>
      <c r="OSB309" s="319"/>
      <c r="OSC309" s="323"/>
      <c r="OSD309" s="319"/>
      <c r="OSE309" s="323"/>
      <c r="OSF309" s="319"/>
      <c r="OSG309" s="323"/>
      <c r="OSH309" s="319"/>
      <c r="OSI309" s="323"/>
      <c r="OSJ309" s="319"/>
      <c r="OSK309" s="323"/>
      <c r="OSL309" s="319"/>
      <c r="OSM309" s="323"/>
      <c r="OSN309" s="319"/>
      <c r="OSO309" s="323"/>
      <c r="OSP309" s="319"/>
      <c r="OSQ309" s="323"/>
      <c r="OSR309" s="319"/>
      <c r="OSS309" s="323"/>
      <c r="OST309" s="319"/>
      <c r="OSU309" s="323"/>
      <c r="OSV309" s="319"/>
      <c r="OSW309" s="323"/>
      <c r="OSX309" s="319"/>
      <c r="OSY309" s="323"/>
      <c r="OSZ309" s="319"/>
      <c r="OTA309" s="323"/>
      <c r="OTB309" s="319"/>
      <c r="OTC309" s="323"/>
      <c r="OTD309" s="319"/>
      <c r="OTE309" s="323"/>
      <c r="OTF309" s="319"/>
      <c r="OTG309" s="323"/>
      <c r="OTH309" s="319"/>
      <c r="OTI309" s="323"/>
      <c r="OTJ309" s="319"/>
      <c r="OTK309" s="323"/>
      <c r="OTL309" s="319"/>
      <c r="OTM309" s="323"/>
      <c r="OTN309" s="319"/>
      <c r="OTO309" s="323"/>
      <c r="OTP309" s="319"/>
      <c r="OTQ309" s="323"/>
      <c r="OTR309" s="319"/>
      <c r="OTS309" s="323"/>
      <c r="OTT309" s="319"/>
      <c r="OTU309" s="323"/>
      <c r="OTV309" s="319"/>
      <c r="OTW309" s="323"/>
      <c r="OTX309" s="319"/>
      <c r="OTY309" s="323"/>
      <c r="OTZ309" s="319"/>
      <c r="OUA309" s="323"/>
      <c r="OUB309" s="319"/>
      <c r="OUC309" s="323"/>
      <c r="OUD309" s="319"/>
      <c r="OUE309" s="323"/>
      <c r="OUF309" s="319"/>
      <c r="OUG309" s="323"/>
      <c r="OUH309" s="319"/>
      <c r="OUI309" s="323"/>
      <c r="OUJ309" s="319"/>
      <c r="OUK309" s="323"/>
      <c r="OUL309" s="319"/>
      <c r="OUM309" s="323"/>
      <c r="OUN309" s="319"/>
      <c r="OUO309" s="323"/>
      <c r="OUP309" s="319"/>
      <c r="OUQ309" s="323"/>
      <c r="OUR309" s="319"/>
      <c r="OUS309" s="323"/>
      <c r="OUT309" s="319"/>
      <c r="OUU309" s="323"/>
      <c r="OUV309" s="319"/>
      <c r="OUW309" s="323"/>
      <c r="OUX309" s="319"/>
      <c r="OUY309" s="323"/>
      <c r="OUZ309" s="319"/>
      <c r="OVA309" s="323"/>
      <c r="OVB309" s="319"/>
      <c r="OVC309" s="323"/>
      <c r="OVD309" s="319"/>
      <c r="OVE309" s="323"/>
      <c r="OVF309" s="319"/>
      <c r="OVG309" s="323"/>
      <c r="OVH309" s="319"/>
      <c r="OVI309" s="323"/>
      <c r="OVJ309" s="319"/>
      <c r="OVK309" s="323"/>
      <c r="OVL309" s="319"/>
      <c r="OVM309" s="323"/>
      <c r="OVN309" s="319"/>
      <c r="OVO309" s="323"/>
      <c r="OVP309" s="319"/>
      <c r="OVQ309" s="323"/>
      <c r="OVR309" s="319"/>
      <c r="OVS309" s="323"/>
      <c r="OVT309" s="319"/>
      <c r="OVU309" s="323"/>
      <c r="OVV309" s="319"/>
      <c r="OVW309" s="323"/>
      <c r="OVX309" s="319"/>
      <c r="OVY309" s="323"/>
      <c r="OVZ309" s="319"/>
      <c r="OWA309" s="323"/>
      <c r="OWB309" s="319"/>
      <c r="OWC309" s="323"/>
      <c r="OWD309" s="319"/>
      <c r="OWE309" s="323"/>
      <c r="OWF309" s="319"/>
      <c r="OWG309" s="323"/>
      <c r="OWH309" s="319"/>
      <c r="OWI309" s="323"/>
      <c r="OWJ309" s="319"/>
      <c r="OWK309" s="323"/>
      <c r="OWL309" s="319"/>
      <c r="OWM309" s="323"/>
      <c r="OWN309" s="319"/>
      <c r="OWO309" s="323"/>
      <c r="OWP309" s="319"/>
      <c r="OWQ309" s="323"/>
      <c r="OWR309" s="319"/>
      <c r="OWS309" s="323"/>
      <c r="OWT309" s="319"/>
      <c r="OWU309" s="323"/>
      <c r="OWV309" s="319"/>
      <c r="OWW309" s="323"/>
      <c r="OWX309" s="319"/>
      <c r="OWY309" s="323"/>
      <c r="OWZ309" s="319"/>
      <c r="OXA309" s="323"/>
      <c r="OXB309" s="319"/>
      <c r="OXC309" s="323"/>
      <c r="OXD309" s="319"/>
      <c r="OXE309" s="323"/>
      <c r="OXF309" s="319"/>
      <c r="OXG309" s="323"/>
      <c r="OXH309" s="319"/>
      <c r="OXI309" s="323"/>
      <c r="OXJ309" s="319"/>
      <c r="OXK309" s="323"/>
      <c r="OXL309" s="319"/>
      <c r="OXM309" s="323"/>
      <c r="OXN309" s="319"/>
      <c r="OXO309" s="323"/>
      <c r="OXP309" s="319"/>
      <c r="OXQ309" s="323"/>
      <c r="OXR309" s="319"/>
      <c r="OXS309" s="323"/>
      <c r="OXT309" s="319"/>
      <c r="OXU309" s="323"/>
      <c r="OXV309" s="319"/>
      <c r="OXW309" s="323"/>
      <c r="OXX309" s="319"/>
      <c r="OXY309" s="323"/>
      <c r="OXZ309" s="319"/>
      <c r="OYA309" s="323"/>
      <c r="OYB309" s="319"/>
      <c r="OYC309" s="323"/>
      <c r="OYD309" s="319"/>
      <c r="OYE309" s="323"/>
      <c r="OYF309" s="319"/>
      <c r="OYG309" s="323"/>
      <c r="OYH309" s="319"/>
      <c r="OYI309" s="323"/>
      <c r="OYJ309" s="319"/>
      <c r="OYK309" s="323"/>
      <c r="OYL309" s="319"/>
      <c r="OYM309" s="323"/>
      <c r="OYN309" s="319"/>
      <c r="OYO309" s="323"/>
      <c r="OYP309" s="319"/>
      <c r="OYQ309" s="323"/>
      <c r="OYR309" s="319"/>
      <c r="OYS309" s="323"/>
      <c r="OYT309" s="319"/>
      <c r="OYU309" s="323"/>
      <c r="OYV309" s="319"/>
      <c r="OYW309" s="323"/>
      <c r="OYX309" s="319"/>
      <c r="OYY309" s="323"/>
      <c r="OYZ309" s="319"/>
      <c r="OZA309" s="323"/>
      <c r="OZB309" s="319"/>
      <c r="OZC309" s="323"/>
      <c r="OZD309" s="319"/>
      <c r="OZE309" s="323"/>
      <c r="OZF309" s="319"/>
      <c r="OZG309" s="323"/>
      <c r="OZH309" s="319"/>
      <c r="OZI309" s="323"/>
      <c r="OZJ309" s="319"/>
      <c r="OZK309" s="323"/>
      <c r="OZL309" s="319"/>
      <c r="OZM309" s="323"/>
      <c r="OZN309" s="319"/>
      <c r="OZO309" s="323"/>
      <c r="OZP309" s="319"/>
      <c r="OZQ309" s="323"/>
      <c r="OZR309" s="319"/>
      <c r="OZS309" s="323"/>
      <c r="OZT309" s="319"/>
      <c r="OZU309" s="323"/>
      <c r="OZV309" s="319"/>
      <c r="OZW309" s="323"/>
      <c r="OZX309" s="319"/>
      <c r="OZY309" s="323"/>
      <c r="OZZ309" s="319"/>
      <c r="PAA309" s="323"/>
      <c r="PAB309" s="319"/>
      <c r="PAC309" s="323"/>
      <c r="PAD309" s="319"/>
      <c r="PAE309" s="323"/>
      <c r="PAF309" s="319"/>
      <c r="PAG309" s="323"/>
      <c r="PAH309" s="319"/>
      <c r="PAI309" s="323"/>
      <c r="PAJ309" s="319"/>
      <c r="PAK309" s="323"/>
      <c r="PAL309" s="319"/>
      <c r="PAM309" s="323"/>
      <c r="PAN309" s="319"/>
      <c r="PAO309" s="323"/>
      <c r="PAP309" s="319"/>
      <c r="PAQ309" s="323"/>
      <c r="PAR309" s="319"/>
      <c r="PAS309" s="323"/>
      <c r="PAT309" s="319"/>
      <c r="PAU309" s="323"/>
      <c r="PAV309" s="319"/>
      <c r="PAW309" s="323"/>
      <c r="PAX309" s="319"/>
      <c r="PAY309" s="323"/>
      <c r="PAZ309" s="319"/>
      <c r="PBA309" s="323"/>
      <c r="PBB309" s="319"/>
      <c r="PBC309" s="323"/>
      <c r="PBD309" s="319"/>
      <c r="PBE309" s="323"/>
      <c r="PBF309" s="319"/>
      <c r="PBG309" s="323"/>
      <c r="PBH309" s="319"/>
      <c r="PBI309" s="323"/>
      <c r="PBJ309" s="319"/>
      <c r="PBK309" s="323"/>
      <c r="PBL309" s="319"/>
      <c r="PBM309" s="323"/>
      <c r="PBN309" s="319"/>
      <c r="PBO309" s="323"/>
      <c r="PBP309" s="319"/>
      <c r="PBQ309" s="323"/>
      <c r="PBR309" s="319"/>
      <c r="PBS309" s="323"/>
      <c r="PBT309" s="319"/>
      <c r="PBU309" s="323"/>
      <c r="PBV309" s="319"/>
      <c r="PBW309" s="323"/>
      <c r="PBX309" s="319"/>
      <c r="PBY309" s="323"/>
      <c r="PBZ309" s="319"/>
      <c r="PCA309" s="323"/>
      <c r="PCB309" s="319"/>
      <c r="PCC309" s="323"/>
      <c r="PCD309" s="319"/>
      <c r="PCE309" s="323"/>
      <c r="PCF309" s="319"/>
      <c r="PCG309" s="323"/>
      <c r="PCH309" s="319"/>
      <c r="PCI309" s="323"/>
      <c r="PCJ309" s="319"/>
      <c r="PCK309" s="323"/>
      <c r="PCL309" s="319"/>
      <c r="PCM309" s="323"/>
      <c r="PCN309" s="319"/>
      <c r="PCO309" s="323"/>
      <c r="PCP309" s="319"/>
      <c r="PCQ309" s="323"/>
      <c r="PCR309" s="319"/>
      <c r="PCS309" s="323"/>
      <c r="PCT309" s="319"/>
      <c r="PCU309" s="323"/>
      <c r="PCV309" s="319"/>
      <c r="PCW309" s="323"/>
      <c r="PCX309" s="319"/>
      <c r="PCY309" s="323"/>
      <c r="PCZ309" s="319"/>
      <c r="PDA309" s="323"/>
      <c r="PDB309" s="319"/>
      <c r="PDC309" s="323"/>
      <c r="PDD309" s="319"/>
      <c r="PDE309" s="323"/>
      <c r="PDF309" s="319"/>
      <c r="PDG309" s="323"/>
      <c r="PDH309" s="319"/>
      <c r="PDI309" s="323"/>
      <c r="PDJ309" s="319"/>
      <c r="PDK309" s="323"/>
      <c r="PDL309" s="319"/>
      <c r="PDM309" s="323"/>
      <c r="PDN309" s="319"/>
      <c r="PDO309" s="323"/>
      <c r="PDP309" s="319"/>
      <c r="PDQ309" s="323"/>
      <c r="PDR309" s="319"/>
      <c r="PDS309" s="323"/>
      <c r="PDT309" s="319"/>
      <c r="PDU309" s="323"/>
      <c r="PDV309" s="319"/>
      <c r="PDW309" s="323"/>
      <c r="PDX309" s="319"/>
      <c r="PDY309" s="323"/>
      <c r="PDZ309" s="319"/>
      <c r="PEA309" s="323"/>
      <c r="PEB309" s="319"/>
      <c r="PEC309" s="323"/>
      <c r="PED309" s="319"/>
      <c r="PEE309" s="323"/>
      <c r="PEF309" s="319"/>
      <c r="PEG309" s="323"/>
      <c r="PEH309" s="319"/>
      <c r="PEI309" s="323"/>
      <c r="PEJ309" s="319"/>
      <c r="PEK309" s="323"/>
      <c r="PEL309" s="319"/>
      <c r="PEM309" s="323"/>
      <c r="PEN309" s="319"/>
      <c r="PEO309" s="323"/>
      <c r="PEP309" s="319"/>
      <c r="PEQ309" s="323"/>
      <c r="PER309" s="319"/>
      <c r="PES309" s="323"/>
      <c r="PET309" s="319"/>
      <c r="PEU309" s="323"/>
      <c r="PEV309" s="319"/>
      <c r="PEW309" s="323"/>
      <c r="PEX309" s="319"/>
      <c r="PEY309" s="323"/>
      <c r="PEZ309" s="319"/>
      <c r="PFA309" s="323"/>
      <c r="PFB309" s="319"/>
      <c r="PFC309" s="323"/>
      <c r="PFD309" s="319"/>
      <c r="PFE309" s="323"/>
      <c r="PFF309" s="319"/>
      <c r="PFG309" s="323"/>
      <c r="PFH309" s="319"/>
      <c r="PFI309" s="323"/>
      <c r="PFJ309" s="319"/>
      <c r="PFK309" s="323"/>
      <c r="PFL309" s="319"/>
      <c r="PFM309" s="323"/>
      <c r="PFN309" s="319"/>
      <c r="PFO309" s="323"/>
      <c r="PFP309" s="319"/>
      <c r="PFQ309" s="323"/>
      <c r="PFR309" s="319"/>
      <c r="PFS309" s="323"/>
      <c r="PFT309" s="319"/>
      <c r="PFU309" s="323"/>
      <c r="PFV309" s="319"/>
      <c r="PFW309" s="323"/>
      <c r="PFX309" s="319"/>
      <c r="PFY309" s="323"/>
      <c r="PFZ309" s="319"/>
      <c r="PGA309" s="323"/>
      <c r="PGB309" s="319"/>
      <c r="PGC309" s="323"/>
      <c r="PGD309" s="319"/>
      <c r="PGE309" s="323"/>
      <c r="PGF309" s="319"/>
      <c r="PGG309" s="323"/>
      <c r="PGH309" s="319"/>
      <c r="PGI309" s="323"/>
      <c r="PGJ309" s="319"/>
      <c r="PGK309" s="323"/>
      <c r="PGL309" s="319"/>
      <c r="PGM309" s="323"/>
      <c r="PGN309" s="319"/>
      <c r="PGO309" s="323"/>
      <c r="PGP309" s="319"/>
      <c r="PGQ309" s="323"/>
      <c r="PGR309" s="319"/>
      <c r="PGS309" s="323"/>
      <c r="PGT309" s="319"/>
      <c r="PGU309" s="323"/>
      <c r="PGV309" s="319"/>
      <c r="PGW309" s="323"/>
      <c r="PGX309" s="319"/>
      <c r="PGY309" s="323"/>
      <c r="PGZ309" s="319"/>
      <c r="PHA309" s="323"/>
      <c r="PHB309" s="319"/>
      <c r="PHC309" s="323"/>
      <c r="PHD309" s="319"/>
      <c r="PHE309" s="323"/>
      <c r="PHF309" s="319"/>
      <c r="PHG309" s="323"/>
      <c r="PHH309" s="319"/>
      <c r="PHI309" s="323"/>
      <c r="PHJ309" s="319"/>
      <c r="PHK309" s="323"/>
      <c r="PHL309" s="319"/>
      <c r="PHM309" s="323"/>
      <c r="PHN309" s="319"/>
      <c r="PHO309" s="323"/>
      <c r="PHP309" s="319"/>
      <c r="PHQ309" s="323"/>
      <c r="PHR309" s="319"/>
      <c r="PHS309" s="323"/>
      <c r="PHT309" s="319"/>
      <c r="PHU309" s="323"/>
      <c r="PHV309" s="319"/>
      <c r="PHW309" s="323"/>
      <c r="PHX309" s="319"/>
      <c r="PHY309" s="323"/>
      <c r="PHZ309" s="319"/>
      <c r="PIA309" s="323"/>
      <c r="PIB309" s="319"/>
      <c r="PIC309" s="323"/>
      <c r="PID309" s="319"/>
      <c r="PIE309" s="323"/>
      <c r="PIF309" s="319"/>
      <c r="PIG309" s="323"/>
      <c r="PIH309" s="319"/>
      <c r="PII309" s="323"/>
      <c r="PIJ309" s="319"/>
      <c r="PIK309" s="323"/>
      <c r="PIL309" s="319"/>
      <c r="PIM309" s="323"/>
      <c r="PIN309" s="319"/>
      <c r="PIO309" s="323"/>
      <c r="PIP309" s="319"/>
      <c r="PIQ309" s="323"/>
      <c r="PIR309" s="319"/>
      <c r="PIS309" s="323"/>
      <c r="PIT309" s="319"/>
      <c r="PIU309" s="323"/>
      <c r="PIV309" s="319"/>
      <c r="PIW309" s="323"/>
      <c r="PIX309" s="319"/>
      <c r="PIY309" s="323"/>
      <c r="PIZ309" s="319"/>
      <c r="PJA309" s="323"/>
      <c r="PJB309" s="319"/>
      <c r="PJC309" s="323"/>
      <c r="PJD309" s="319"/>
      <c r="PJE309" s="323"/>
      <c r="PJF309" s="319"/>
      <c r="PJG309" s="323"/>
      <c r="PJH309" s="319"/>
      <c r="PJI309" s="323"/>
      <c r="PJJ309" s="319"/>
      <c r="PJK309" s="323"/>
      <c r="PJL309" s="319"/>
      <c r="PJM309" s="323"/>
      <c r="PJN309" s="319"/>
      <c r="PJO309" s="323"/>
      <c r="PJP309" s="319"/>
      <c r="PJQ309" s="323"/>
      <c r="PJR309" s="319"/>
      <c r="PJS309" s="323"/>
      <c r="PJT309" s="319"/>
      <c r="PJU309" s="323"/>
      <c r="PJV309" s="319"/>
      <c r="PJW309" s="323"/>
      <c r="PJX309" s="319"/>
      <c r="PJY309" s="323"/>
      <c r="PJZ309" s="319"/>
      <c r="PKA309" s="323"/>
      <c r="PKB309" s="319"/>
      <c r="PKC309" s="323"/>
      <c r="PKD309" s="319"/>
      <c r="PKE309" s="323"/>
      <c r="PKF309" s="319"/>
      <c r="PKG309" s="323"/>
      <c r="PKH309" s="319"/>
      <c r="PKI309" s="323"/>
      <c r="PKJ309" s="319"/>
      <c r="PKK309" s="323"/>
      <c r="PKL309" s="319"/>
      <c r="PKM309" s="323"/>
      <c r="PKN309" s="319"/>
      <c r="PKO309" s="323"/>
      <c r="PKP309" s="319"/>
      <c r="PKQ309" s="323"/>
      <c r="PKR309" s="319"/>
      <c r="PKS309" s="323"/>
      <c r="PKT309" s="319"/>
      <c r="PKU309" s="323"/>
      <c r="PKV309" s="319"/>
      <c r="PKW309" s="323"/>
      <c r="PKX309" s="319"/>
      <c r="PKY309" s="323"/>
      <c r="PKZ309" s="319"/>
      <c r="PLA309" s="323"/>
      <c r="PLB309" s="319"/>
      <c r="PLC309" s="323"/>
      <c r="PLD309" s="319"/>
      <c r="PLE309" s="323"/>
      <c r="PLF309" s="319"/>
      <c r="PLG309" s="323"/>
      <c r="PLH309" s="319"/>
      <c r="PLI309" s="323"/>
      <c r="PLJ309" s="319"/>
      <c r="PLK309" s="323"/>
      <c r="PLL309" s="319"/>
      <c r="PLM309" s="323"/>
      <c r="PLN309" s="319"/>
      <c r="PLO309" s="323"/>
      <c r="PLP309" s="319"/>
      <c r="PLQ309" s="323"/>
      <c r="PLR309" s="319"/>
      <c r="PLS309" s="323"/>
      <c r="PLT309" s="319"/>
      <c r="PLU309" s="323"/>
      <c r="PLV309" s="319"/>
      <c r="PLW309" s="323"/>
      <c r="PLX309" s="319"/>
      <c r="PLY309" s="323"/>
      <c r="PLZ309" s="319"/>
      <c r="PMA309" s="323"/>
      <c r="PMB309" s="319"/>
      <c r="PMC309" s="323"/>
      <c r="PMD309" s="319"/>
      <c r="PME309" s="323"/>
      <c r="PMF309" s="319"/>
      <c r="PMG309" s="323"/>
      <c r="PMH309" s="319"/>
      <c r="PMI309" s="323"/>
      <c r="PMJ309" s="319"/>
      <c r="PMK309" s="323"/>
      <c r="PML309" s="319"/>
      <c r="PMM309" s="323"/>
      <c r="PMN309" s="319"/>
      <c r="PMO309" s="323"/>
      <c r="PMP309" s="319"/>
      <c r="PMQ309" s="323"/>
      <c r="PMR309" s="319"/>
      <c r="PMS309" s="323"/>
      <c r="PMT309" s="319"/>
      <c r="PMU309" s="323"/>
      <c r="PMV309" s="319"/>
      <c r="PMW309" s="323"/>
      <c r="PMX309" s="319"/>
      <c r="PMY309" s="323"/>
      <c r="PMZ309" s="319"/>
      <c r="PNA309" s="323"/>
      <c r="PNB309" s="319"/>
      <c r="PNC309" s="323"/>
      <c r="PND309" s="319"/>
      <c r="PNE309" s="323"/>
      <c r="PNF309" s="319"/>
      <c r="PNG309" s="323"/>
      <c r="PNH309" s="319"/>
      <c r="PNI309" s="323"/>
      <c r="PNJ309" s="319"/>
      <c r="PNK309" s="323"/>
      <c r="PNL309" s="319"/>
      <c r="PNM309" s="323"/>
      <c r="PNN309" s="319"/>
      <c r="PNO309" s="323"/>
      <c r="PNP309" s="319"/>
      <c r="PNQ309" s="323"/>
      <c r="PNR309" s="319"/>
      <c r="PNS309" s="323"/>
      <c r="PNT309" s="319"/>
      <c r="PNU309" s="323"/>
      <c r="PNV309" s="319"/>
      <c r="PNW309" s="323"/>
      <c r="PNX309" s="319"/>
      <c r="PNY309" s="323"/>
      <c r="PNZ309" s="319"/>
      <c r="POA309" s="323"/>
      <c r="POB309" s="319"/>
      <c r="POC309" s="323"/>
      <c r="POD309" s="319"/>
      <c r="POE309" s="323"/>
      <c r="POF309" s="319"/>
      <c r="POG309" s="323"/>
      <c r="POH309" s="319"/>
      <c r="POI309" s="323"/>
      <c r="POJ309" s="319"/>
      <c r="POK309" s="323"/>
      <c r="POL309" s="319"/>
      <c r="POM309" s="323"/>
      <c r="PON309" s="319"/>
      <c r="POO309" s="323"/>
      <c r="POP309" s="319"/>
      <c r="POQ309" s="323"/>
      <c r="POR309" s="319"/>
      <c r="POS309" s="323"/>
      <c r="POT309" s="319"/>
      <c r="POU309" s="323"/>
      <c r="POV309" s="319"/>
      <c r="POW309" s="323"/>
      <c r="POX309" s="319"/>
      <c r="POY309" s="323"/>
      <c r="POZ309" s="319"/>
      <c r="PPA309" s="323"/>
      <c r="PPB309" s="319"/>
      <c r="PPC309" s="323"/>
      <c r="PPD309" s="319"/>
      <c r="PPE309" s="323"/>
      <c r="PPF309" s="319"/>
      <c r="PPG309" s="323"/>
      <c r="PPH309" s="319"/>
      <c r="PPI309" s="323"/>
      <c r="PPJ309" s="319"/>
      <c r="PPK309" s="323"/>
      <c r="PPL309" s="319"/>
      <c r="PPM309" s="323"/>
      <c r="PPN309" s="319"/>
      <c r="PPO309" s="323"/>
      <c r="PPP309" s="319"/>
      <c r="PPQ309" s="323"/>
      <c r="PPR309" s="319"/>
      <c r="PPS309" s="323"/>
      <c r="PPT309" s="319"/>
      <c r="PPU309" s="323"/>
      <c r="PPV309" s="319"/>
      <c r="PPW309" s="323"/>
      <c r="PPX309" s="319"/>
      <c r="PPY309" s="323"/>
      <c r="PPZ309" s="319"/>
      <c r="PQA309" s="323"/>
      <c r="PQB309" s="319"/>
      <c r="PQC309" s="323"/>
      <c r="PQD309" s="319"/>
      <c r="PQE309" s="323"/>
      <c r="PQF309" s="319"/>
      <c r="PQG309" s="323"/>
      <c r="PQH309" s="319"/>
      <c r="PQI309" s="323"/>
      <c r="PQJ309" s="319"/>
      <c r="PQK309" s="323"/>
      <c r="PQL309" s="319"/>
      <c r="PQM309" s="323"/>
      <c r="PQN309" s="319"/>
      <c r="PQO309" s="323"/>
      <c r="PQP309" s="319"/>
      <c r="PQQ309" s="323"/>
      <c r="PQR309" s="319"/>
      <c r="PQS309" s="323"/>
      <c r="PQT309" s="319"/>
      <c r="PQU309" s="323"/>
      <c r="PQV309" s="319"/>
      <c r="PQW309" s="323"/>
      <c r="PQX309" s="319"/>
      <c r="PQY309" s="323"/>
      <c r="PQZ309" s="319"/>
      <c r="PRA309" s="323"/>
      <c r="PRB309" s="319"/>
      <c r="PRC309" s="323"/>
      <c r="PRD309" s="319"/>
      <c r="PRE309" s="323"/>
      <c r="PRF309" s="319"/>
      <c r="PRG309" s="323"/>
      <c r="PRH309" s="319"/>
      <c r="PRI309" s="323"/>
      <c r="PRJ309" s="319"/>
      <c r="PRK309" s="323"/>
      <c r="PRL309" s="319"/>
      <c r="PRM309" s="323"/>
      <c r="PRN309" s="319"/>
      <c r="PRO309" s="323"/>
      <c r="PRP309" s="319"/>
      <c r="PRQ309" s="323"/>
      <c r="PRR309" s="319"/>
      <c r="PRS309" s="323"/>
      <c r="PRT309" s="319"/>
      <c r="PRU309" s="323"/>
      <c r="PRV309" s="319"/>
      <c r="PRW309" s="323"/>
      <c r="PRX309" s="319"/>
      <c r="PRY309" s="323"/>
      <c r="PRZ309" s="319"/>
      <c r="PSA309" s="323"/>
      <c r="PSB309" s="319"/>
      <c r="PSC309" s="323"/>
      <c r="PSD309" s="319"/>
      <c r="PSE309" s="323"/>
      <c r="PSF309" s="319"/>
      <c r="PSG309" s="323"/>
      <c r="PSH309" s="319"/>
      <c r="PSI309" s="323"/>
      <c r="PSJ309" s="319"/>
      <c r="PSK309" s="323"/>
      <c r="PSL309" s="319"/>
      <c r="PSM309" s="323"/>
      <c r="PSN309" s="319"/>
      <c r="PSO309" s="323"/>
      <c r="PSP309" s="319"/>
      <c r="PSQ309" s="323"/>
      <c r="PSR309" s="319"/>
      <c r="PSS309" s="323"/>
      <c r="PST309" s="319"/>
      <c r="PSU309" s="323"/>
      <c r="PSV309" s="319"/>
      <c r="PSW309" s="323"/>
      <c r="PSX309" s="319"/>
      <c r="PSY309" s="323"/>
      <c r="PSZ309" s="319"/>
      <c r="PTA309" s="323"/>
      <c r="PTB309" s="319"/>
      <c r="PTC309" s="323"/>
      <c r="PTD309" s="319"/>
      <c r="PTE309" s="323"/>
      <c r="PTF309" s="319"/>
      <c r="PTG309" s="323"/>
      <c r="PTH309" s="319"/>
      <c r="PTI309" s="323"/>
      <c r="PTJ309" s="319"/>
      <c r="PTK309" s="323"/>
      <c r="PTL309" s="319"/>
      <c r="PTM309" s="323"/>
      <c r="PTN309" s="319"/>
      <c r="PTO309" s="323"/>
      <c r="PTP309" s="319"/>
      <c r="PTQ309" s="323"/>
      <c r="PTR309" s="319"/>
      <c r="PTS309" s="323"/>
      <c r="PTT309" s="319"/>
      <c r="PTU309" s="323"/>
      <c r="PTV309" s="319"/>
      <c r="PTW309" s="323"/>
      <c r="PTX309" s="319"/>
      <c r="PTY309" s="323"/>
      <c r="PTZ309" s="319"/>
      <c r="PUA309" s="323"/>
      <c r="PUB309" s="319"/>
      <c r="PUC309" s="323"/>
      <c r="PUD309" s="319"/>
      <c r="PUE309" s="323"/>
      <c r="PUF309" s="319"/>
      <c r="PUG309" s="323"/>
      <c r="PUH309" s="319"/>
      <c r="PUI309" s="323"/>
      <c r="PUJ309" s="319"/>
      <c r="PUK309" s="323"/>
      <c r="PUL309" s="319"/>
      <c r="PUM309" s="323"/>
      <c r="PUN309" s="319"/>
      <c r="PUO309" s="323"/>
      <c r="PUP309" s="319"/>
      <c r="PUQ309" s="323"/>
      <c r="PUR309" s="319"/>
      <c r="PUS309" s="323"/>
      <c r="PUT309" s="319"/>
      <c r="PUU309" s="323"/>
      <c r="PUV309" s="319"/>
      <c r="PUW309" s="323"/>
      <c r="PUX309" s="319"/>
      <c r="PUY309" s="323"/>
      <c r="PUZ309" s="319"/>
      <c r="PVA309" s="323"/>
      <c r="PVB309" s="319"/>
      <c r="PVC309" s="323"/>
      <c r="PVD309" s="319"/>
      <c r="PVE309" s="323"/>
      <c r="PVF309" s="319"/>
      <c r="PVG309" s="323"/>
      <c r="PVH309" s="319"/>
      <c r="PVI309" s="323"/>
      <c r="PVJ309" s="319"/>
      <c r="PVK309" s="323"/>
      <c r="PVL309" s="319"/>
      <c r="PVM309" s="323"/>
      <c r="PVN309" s="319"/>
      <c r="PVO309" s="323"/>
      <c r="PVP309" s="319"/>
      <c r="PVQ309" s="323"/>
      <c r="PVR309" s="319"/>
      <c r="PVS309" s="323"/>
      <c r="PVT309" s="319"/>
      <c r="PVU309" s="323"/>
      <c r="PVV309" s="319"/>
      <c r="PVW309" s="323"/>
      <c r="PVX309" s="319"/>
      <c r="PVY309" s="323"/>
      <c r="PVZ309" s="319"/>
      <c r="PWA309" s="323"/>
      <c r="PWB309" s="319"/>
      <c r="PWC309" s="323"/>
      <c r="PWD309" s="319"/>
      <c r="PWE309" s="323"/>
      <c r="PWF309" s="319"/>
      <c r="PWG309" s="323"/>
      <c r="PWH309" s="319"/>
      <c r="PWI309" s="323"/>
      <c r="PWJ309" s="319"/>
      <c r="PWK309" s="323"/>
      <c r="PWL309" s="319"/>
      <c r="PWM309" s="323"/>
      <c r="PWN309" s="319"/>
      <c r="PWO309" s="323"/>
      <c r="PWP309" s="319"/>
      <c r="PWQ309" s="323"/>
      <c r="PWR309" s="319"/>
      <c r="PWS309" s="323"/>
      <c r="PWT309" s="319"/>
      <c r="PWU309" s="323"/>
      <c r="PWV309" s="319"/>
      <c r="PWW309" s="323"/>
      <c r="PWX309" s="319"/>
      <c r="PWY309" s="323"/>
      <c r="PWZ309" s="319"/>
      <c r="PXA309" s="323"/>
      <c r="PXB309" s="319"/>
      <c r="PXC309" s="323"/>
      <c r="PXD309" s="319"/>
      <c r="PXE309" s="323"/>
      <c r="PXF309" s="319"/>
      <c r="PXG309" s="323"/>
      <c r="PXH309" s="319"/>
      <c r="PXI309" s="323"/>
      <c r="PXJ309" s="319"/>
      <c r="PXK309" s="323"/>
      <c r="PXL309" s="319"/>
      <c r="PXM309" s="323"/>
      <c r="PXN309" s="319"/>
      <c r="PXO309" s="323"/>
      <c r="PXP309" s="319"/>
      <c r="PXQ309" s="323"/>
      <c r="PXR309" s="319"/>
      <c r="PXS309" s="323"/>
      <c r="PXT309" s="319"/>
      <c r="PXU309" s="323"/>
      <c r="PXV309" s="319"/>
      <c r="PXW309" s="323"/>
      <c r="PXX309" s="319"/>
      <c r="PXY309" s="323"/>
      <c r="PXZ309" s="319"/>
      <c r="PYA309" s="323"/>
      <c r="PYB309" s="319"/>
      <c r="PYC309" s="323"/>
      <c r="PYD309" s="319"/>
      <c r="PYE309" s="323"/>
      <c r="PYF309" s="319"/>
      <c r="PYG309" s="323"/>
      <c r="PYH309" s="319"/>
      <c r="PYI309" s="323"/>
      <c r="PYJ309" s="319"/>
      <c r="PYK309" s="323"/>
      <c r="PYL309" s="319"/>
      <c r="PYM309" s="323"/>
      <c r="PYN309" s="319"/>
      <c r="PYO309" s="323"/>
      <c r="PYP309" s="319"/>
      <c r="PYQ309" s="323"/>
      <c r="PYR309" s="319"/>
      <c r="PYS309" s="323"/>
      <c r="PYT309" s="319"/>
      <c r="PYU309" s="323"/>
      <c r="PYV309" s="319"/>
      <c r="PYW309" s="323"/>
      <c r="PYX309" s="319"/>
      <c r="PYY309" s="323"/>
      <c r="PYZ309" s="319"/>
      <c r="PZA309" s="323"/>
      <c r="PZB309" s="319"/>
      <c r="PZC309" s="323"/>
      <c r="PZD309" s="319"/>
      <c r="PZE309" s="323"/>
      <c r="PZF309" s="319"/>
      <c r="PZG309" s="323"/>
      <c r="PZH309" s="319"/>
      <c r="PZI309" s="323"/>
      <c r="PZJ309" s="319"/>
      <c r="PZK309" s="323"/>
      <c r="PZL309" s="319"/>
      <c r="PZM309" s="323"/>
      <c r="PZN309" s="319"/>
      <c r="PZO309" s="323"/>
      <c r="PZP309" s="319"/>
      <c r="PZQ309" s="323"/>
      <c r="PZR309" s="319"/>
      <c r="PZS309" s="323"/>
      <c r="PZT309" s="319"/>
      <c r="PZU309" s="323"/>
      <c r="PZV309" s="319"/>
      <c r="PZW309" s="323"/>
      <c r="PZX309" s="319"/>
      <c r="PZY309" s="323"/>
      <c r="PZZ309" s="319"/>
      <c r="QAA309" s="323"/>
      <c r="QAB309" s="319"/>
      <c r="QAC309" s="323"/>
      <c r="QAD309" s="319"/>
      <c r="QAE309" s="323"/>
      <c r="QAF309" s="319"/>
      <c r="QAG309" s="323"/>
      <c r="QAH309" s="319"/>
      <c r="QAI309" s="323"/>
      <c r="QAJ309" s="319"/>
      <c r="QAK309" s="323"/>
      <c r="QAL309" s="319"/>
      <c r="QAM309" s="323"/>
      <c r="QAN309" s="319"/>
      <c r="QAO309" s="323"/>
      <c r="QAP309" s="319"/>
      <c r="QAQ309" s="323"/>
      <c r="QAR309" s="319"/>
      <c r="QAS309" s="323"/>
      <c r="QAT309" s="319"/>
      <c r="QAU309" s="323"/>
      <c r="QAV309" s="319"/>
      <c r="QAW309" s="323"/>
      <c r="QAX309" s="319"/>
      <c r="QAY309" s="323"/>
      <c r="QAZ309" s="319"/>
      <c r="QBA309" s="323"/>
      <c r="QBB309" s="319"/>
      <c r="QBC309" s="323"/>
      <c r="QBD309" s="319"/>
      <c r="QBE309" s="323"/>
      <c r="QBF309" s="319"/>
      <c r="QBG309" s="323"/>
      <c r="QBH309" s="319"/>
      <c r="QBI309" s="323"/>
      <c r="QBJ309" s="319"/>
      <c r="QBK309" s="323"/>
      <c r="QBL309" s="319"/>
      <c r="QBM309" s="323"/>
      <c r="QBN309" s="319"/>
      <c r="QBO309" s="323"/>
      <c r="QBP309" s="319"/>
      <c r="QBQ309" s="323"/>
      <c r="QBR309" s="319"/>
      <c r="QBS309" s="323"/>
      <c r="QBT309" s="319"/>
      <c r="QBU309" s="323"/>
      <c r="QBV309" s="319"/>
      <c r="QBW309" s="323"/>
      <c r="QBX309" s="319"/>
      <c r="QBY309" s="323"/>
      <c r="QBZ309" s="319"/>
      <c r="QCA309" s="323"/>
      <c r="QCB309" s="319"/>
      <c r="QCC309" s="323"/>
      <c r="QCD309" s="319"/>
      <c r="QCE309" s="323"/>
      <c r="QCF309" s="319"/>
      <c r="QCG309" s="323"/>
      <c r="QCH309" s="319"/>
      <c r="QCI309" s="323"/>
      <c r="QCJ309" s="319"/>
      <c r="QCK309" s="323"/>
      <c r="QCL309" s="319"/>
      <c r="QCM309" s="323"/>
      <c r="QCN309" s="319"/>
      <c r="QCO309" s="323"/>
      <c r="QCP309" s="319"/>
      <c r="QCQ309" s="323"/>
      <c r="QCR309" s="319"/>
      <c r="QCS309" s="323"/>
      <c r="QCT309" s="319"/>
      <c r="QCU309" s="323"/>
      <c r="QCV309" s="319"/>
      <c r="QCW309" s="323"/>
      <c r="QCX309" s="319"/>
      <c r="QCY309" s="323"/>
      <c r="QCZ309" s="319"/>
      <c r="QDA309" s="323"/>
      <c r="QDB309" s="319"/>
      <c r="QDC309" s="323"/>
      <c r="QDD309" s="319"/>
      <c r="QDE309" s="323"/>
      <c r="QDF309" s="319"/>
      <c r="QDG309" s="323"/>
      <c r="QDH309" s="319"/>
      <c r="QDI309" s="323"/>
      <c r="QDJ309" s="319"/>
      <c r="QDK309" s="323"/>
      <c r="QDL309" s="319"/>
      <c r="QDM309" s="323"/>
      <c r="QDN309" s="319"/>
      <c r="QDO309" s="323"/>
      <c r="QDP309" s="319"/>
      <c r="QDQ309" s="323"/>
      <c r="QDR309" s="319"/>
      <c r="QDS309" s="323"/>
      <c r="QDT309" s="319"/>
      <c r="QDU309" s="323"/>
      <c r="QDV309" s="319"/>
      <c r="QDW309" s="323"/>
      <c r="QDX309" s="319"/>
      <c r="QDY309" s="323"/>
      <c r="QDZ309" s="319"/>
      <c r="QEA309" s="323"/>
      <c r="QEB309" s="319"/>
      <c r="QEC309" s="323"/>
      <c r="QED309" s="319"/>
      <c r="QEE309" s="323"/>
      <c r="QEF309" s="319"/>
      <c r="QEG309" s="323"/>
      <c r="QEH309" s="319"/>
      <c r="QEI309" s="323"/>
      <c r="QEJ309" s="319"/>
      <c r="QEK309" s="323"/>
      <c r="QEL309" s="319"/>
      <c r="QEM309" s="323"/>
      <c r="QEN309" s="319"/>
      <c r="QEO309" s="323"/>
      <c r="QEP309" s="319"/>
      <c r="QEQ309" s="323"/>
      <c r="QER309" s="319"/>
      <c r="QES309" s="323"/>
      <c r="QET309" s="319"/>
      <c r="QEU309" s="323"/>
      <c r="QEV309" s="319"/>
      <c r="QEW309" s="323"/>
      <c r="QEX309" s="319"/>
      <c r="QEY309" s="323"/>
      <c r="QEZ309" s="319"/>
      <c r="QFA309" s="323"/>
      <c r="QFB309" s="319"/>
      <c r="QFC309" s="323"/>
      <c r="QFD309" s="319"/>
      <c r="QFE309" s="323"/>
      <c r="QFF309" s="319"/>
      <c r="QFG309" s="323"/>
      <c r="QFH309" s="319"/>
      <c r="QFI309" s="323"/>
      <c r="QFJ309" s="319"/>
      <c r="QFK309" s="323"/>
      <c r="QFL309" s="319"/>
      <c r="QFM309" s="323"/>
      <c r="QFN309" s="319"/>
      <c r="QFO309" s="323"/>
      <c r="QFP309" s="319"/>
      <c r="QFQ309" s="323"/>
      <c r="QFR309" s="319"/>
      <c r="QFS309" s="323"/>
      <c r="QFT309" s="319"/>
      <c r="QFU309" s="323"/>
      <c r="QFV309" s="319"/>
      <c r="QFW309" s="323"/>
      <c r="QFX309" s="319"/>
      <c r="QFY309" s="323"/>
      <c r="QFZ309" s="319"/>
      <c r="QGA309" s="323"/>
      <c r="QGB309" s="319"/>
      <c r="QGC309" s="323"/>
      <c r="QGD309" s="319"/>
      <c r="QGE309" s="323"/>
      <c r="QGF309" s="319"/>
      <c r="QGG309" s="323"/>
      <c r="QGH309" s="319"/>
      <c r="QGI309" s="323"/>
      <c r="QGJ309" s="319"/>
      <c r="QGK309" s="323"/>
      <c r="QGL309" s="319"/>
      <c r="QGM309" s="323"/>
      <c r="QGN309" s="319"/>
      <c r="QGO309" s="323"/>
      <c r="QGP309" s="319"/>
      <c r="QGQ309" s="323"/>
      <c r="QGR309" s="319"/>
      <c r="QGS309" s="323"/>
      <c r="QGT309" s="319"/>
      <c r="QGU309" s="323"/>
      <c r="QGV309" s="319"/>
      <c r="QGW309" s="323"/>
      <c r="QGX309" s="319"/>
      <c r="QGY309" s="323"/>
      <c r="QGZ309" s="319"/>
      <c r="QHA309" s="323"/>
      <c r="QHB309" s="319"/>
      <c r="QHC309" s="323"/>
      <c r="QHD309" s="319"/>
      <c r="QHE309" s="323"/>
      <c r="QHF309" s="319"/>
      <c r="QHG309" s="323"/>
      <c r="QHH309" s="319"/>
      <c r="QHI309" s="323"/>
      <c r="QHJ309" s="319"/>
      <c r="QHK309" s="323"/>
      <c r="QHL309" s="319"/>
      <c r="QHM309" s="323"/>
      <c r="QHN309" s="319"/>
      <c r="QHO309" s="323"/>
      <c r="QHP309" s="319"/>
      <c r="QHQ309" s="323"/>
      <c r="QHR309" s="319"/>
      <c r="QHS309" s="323"/>
      <c r="QHT309" s="319"/>
      <c r="QHU309" s="323"/>
      <c r="QHV309" s="319"/>
      <c r="QHW309" s="323"/>
      <c r="QHX309" s="319"/>
      <c r="QHY309" s="323"/>
      <c r="QHZ309" s="319"/>
      <c r="QIA309" s="323"/>
      <c r="QIB309" s="319"/>
      <c r="QIC309" s="323"/>
      <c r="QID309" s="319"/>
      <c r="QIE309" s="323"/>
      <c r="QIF309" s="319"/>
      <c r="QIG309" s="323"/>
      <c r="QIH309" s="319"/>
      <c r="QII309" s="323"/>
      <c r="QIJ309" s="319"/>
      <c r="QIK309" s="323"/>
      <c r="QIL309" s="319"/>
      <c r="QIM309" s="323"/>
      <c r="QIN309" s="319"/>
      <c r="QIO309" s="323"/>
      <c r="QIP309" s="319"/>
      <c r="QIQ309" s="323"/>
      <c r="QIR309" s="319"/>
      <c r="QIS309" s="323"/>
      <c r="QIT309" s="319"/>
      <c r="QIU309" s="323"/>
      <c r="QIV309" s="319"/>
      <c r="QIW309" s="323"/>
      <c r="QIX309" s="319"/>
      <c r="QIY309" s="323"/>
      <c r="QIZ309" s="319"/>
      <c r="QJA309" s="323"/>
      <c r="QJB309" s="319"/>
      <c r="QJC309" s="323"/>
      <c r="QJD309" s="319"/>
      <c r="QJE309" s="323"/>
      <c r="QJF309" s="319"/>
      <c r="QJG309" s="323"/>
      <c r="QJH309" s="319"/>
      <c r="QJI309" s="323"/>
      <c r="QJJ309" s="319"/>
      <c r="QJK309" s="323"/>
      <c r="QJL309" s="319"/>
      <c r="QJM309" s="323"/>
      <c r="QJN309" s="319"/>
      <c r="QJO309" s="323"/>
      <c r="QJP309" s="319"/>
      <c r="QJQ309" s="323"/>
      <c r="QJR309" s="319"/>
      <c r="QJS309" s="323"/>
      <c r="QJT309" s="319"/>
      <c r="QJU309" s="323"/>
      <c r="QJV309" s="319"/>
      <c r="QJW309" s="323"/>
      <c r="QJX309" s="319"/>
      <c r="QJY309" s="323"/>
      <c r="QJZ309" s="319"/>
      <c r="QKA309" s="323"/>
      <c r="QKB309" s="319"/>
      <c r="QKC309" s="323"/>
      <c r="QKD309" s="319"/>
      <c r="QKE309" s="323"/>
      <c r="QKF309" s="319"/>
      <c r="QKG309" s="323"/>
      <c r="QKH309" s="319"/>
      <c r="QKI309" s="323"/>
      <c r="QKJ309" s="319"/>
      <c r="QKK309" s="323"/>
      <c r="QKL309" s="319"/>
      <c r="QKM309" s="323"/>
      <c r="QKN309" s="319"/>
      <c r="QKO309" s="323"/>
      <c r="QKP309" s="319"/>
      <c r="QKQ309" s="323"/>
      <c r="QKR309" s="319"/>
      <c r="QKS309" s="323"/>
      <c r="QKT309" s="319"/>
      <c r="QKU309" s="323"/>
      <c r="QKV309" s="319"/>
      <c r="QKW309" s="323"/>
      <c r="QKX309" s="319"/>
      <c r="QKY309" s="323"/>
      <c r="QKZ309" s="319"/>
      <c r="QLA309" s="323"/>
      <c r="QLB309" s="319"/>
      <c r="QLC309" s="323"/>
      <c r="QLD309" s="319"/>
      <c r="QLE309" s="323"/>
      <c r="QLF309" s="319"/>
      <c r="QLG309" s="323"/>
      <c r="QLH309" s="319"/>
      <c r="QLI309" s="323"/>
      <c r="QLJ309" s="319"/>
      <c r="QLK309" s="323"/>
      <c r="QLL309" s="319"/>
      <c r="QLM309" s="323"/>
      <c r="QLN309" s="319"/>
      <c r="QLO309" s="323"/>
      <c r="QLP309" s="319"/>
      <c r="QLQ309" s="323"/>
      <c r="QLR309" s="319"/>
      <c r="QLS309" s="323"/>
      <c r="QLT309" s="319"/>
      <c r="QLU309" s="323"/>
      <c r="QLV309" s="319"/>
      <c r="QLW309" s="323"/>
      <c r="QLX309" s="319"/>
      <c r="QLY309" s="323"/>
      <c r="QLZ309" s="319"/>
      <c r="QMA309" s="323"/>
      <c r="QMB309" s="319"/>
      <c r="QMC309" s="323"/>
      <c r="QMD309" s="319"/>
      <c r="QME309" s="323"/>
      <c r="QMF309" s="319"/>
      <c r="QMG309" s="323"/>
      <c r="QMH309" s="319"/>
      <c r="QMI309" s="323"/>
      <c r="QMJ309" s="319"/>
      <c r="QMK309" s="323"/>
      <c r="QML309" s="319"/>
      <c r="QMM309" s="323"/>
      <c r="QMN309" s="319"/>
      <c r="QMO309" s="323"/>
      <c r="QMP309" s="319"/>
      <c r="QMQ309" s="323"/>
      <c r="QMR309" s="319"/>
      <c r="QMS309" s="323"/>
      <c r="QMT309" s="319"/>
      <c r="QMU309" s="323"/>
      <c r="QMV309" s="319"/>
      <c r="QMW309" s="323"/>
      <c r="QMX309" s="319"/>
      <c r="QMY309" s="323"/>
      <c r="QMZ309" s="319"/>
      <c r="QNA309" s="323"/>
      <c r="QNB309" s="319"/>
      <c r="QNC309" s="323"/>
      <c r="QND309" s="319"/>
      <c r="QNE309" s="323"/>
      <c r="QNF309" s="319"/>
      <c r="QNG309" s="323"/>
      <c r="QNH309" s="319"/>
      <c r="QNI309" s="323"/>
      <c r="QNJ309" s="319"/>
      <c r="QNK309" s="323"/>
      <c r="QNL309" s="319"/>
      <c r="QNM309" s="323"/>
      <c r="QNN309" s="319"/>
      <c r="QNO309" s="323"/>
      <c r="QNP309" s="319"/>
      <c r="QNQ309" s="323"/>
      <c r="QNR309" s="319"/>
      <c r="QNS309" s="323"/>
      <c r="QNT309" s="319"/>
      <c r="QNU309" s="323"/>
      <c r="QNV309" s="319"/>
      <c r="QNW309" s="323"/>
      <c r="QNX309" s="319"/>
      <c r="QNY309" s="323"/>
      <c r="QNZ309" s="319"/>
      <c r="QOA309" s="323"/>
      <c r="QOB309" s="319"/>
      <c r="QOC309" s="323"/>
      <c r="QOD309" s="319"/>
      <c r="QOE309" s="323"/>
      <c r="QOF309" s="319"/>
      <c r="QOG309" s="323"/>
      <c r="QOH309" s="319"/>
      <c r="QOI309" s="323"/>
      <c r="QOJ309" s="319"/>
      <c r="QOK309" s="323"/>
      <c r="QOL309" s="319"/>
      <c r="QOM309" s="323"/>
      <c r="QON309" s="319"/>
      <c r="QOO309" s="323"/>
      <c r="QOP309" s="319"/>
      <c r="QOQ309" s="323"/>
      <c r="QOR309" s="319"/>
      <c r="QOS309" s="323"/>
      <c r="QOT309" s="319"/>
      <c r="QOU309" s="323"/>
      <c r="QOV309" s="319"/>
      <c r="QOW309" s="323"/>
      <c r="QOX309" s="319"/>
      <c r="QOY309" s="323"/>
      <c r="QOZ309" s="319"/>
      <c r="QPA309" s="323"/>
      <c r="QPB309" s="319"/>
      <c r="QPC309" s="323"/>
      <c r="QPD309" s="319"/>
      <c r="QPE309" s="323"/>
      <c r="QPF309" s="319"/>
      <c r="QPG309" s="323"/>
      <c r="QPH309" s="319"/>
      <c r="QPI309" s="323"/>
      <c r="QPJ309" s="319"/>
      <c r="QPK309" s="323"/>
      <c r="QPL309" s="319"/>
      <c r="QPM309" s="323"/>
      <c r="QPN309" s="319"/>
      <c r="QPO309" s="323"/>
      <c r="QPP309" s="319"/>
      <c r="QPQ309" s="323"/>
      <c r="QPR309" s="319"/>
      <c r="QPS309" s="323"/>
      <c r="QPT309" s="319"/>
      <c r="QPU309" s="323"/>
      <c r="QPV309" s="319"/>
      <c r="QPW309" s="323"/>
      <c r="QPX309" s="319"/>
      <c r="QPY309" s="323"/>
      <c r="QPZ309" s="319"/>
      <c r="QQA309" s="323"/>
      <c r="QQB309" s="319"/>
      <c r="QQC309" s="323"/>
      <c r="QQD309" s="319"/>
      <c r="QQE309" s="323"/>
      <c r="QQF309" s="319"/>
      <c r="QQG309" s="323"/>
      <c r="QQH309" s="319"/>
      <c r="QQI309" s="323"/>
      <c r="QQJ309" s="319"/>
      <c r="QQK309" s="323"/>
      <c r="QQL309" s="319"/>
      <c r="QQM309" s="323"/>
      <c r="QQN309" s="319"/>
      <c r="QQO309" s="323"/>
      <c r="QQP309" s="319"/>
      <c r="QQQ309" s="323"/>
      <c r="QQR309" s="319"/>
      <c r="QQS309" s="323"/>
      <c r="QQT309" s="319"/>
      <c r="QQU309" s="323"/>
      <c r="QQV309" s="319"/>
      <c r="QQW309" s="323"/>
      <c r="QQX309" s="319"/>
      <c r="QQY309" s="323"/>
      <c r="QQZ309" s="319"/>
      <c r="QRA309" s="323"/>
      <c r="QRB309" s="319"/>
      <c r="QRC309" s="323"/>
      <c r="QRD309" s="319"/>
      <c r="QRE309" s="323"/>
      <c r="QRF309" s="319"/>
      <c r="QRG309" s="323"/>
      <c r="QRH309" s="319"/>
      <c r="QRI309" s="323"/>
      <c r="QRJ309" s="319"/>
      <c r="QRK309" s="323"/>
      <c r="QRL309" s="319"/>
      <c r="QRM309" s="323"/>
      <c r="QRN309" s="319"/>
      <c r="QRO309" s="323"/>
      <c r="QRP309" s="319"/>
      <c r="QRQ309" s="323"/>
      <c r="QRR309" s="319"/>
      <c r="QRS309" s="323"/>
      <c r="QRT309" s="319"/>
      <c r="QRU309" s="323"/>
      <c r="QRV309" s="319"/>
      <c r="QRW309" s="323"/>
      <c r="QRX309" s="319"/>
      <c r="QRY309" s="323"/>
      <c r="QRZ309" s="319"/>
      <c r="QSA309" s="323"/>
      <c r="QSB309" s="319"/>
      <c r="QSC309" s="323"/>
      <c r="QSD309" s="319"/>
      <c r="QSE309" s="323"/>
      <c r="QSF309" s="319"/>
      <c r="QSG309" s="323"/>
      <c r="QSH309" s="319"/>
      <c r="QSI309" s="323"/>
      <c r="QSJ309" s="319"/>
      <c r="QSK309" s="323"/>
      <c r="QSL309" s="319"/>
      <c r="QSM309" s="323"/>
      <c r="QSN309" s="319"/>
      <c r="QSO309" s="323"/>
      <c r="QSP309" s="319"/>
      <c r="QSQ309" s="323"/>
      <c r="QSR309" s="319"/>
      <c r="QSS309" s="323"/>
      <c r="QST309" s="319"/>
      <c r="QSU309" s="323"/>
      <c r="QSV309" s="319"/>
      <c r="QSW309" s="323"/>
      <c r="QSX309" s="319"/>
      <c r="QSY309" s="323"/>
      <c r="QSZ309" s="319"/>
      <c r="QTA309" s="323"/>
      <c r="QTB309" s="319"/>
      <c r="QTC309" s="323"/>
      <c r="QTD309" s="319"/>
      <c r="QTE309" s="323"/>
      <c r="QTF309" s="319"/>
      <c r="QTG309" s="323"/>
      <c r="QTH309" s="319"/>
      <c r="QTI309" s="323"/>
      <c r="QTJ309" s="319"/>
      <c r="QTK309" s="323"/>
      <c r="QTL309" s="319"/>
      <c r="QTM309" s="323"/>
      <c r="QTN309" s="319"/>
      <c r="QTO309" s="323"/>
      <c r="QTP309" s="319"/>
      <c r="QTQ309" s="323"/>
      <c r="QTR309" s="319"/>
      <c r="QTS309" s="323"/>
      <c r="QTT309" s="319"/>
      <c r="QTU309" s="323"/>
      <c r="QTV309" s="319"/>
      <c r="QTW309" s="323"/>
      <c r="QTX309" s="319"/>
      <c r="QTY309" s="323"/>
      <c r="QTZ309" s="319"/>
      <c r="QUA309" s="323"/>
      <c r="QUB309" s="319"/>
      <c r="QUC309" s="323"/>
      <c r="QUD309" s="319"/>
      <c r="QUE309" s="323"/>
      <c r="QUF309" s="319"/>
      <c r="QUG309" s="323"/>
      <c r="QUH309" s="319"/>
      <c r="QUI309" s="323"/>
      <c r="QUJ309" s="319"/>
      <c r="QUK309" s="323"/>
      <c r="QUL309" s="319"/>
      <c r="QUM309" s="323"/>
      <c r="QUN309" s="319"/>
      <c r="QUO309" s="323"/>
      <c r="QUP309" s="319"/>
      <c r="QUQ309" s="323"/>
      <c r="QUR309" s="319"/>
      <c r="QUS309" s="323"/>
      <c r="QUT309" s="319"/>
      <c r="QUU309" s="323"/>
      <c r="QUV309" s="319"/>
      <c r="QUW309" s="323"/>
      <c r="QUX309" s="319"/>
      <c r="QUY309" s="323"/>
      <c r="QUZ309" s="319"/>
      <c r="QVA309" s="323"/>
      <c r="QVB309" s="319"/>
      <c r="QVC309" s="323"/>
      <c r="QVD309" s="319"/>
      <c r="QVE309" s="323"/>
      <c r="QVF309" s="319"/>
      <c r="QVG309" s="323"/>
      <c r="QVH309" s="319"/>
      <c r="QVI309" s="323"/>
      <c r="QVJ309" s="319"/>
      <c r="QVK309" s="323"/>
      <c r="QVL309" s="319"/>
      <c r="QVM309" s="323"/>
      <c r="QVN309" s="319"/>
      <c r="QVO309" s="323"/>
      <c r="QVP309" s="319"/>
      <c r="QVQ309" s="323"/>
      <c r="QVR309" s="319"/>
      <c r="QVS309" s="323"/>
      <c r="QVT309" s="319"/>
      <c r="QVU309" s="323"/>
      <c r="QVV309" s="319"/>
      <c r="QVW309" s="323"/>
      <c r="QVX309" s="319"/>
      <c r="QVY309" s="323"/>
      <c r="QVZ309" s="319"/>
      <c r="QWA309" s="323"/>
      <c r="QWB309" s="319"/>
      <c r="QWC309" s="323"/>
      <c r="QWD309" s="319"/>
      <c r="QWE309" s="323"/>
      <c r="QWF309" s="319"/>
      <c r="QWG309" s="323"/>
      <c r="QWH309" s="319"/>
      <c r="QWI309" s="323"/>
      <c r="QWJ309" s="319"/>
      <c r="QWK309" s="323"/>
      <c r="QWL309" s="319"/>
      <c r="QWM309" s="323"/>
      <c r="QWN309" s="319"/>
      <c r="QWO309" s="323"/>
      <c r="QWP309" s="319"/>
      <c r="QWQ309" s="323"/>
      <c r="QWR309" s="319"/>
      <c r="QWS309" s="323"/>
      <c r="QWT309" s="319"/>
      <c r="QWU309" s="323"/>
      <c r="QWV309" s="319"/>
      <c r="QWW309" s="323"/>
      <c r="QWX309" s="319"/>
      <c r="QWY309" s="323"/>
      <c r="QWZ309" s="319"/>
      <c r="QXA309" s="323"/>
      <c r="QXB309" s="319"/>
      <c r="QXC309" s="323"/>
      <c r="QXD309" s="319"/>
      <c r="QXE309" s="323"/>
      <c r="QXF309" s="319"/>
      <c r="QXG309" s="323"/>
      <c r="QXH309" s="319"/>
      <c r="QXI309" s="323"/>
      <c r="QXJ309" s="319"/>
      <c r="QXK309" s="323"/>
      <c r="QXL309" s="319"/>
      <c r="QXM309" s="323"/>
      <c r="QXN309" s="319"/>
      <c r="QXO309" s="323"/>
      <c r="QXP309" s="319"/>
      <c r="QXQ309" s="323"/>
      <c r="QXR309" s="319"/>
      <c r="QXS309" s="323"/>
      <c r="QXT309" s="319"/>
      <c r="QXU309" s="323"/>
      <c r="QXV309" s="319"/>
      <c r="QXW309" s="323"/>
      <c r="QXX309" s="319"/>
      <c r="QXY309" s="323"/>
      <c r="QXZ309" s="319"/>
      <c r="QYA309" s="323"/>
      <c r="QYB309" s="319"/>
      <c r="QYC309" s="323"/>
      <c r="QYD309" s="319"/>
      <c r="QYE309" s="323"/>
      <c r="QYF309" s="319"/>
      <c r="QYG309" s="323"/>
      <c r="QYH309" s="319"/>
      <c r="QYI309" s="323"/>
      <c r="QYJ309" s="319"/>
      <c r="QYK309" s="323"/>
      <c r="QYL309" s="319"/>
      <c r="QYM309" s="323"/>
      <c r="QYN309" s="319"/>
      <c r="QYO309" s="323"/>
      <c r="QYP309" s="319"/>
      <c r="QYQ309" s="323"/>
      <c r="QYR309" s="319"/>
      <c r="QYS309" s="323"/>
      <c r="QYT309" s="319"/>
      <c r="QYU309" s="323"/>
      <c r="QYV309" s="319"/>
      <c r="QYW309" s="323"/>
      <c r="QYX309" s="319"/>
      <c r="QYY309" s="323"/>
      <c r="QYZ309" s="319"/>
      <c r="QZA309" s="323"/>
      <c r="QZB309" s="319"/>
      <c r="QZC309" s="323"/>
      <c r="QZD309" s="319"/>
      <c r="QZE309" s="323"/>
      <c r="QZF309" s="319"/>
      <c r="QZG309" s="323"/>
      <c r="QZH309" s="319"/>
      <c r="QZI309" s="323"/>
      <c r="QZJ309" s="319"/>
      <c r="QZK309" s="323"/>
      <c r="QZL309" s="319"/>
      <c r="QZM309" s="323"/>
      <c r="QZN309" s="319"/>
      <c r="QZO309" s="323"/>
      <c r="QZP309" s="319"/>
      <c r="QZQ309" s="323"/>
      <c r="QZR309" s="319"/>
      <c r="QZS309" s="323"/>
      <c r="QZT309" s="319"/>
      <c r="QZU309" s="323"/>
      <c r="QZV309" s="319"/>
      <c r="QZW309" s="323"/>
      <c r="QZX309" s="319"/>
      <c r="QZY309" s="323"/>
      <c r="QZZ309" s="319"/>
      <c r="RAA309" s="323"/>
      <c r="RAB309" s="319"/>
      <c r="RAC309" s="323"/>
      <c r="RAD309" s="319"/>
      <c r="RAE309" s="323"/>
      <c r="RAF309" s="319"/>
      <c r="RAG309" s="323"/>
      <c r="RAH309" s="319"/>
      <c r="RAI309" s="323"/>
      <c r="RAJ309" s="319"/>
      <c r="RAK309" s="323"/>
      <c r="RAL309" s="319"/>
      <c r="RAM309" s="323"/>
      <c r="RAN309" s="319"/>
      <c r="RAO309" s="323"/>
      <c r="RAP309" s="319"/>
      <c r="RAQ309" s="323"/>
      <c r="RAR309" s="319"/>
      <c r="RAS309" s="323"/>
      <c r="RAT309" s="319"/>
      <c r="RAU309" s="323"/>
      <c r="RAV309" s="319"/>
      <c r="RAW309" s="323"/>
      <c r="RAX309" s="319"/>
      <c r="RAY309" s="323"/>
      <c r="RAZ309" s="319"/>
      <c r="RBA309" s="323"/>
      <c r="RBB309" s="319"/>
      <c r="RBC309" s="323"/>
      <c r="RBD309" s="319"/>
      <c r="RBE309" s="323"/>
      <c r="RBF309" s="319"/>
      <c r="RBG309" s="323"/>
      <c r="RBH309" s="319"/>
      <c r="RBI309" s="323"/>
      <c r="RBJ309" s="319"/>
      <c r="RBK309" s="323"/>
      <c r="RBL309" s="319"/>
      <c r="RBM309" s="323"/>
      <c r="RBN309" s="319"/>
      <c r="RBO309" s="323"/>
      <c r="RBP309" s="319"/>
      <c r="RBQ309" s="323"/>
      <c r="RBR309" s="319"/>
      <c r="RBS309" s="323"/>
      <c r="RBT309" s="319"/>
      <c r="RBU309" s="323"/>
      <c r="RBV309" s="319"/>
      <c r="RBW309" s="323"/>
      <c r="RBX309" s="319"/>
      <c r="RBY309" s="323"/>
      <c r="RBZ309" s="319"/>
      <c r="RCA309" s="323"/>
      <c r="RCB309" s="319"/>
      <c r="RCC309" s="323"/>
      <c r="RCD309" s="319"/>
      <c r="RCE309" s="323"/>
      <c r="RCF309" s="319"/>
      <c r="RCG309" s="323"/>
      <c r="RCH309" s="319"/>
      <c r="RCI309" s="323"/>
      <c r="RCJ309" s="319"/>
      <c r="RCK309" s="323"/>
      <c r="RCL309" s="319"/>
      <c r="RCM309" s="323"/>
      <c r="RCN309" s="319"/>
      <c r="RCO309" s="323"/>
      <c r="RCP309" s="319"/>
      <c r="RCQ309" s="323"/>
      <c r="RCR309" s="319"/>
      <c r="RCS309" s="323"/>
      <c r="RCT309" s="319"/>
      <c r="RCU309" s="323"/>
      <c r="RCV309" s="319"/>
      <c r="RCW309" s="323"/>
      <c r="RCX309" s="319"/>
      <c r="RCY309" s="323"/>
      <c r="RCZ309" s="319"/>
      <c r="RDA309" s="323"/>
      <c r="RDB309" s="319"/>
      <c r="RDC309" s="323"/>
      <c r="RDD309" s="319"/>
      <c r="RDE309" s="323"/>
      <c r="RDF309" s="319"/>
      <c r="RDG309" s="323"/>
      <c r="RDH309" s="319"/>
      <c r="RDI309" s="323"/>
      <c r="RDJ309" s="319"/>
      <c r="RDK309" s="323"/>
      <c r="RDL309" s="319"/>
      <c r="RDM309" s="323"/>
      <c r="RDN309" s="319"/>
      <c r="RDO309" s="323"/>
      <c r="RDP309" s="319"/>
      <c r="RDQ309" s="323"/>
      <c r="RDR309" s="319"/>
      <c r="RDS309" s="323"/>
      <c r="RDT309" s="319"/>
      <c r="RDU309" s="323"/>
      <c r="RDV309" s="319"/>
      <c r="RDW309" s="323"/>
      <c r="RDX309" s="319"/>
      <c r="RDY309" s="323"/>
      <c r="RDZ309" s="319"/>
      <c r="REA309" s="323"/>
      <c r="REB309" s="319"/>
      <c r="REC309" s="323"/>
      <c r="RED309" s="319"/>
      <c r="REE309" s="323"/>
      <c r="REF309" s="319"/>
      <c r="REG309" s="323"/>
      <c r="REH309" s="319"/>
      <c r="REI309" s="323"/>
      <c r="REJ309" s="319"/>
      <c r="REK309" s="323"/>
      <c r="REL309" s="319"/>
      <c r="REM309" s="323"/>
      <c r="REN309" s="319"/>
      <c r="REO309" s="323"/>
      <c r="REP309" s="319"/>
      <c r="REQ309" s="323"/>
      <c r="RER309" s="319"/>
      <c r="RES309" s="323"/>
      <c r="RET309" s="319"/>
      <c r="REU309" s="323"/>
      <c r="REV309" s="319"/>
      <c r="REW309" s="323"/>
      <c r="REX309" s="319"/>
      <c r="REY309" s="323"/>
      <c r="REZ309" s="319"/>
      <c r="RFA309" s="323"/>
      <c r="RFB309" s="319"/>
      <c r="RFC309" s="323"/>
      <c r="RFD309" s="319"/>
      <c r="RFE309" s="323"/>
      <c r="RFF309" s="319"/>
      <c r="RFG309" s="323"/>
      <c r="RFH309" s="319"/>
      <c r="RFI309" s="323"/>
      <c r="RFJ309" s="319"/>
      <c r="RFK309" s="323"/>
      <c r="RFL309" s="319"/>
      <c r="RFM309" s="323"/>
      <c r="RFN309" s="319"/>
      <c r="RFO309" s="323"/>
      <c r="RFP309" s="319"/>
      <c r="RFQ309" s="323"/>
      <c r="RFR309" s="319"/>
      <c r="RFS309" s="323"/>
      <c r="RFT309" s="319"/>
      <c r="RFU309" s="323"/>
      <c r="RFV309" s="319"/>
      <c r="RFW309" s="323"/>
      <c r="RFX309" s="319"/>
      <c r="RFY309" s="323"/>
      <c r="RFZ309" s="319"/>
      <c r="RGA309" s="323"/>
      <c r="RGB309" s="319"/>
      <c r="RGC309" s="323"/>
      <c r="RGD309" s="319"/>
      <c r="RGE309" s="323"/>
      <c r="RGF309" s="319"/>
      <c r="RGG309" s="323"/>
      <c r="RGH309" s="319"/>
      <c r="RGI309" s="323"/>
      <c r="RGJ309" s="319"/>
      <c r="RGK309" s="323"/>
      <c r="RGL309" s="319"/>
      <c r="RGM309" s="323"/>
      <c r="RGN309" s="319"/>
      <c r="RGO309" s="323"/>
      <c r="RGP309" s="319"/>
      <c r="RGQ309" s="323"/>
      <c r="RGR309" s="319"/>
      <c r="RGS309" s="323"/>
      <c r="RGT309" s="319"/>
      <c r="RGU309" s="323"/>
      <c r="RGV309" s="319"/>
      <c r="RGW309" s="323"/>
      <c r="RGX309" s="319"/>
      <c r="RGY309" s="323"/>
      <c r="RGZ309" s="319"/>
      <c r="RHA309" s="323"/>
      <c r="RHB309" s="319"/>
      <c r="RHC309" s="323"/>
      <c r="RHD309" s="319"/>
      <c r="RHE309" s="323"/>
      <c r="RHF309" s="319"/>
      <c r="RHG309" s="323"/>
      <c r="RHH309" s="319"/>
      <c r="RHI309" s="323"/>
      <c r="RHJ309" s="319"/>
      <c r="RHK309" s="323"/>
      <c r="RHL309" s="319"/>
      <c r="RHM309" s="323"/>
      <c r="RHN309" s="319"/>
      <c r="RHO309" s="323"/>
      <c r="RHP309" s="319"/>
      <c r="RHQ309" s="323"/>
      <c r="RHR309" s="319"/>
      <c r="RHS309" s="323"/>
      <c r="RHT309" s="319"/>
      <c r="RHU309" s="323"/>
      <c r="RHV309" s="319"/>
      <c r="RHW309" s="323"/>
      <c r="RHX309" s="319"/>
      <c r="RHY309" s="323"/>
      <c r="RHZ309" s="319"/>
      <c r="RIA309" s="323"/>
      <c r="RIB309" s="319"/>
      <c r="RIC309" s="323"/>
      <c r="RID309" s="319"/>
      <c r="RIE309" s="323"/>
      <c r="RIF309" s="319"/>
      <c r="RIG309" s="323"/>
      <c r="RIH309" s="319"/>
      <c r="RII309" s="323"/>
      <c r="RIJ309" s="319"/>
      <c r="RIK309" s="323"/>
      <c r="RIL309" s="319"/>
      <c r="RIM309" s="323"/>
      <c r="RIN309" s="319"/>
      <c r="RIO309" s="323"/>
      <c r="RIP309" s="319"/>
      <c r="RIQ309" s="323"/>
      <c r="RIR309" s="319"/>
      <c r="RIS309" s="323"/>
      <c r="RIT309" s="319"/>
      <c r="RIU309" s="323"/>
      <c r="RIV309" s="319"/>
      <c r="RIW309" s="323"/>
      <c r="RIX309" s="319"/>
      <c r="RIY309" s="323"/>
      <c r="RIZ309" s="319"/>
      <c r="RJA309" s="323"/>
      <c r="RJB309" s="319"/>
      <c r="RJC309" s="323"/>
      <c r="RJD309" s="319"/>
      <c r="RJE309" s="323"/>
      <c r="RJF309" s="319"/>
      <c r="RJG309" s="323"/>
      <c r="RJH309" s="319"/>
      <c r="RJI309" s="323"/>
      <c r="RJJ309" s="319"/>
      <c r="RJK309" s="323"/>
      <c r="RJL309" s="319"/>
      <c r="RJM309" s="323"/>
      <c r="RJN309" s="319"/>
      <c r="RJO309" s="323"/>
      <c r="RJP309" s="319"/>
      <c r="RJQ309" s="323"/>
      <c r="RJR309" s="319"/>
      <c r="RJS309" s="323"/>
      <c r="RJT309" s="319"/>
      <c r="RJU309" s="323"/>
      <c r="RJV309" s="319"/>
      <c r="RJW309" s="323"/>
      <c r="RJX309" s="319"/>
      <c r="RJY309" s="323"/>
      <c r="RJZ309" s="319"/>
      <c r="RKA309" s="323"/>
      <c r="RKB309" s="319"/>
      <c r="RKC309" s="323"/>
      <c r="RKD309" s="319"/>
      <c r="RKE309" s="323"/>
      <c r="RKF309" s="319"/>
      <c r="RKG309" s="323"/>
      <c r="RKH309" s="319"/>
      <c r="RKI309" s="323"/>
      <c r="RKJ309" s="319"/>
      <c r="RKK309" s="323"/>
      <c r="RKL309" s="319"/>
      <c r="RKM309" s="323"/>
      <c r="RKN309" s="319"/>
      <c r="RKO309" s="323"/>
      <c r="RKP309" s="319"/>
      <c r="RKQ309" s="323"/>
      <c r="RKR309" s="319"/>
      <c r="RKS309" s="323"/>
      <c r="RKT309" s="319"/>
      <c r="RKU309" s="323"/>
      <c r="RKV309" s="319"/>
      <c r="RKW309" s="323"/>
      <c r="RKX309" s="319"/>
      <c r="RKY309" s="323"/>
      <c r="RKZ309" s="319"/>
      <c r="RLA309" s="323"/>
      <c r="RLB309" s="319"/>
      <c r="RLC309" s="323"/>
      <c r="RLD309" s="319"/>
      <c r="RLE309" s="323"/>
      <c r="RLF309" s="319"/>
      <c r="RLG309" s="323"/>
      <c r="RLH309" s="319"/>
      <c r="RLI309" s="323"/>
      <c r="RLJ309" s="319"/>
      <c r="RLK309" s="323"/>
      <c r="RLL309" s="319"/>
      <c r="RLM309" s="323"/>
      <c r="RLN309" s="319"/>
      <c r="RLO309" s="323"/>
      <c r="RLP309" s="319"/>
      <c r="RLQ309" s="323"/>
      <c r="RLR309" s="319"/>
      <c r="RLS309" s="323"/>
      <c r="RLT309" s="319"/>
      <c r="RLU309" s="323"/>
      <c r="RLV309" s="319"/>
      <c r="RLW309" s="323"/>
      <c r="RLX309" s="319"/>
      <c r="RLY309" s="323"/>
      <c r="RLZ309" s="319"/>
      <c r="RMA309" s="323"/>
      <c r="RMB309" s="319"/>
      <c r="RMC309" s="323"/>
      <c r="RMD309" s="319"/>
      <c r="RME309" s="323"/>
      <c r="RMF309" s="319"/>
      <c r="RMG309" s="323"/>
      <c r="RMH309" s="319"/>
      <c r="RMI309" s="323"/>
      <c r="RMJ309" s="319"/>
      <c r="RMK309" s="323"/>
      <c r="RML309" s="319"/>
      <c r="RMM309" s="323"/>
      <c r="RMN309" s="319"/>
      <c r="RMO309" s="323"/>
      <c r="RMP309" s="319"/>
      <c r="RMQ309" s="323"/>
      <c r="RMR309" s="319"/>
      <c r="RMS309" s="323"/>
      <c r="RMT309" s="319"/>
      <c r="RMU309" s="323"/>
      <c r="RMV309" s="319"/>
      <c r="RMW309" s="323"/>
      <c r="RMX309" s="319"/>
      <c r="RMY309" s="323"/>
      <c r="RMZ309" s="319"/>
      <c r="RNA309" s="323"/>
      <c r="RNB309" s="319"/>
      <c r="RNC309" s="323"/>
      <c r="RND309" s="319"/>
      <c r="RNE309" s="323"/>
      <c r="RNF309" s="319"/>
      <c r="RNG309" s="323"/>
      <c r="RNH309" s="319"/>
      <c r="RNI309" s="323"/>
      <c r="RNJ309" s="319"/>
      <c r="RNK309" s="323"/>
      <c r="RNL309" s="319"/>
      <c r="RNM309" s="323"/>
      <c r="RNN309" s="319"/>
      <c r="RNO309" s="323"/>
      <c r="RNP309" s="319"/>
      <c r="RNQ309" s="323"/>
      <c r="RNR309" s="319"/>
      <c r="RNS309" s="323"/>
      <c r="RNT309" s="319"/>
      <c r="RNU309" s="323"/>
      <c r="RNV309" s="319"/>
      <c r="RNW309" s="323"/>
      <c r="RNX309" s="319"/>
      <c r="RNY309" s="323"/>
      <c r="RNZ309" s="319"/>
      <c r="ROA309" s="323"/>
      <c r="ROB309" s="319"/>
      <c r="ROC309" s="323"/>
      <c r="ROD309" s="319"/>
      <c r="ROE309" s="323"/>
      <c r="ROF309" s="319"/>
      <c r="ROG309" s="323"/>
      <c r="ROH309" s="319"/>
      <c r="ROI309" s="323"/>
      <c r="ROJ309" s="319"/>
      <c r="ROK309" s="323"/>
      <c r="ROL309" s="319"/>
      <c r="ROM309" s="323"/>
      <c r="RON309" s="319"/>
      <c r="ROO309" s="323"/>
      <c r="ROP309" s="319"/>
      <c r="ROQ309" s="323"/>
      <c r="ROR309" s="319"/>
      <c r="ROS309" s="323"/>
      <c r="ROT309" s="319"/>
      <c r="ROU309" s="323"/>
      <c r="ROV309" s="319"/>
      <c r="ROW309" s="323"/>
      <c r="ROX309" s="319"/>
      <c r="ROY309" s="323"/>
      <c r="ROZ309" s="319"/>
      <c r="RPA309" s="323"/>
      <c r="RPB309" s="319"/>
      <c r="RPC309" s="323"/>
      <c r="RPD309" s="319"/>
      <c r="RPE309" s="323"/>
      <c r="RPF309" s="319"/>
      <c r="RPG309" s="323"/>
      <c r="RPH309" s="319"/>
      <c r="RPI309" s="323"/>
      <c r="RPJ309" s="319"/>
      <c r="RPK309" s="323"/>
      <c r="RPL309" s="319"/>
      <c r="RPM309" s="323"/>
      <c r="RPN309" s="319"/>
      <c r="RPO309" s="323"/>
      <c r="RPP309" s="319"/>
      <c r="RPQ309" s="323"/>
      <c r="RPR309" s="319"/>
      <c r="RPS309" s="323"/>
      <c r="RPT309" s="319"/>
      <c r="RPU309" s="323"/>
      <c r="RPV309" s="319"/>
      <c r="RPW309" s="323"/>
      <c r="RPX309" s="319"/>
      <c r="RPY309" s="323"/>
      <c r="RPZ309" s="319"/>
      <c r="RQA309" s="323"/>
      <c r="RQB309" s="319"/>
      <c r="RQC309" s="323"/>
      <c r="RQD309" s="319"/>
      <c r="RQE309" s="323"/>
      <c r="RQF309" s="319"/>
      <c r="RQG309" s="323"/>
      <c r="RQH309" s="319"/>
      <c r="RQI309" s="323"/>
      <c r="RQJ309" s="319"/>
      <c r="RQK309" s="323"/>
      <c r="RQL309" s="319"/>
      <c r="RQM309" s="323"/>
      <c r="RQN309" s="319"/>
      <c r="RQO309" s="323"/>
      <c r="RQP309" s="319"/>
      <c r="RQQ309" s="323"/>
      <c r="RQR309" s="319"/>
      <c r="RQS309" s="323"/>
      <c r="RQT309" s="319"/>
      <c r="RQU309" s="323"/>
      <c r="RQV309" s="319"/>
      <c r="RQW309" s="323"/>
      <c r="RQX309" s="319"/>
      <c r="RQY309" s="323"/>
      <c r="RQZ309" s="319"/>
      <c r="RRA309" s="323"/>
      <c r="RRB309" s="319"/>
      <c r="RRC309" s="323"/>
      <c r="RRD309" s="319"/>
      <c r="RRE309" s="323"/>
      <c r="RRF309" s="319"/>
      <c r="RRG309" s="323"/>
      <c r="RRH309" s="319"/>
      <c r="RRI309" s="323"/>
      <c r="RRJ309" s="319"/>
      <c r="RRK309" s="323"/>
      <c r="RRL309" s="319"/>
      <c r="RRM309" s="323"/>
      <c r="RRN309" s="319"/>
      <c r="RRO309" s="323"/>
      <c r="RRP309" s="319"/>
      <c r="RRQ309" s="323"/>
      <c r="RRR309" s="319"/>
      <c r="RRS309" s="323"/>
      <c r="RRT309" s="319"/>
      <c r="RRU309" s="323"/>
      <c r="RRV309" s="319"/>
      <c r="RRW309" s="323"/>
      <c r="RRX309" s="319"/>
      <c r="RRY309" s="323"/>
      <c r="RRZ309" s="319"/>
      <c r="RSA309" s="323"/>
      <c r="RSB309" s="319"/>
      <c r="RSC309" s="323"/>
      <c r="RSD309" s="319"/>
      <c r="RSE309" s="323"/>
      <c r="RSF309" s="319"/>
      <c r="RSG309" s="323"/>
      <c r="RSH309" s="319"/>
      <c r="RSI309" s="323"/>
      <c r="RSJ309" s="319"/>
      <c r="RSK309" s="323"/>
      <c r="RSL309" s="319"/>
      <c r="RSM309" s="323"/>
      <c r="RSN309" s="319"/>
      <c r="RSO309" s="323"/>
      <c r="RSP309" s="319"/>
      <c r="RSQ309" s="323"/>
      <c r="RSR309" s="319"/>
      <c r="RSS309" s="323"/>
      <c r="RST309" s="319"/>
      <c r="RSU309" s="323"/>
      <c r="RSV309" s="319"/>
      <c r="RSW309" s="323"/>
      <c r="RSX309" s="319"/>
      <c r="RSY309" s="323"/>
      <c r="RSZ309" s="319"/>
      <c r="RTA309" s="323"/>
      <c r="RTB309" s="319"/>
      <c r="RTC309" s="323"/>
      <c r="RTD309" s="319"/>
      <c r="RTE309" s="323"/>
      <c r="RTF309" s="319"/>
      <c r="RTG309" s="323"/>
      <c r="RTH309" s="319"/>
      <c r="RTI309" s="323"/>
      <c r="RTJ309" s="319"/>
      <c r="RTK309" s="323"/>
      <c r="RTL309" s="319"/>
      <c r="RTM309" s="323"/>
      <c r="RTN309" s="319"/>
      <c r="RTO309" s="323"/>
      <c r="RTP309" s="319"/>
      <c r="RTQ309" s="323"/>
      <c r="RTR309" s="319"/>
      <c r="RTS309" s="323"/>
      <c r="RTT309" s="319"/>
      <c r="RTU309" s="323"/>
      <c r="RTV309" s="319"/>
      <c r="RTW309" s="323"/>
      <c r="RTX309" s="319"/>
      <c r="RTY309" s="323"/>
      <c r="RTZ309" s="319"/>
      <c r="RUA309" s="323"/>
      <c r="RUB309" s="319"/>
      <c r="RUC309" s="323"/>
      <c r="RUD309" s="319"/>
      <c r="RUE309" s="323"/>
      <c r="RUF309" s="319"/>
      <c r="RUG309" s="323"/>
      <c r="RUH309" s="319"/>
      <c r="RUI309" s="323"/>
      <c r="RUJ309" s="319"/>
      <c r="RUK309" s="323"/>
      <c r="RUL309" s="319"/>
      <c r="RUM309" s="323"/>
      <c r="RUN309" s="319"/>
      <c r="RUO309" s="323"/>
      <c r="RUP309" s="319"/>
      <c r="RUQ309" s="323"/>
      <c r="RUR309" s="319"/>
      <c r="RUS309" s="323"/>
      <c r="RUT309" s="319"/>
      <c r="RUU309" s="323"/>
      <c r="RUV309" s="319"/>
      <c r="RUW309" s="323"/>
      <c r="RUX309" s="319"/>
      <c r="RUY309" s="323"/>
      <c r="RUZ309" s="319"/>
      <c r="RVA309" s="323"/>
      <c r="RVB309" s="319"/>
      <c r="RVC309" s="323"/>
      <c r="RVD309" s="319"/>
      <c r="RVE309" s="323"/>
      <c r="RVF309" s="319"/>
      <c r="RVG309" s="323"/>
      <c r="RVH309" s="319"/>
      <c r="RVI309" s="323"/>
      <c r="RVJ309" s="319"/>
      <c r="RVK309" s="323"/>
      <c r="RVL309" s="319"/>
      <c r="RVM309" s="323"/>
      <c r="RVN309" s="319"/>
      <c r="RVO309" s="323"/>
      <c r="RVP309" s="319"/>
      <c r="RVQ309" s="323"/>
      <c r="RVR309" s="319"/>
      <c r="RVS309" s="323"/>
      <c r="RVT309" s="319"/>
      <c r="RVU309" s="323"/>
      <c r="RVV309" s="319"/>
      <c r="RVW309" s="323"/>
      <c r="RVX309" s="319"/>
      <c r="RVY309" s="323"/>
      <c r="RVZ309" s="319"/>
      <c r="RWA309" s="323"/>
      <c r="RWB309" s="319"/>
      <c r="RWC309" s="323"/>
      <c r="RWD309" s="319"/>
      <c r="RWE309" s="323"/>
      <c r="RWF309" s="319"/>
      <c r="RWG309" s="323"/>
      <c r="RWH309" s="319"/>
      <c r="RWI309" s="323"/>
      <c r="RWJ309" s="319"/>
      <c r="RWK309" s="323"/>
      <c r="RWL309" s="319"/>
      <c r="RWM309" s="323"/>
      <c r="RWN309" s="319"/>
      <c r="RWO309" s="323"/>
      <c r="RWP309" s="319"/>
      <c r="RWQ309" s="323"/>
      <c r="RWR309" s="319"/>
      <c r="RWS309" s="323"/>
      <c r="RWT309" s="319"/>
      <c r="RWU309" s="323"/>
      <c r="RWV309" s="319"/>
      <c r="RWW309" s="323"/>
      <c r="RWX309" s="319"/>
      <c r="RWY309" s="323"/>
      <c r="RWZ309" s="319"/>
      <c r="RXA309" s="323"/>
      <c r="RXB309" s="319"/>
      <c r="RXC309" s="323"/>
      <c r="RXD309" s="319"/>
      <c r="RXE309" s="323"/>
      <c r="RXF309" s="319"/>
      <c r="RXG309" s="323"/>
      <c r="RXH309" s="319"/>
      <c r="RXI309" s="323"/>
      <c r="RXJ309" s="319"/>
      <c r="RXK309" s="323"/>
      <c r="RXL309" s="319"/>
      <c r="RXM309" s="323"/>
      <c r="RXN309" s="319"/>
      <c r="RXO309" s="323"/>
      <c r="RXP309" s="319"/>
      <c r="RXQ309" s="323"/>
      <c r="RXR309" s="319"/>
      <c r="RXS309" s="323"/>
      <c r="RXT309" s="319"/>
      <c r="RXU309" s="323"/>
      <c r="RXV309" s="319"/>
      <c r="RXW309" s="323"/>
      <c r="RXX309" s="319"/>
      <c r="RXY309" s="323"/>
      <c r="RXZ309" s="319"/>
      <c r="RYA309" s="323"/>
      <c r="RYB309" s="319"/>
      <c r="RYC309" s="323"/>
      <c r="RYD309" s="319"/>
      <c r="RYE309" s="323"/>
      <c r="RYF309" s="319"/>
      <c r="RYG309" s="323"/>
      <c r="RYH309" s="319"/>
      <c r="RYI309" s="323"/>
      <c r="RYJ309" s="319"/>
      <c r="RYK309" s="323"/>
      <c r="RYL309" s="319"/>
      <c r="RYM309" s="323"/>
      <c r="RYN309" s="319"/>
      <c r="RYO309" s="323"/>
      <c r="RYP309" s="319"/>
      <c r="RYQ309" s="323"/>
      <c r="RYR309" s="319"/>
      <c r="RYS309" s="323"/>
      <c r="RYT309" s="319"/>
      <c r="RYU309" s="323"/>
      <c r="RYV309" s="319"/>
      <c r="RYW309" s="323"/>
      <c r="RYX309" s="319"/>
      <c r="RYY309" s="323"/>
      <c r="RYZ309" s="319"/>
      <c r="RZA309" s="323"/>
      <c r="RZB309" s="319"/>
      <c r="RZC309" s="323"/>
      <c r="RZD309" s="319"/>
      <c r="RZE309" s="323"/>
      <c r="RZF309" s="319"/>
      <c r="RZG309" s="323"/>
      <c r="RZH309" s="319"/>
      <c r="RZI309" s="323"/>
      <c r="RZJ309" s="319"/>
      <c r="RZK309" s="323"/>
      <c r="RZL309" s="319"/>
      <c r="RZM309" s="323"/>
      <c r="RZN309" s="319"/>
      <c r="RZO309" s="323"/>
      <c r="RZP309" s="319"/>
      <c r="RZQ309" s="323"/>
      <c r="RZR309" s="319"/>
      <c r="RZS309" s="323"/>
      <c r="RZT309" s="319"/>
      <c r="RZU309" s="323"/>
      <c r="RZV309" s="319"/>
      <c r="RZW309" s="323"/>
      <c r="RZX309" s="319"/>
      <c r="RZY309" s="323"/>
      <c r="RZZ309" s="319"/>
      <c r="SAA309" s="323"/>
      <c r="SAB309" s="319"/>
      <c r="SAC309" s="323"/>
      <c r="SAD309" s="319"/>
      <c r="SAE309" s="323"/>
      <c r="SAF309" s="319"/>
      <c r="SAG309" s="323"/>
      <c r="SAH309" s="319"/>
      <c r="SAI309" s="323"/>
      <c r="SAJ309" s="319"/>
      <c r="SAK309" s="323"/>
      <c r="SAL309" s="319"/>
      <c r="SAM309" s="323"/>
      <c r="SAN309" s="319"/>
      <c r="SAO309" s="323"/>
      <c r="SAP309" s="319"/>
      <c r="SAQ309" s="323"/>
      <c r="SAR309" s="319"/>
      <c r="SAS309" s="323"/>
      <c r="SAT309" s="319"/>
      <c r="SAU309" s="323"/>
      <c r="SAV309" s="319"/>
      <c r="SAW309" s="323"/>
      <c r="SAX309" s="319"/>
      <c r="SAY309" s="323"/>
      <c r="SAZ309" s="319"/>
      <c r="SBA309" s="323"/>
      <c r="SBB309" s="319"/>
      <c r="SBC309" s="323"/>
      <c r="SBD309" s="319"/>
      <c r="SBE309" s="323"/>
      <c r="SBF309" s="319"/>
      <c r="SBG309" s="323"/>
      <c r="SBH309" s="319"/>
      <c r="SBI309" s="323"/>
      <c r="SBJ309" s="319"/>
      <c r="SBK309" s="323"/>
      <c r="SBL309" s="319"/>
      <c r="SBM309" s="323"/>
      <c r="SBN309" s="319"/>
      <c r="SBO309" s="323"/>
      <c r="SBP309" s="319"/>
      <c r="SBQ309" s="323"/>
      <c r="SBR309" s="319"/>
      <c r="SBS309" s="323"/>
      <c r="SBT309" s="319"/>
      <c r="SBU309" s="323"/>
      <c r="SBV309" s="319"/>
      <c r="SBW309" s="323"/>
      <c r="SBX309" s="319"/>
      <c r="SBY309" s="323"/>
      <c r="SBZ309" s="319"/>
      <c r="SCA309" s="323"/>
      <c r="SCB309" s="319"/>
      <c r="SCC309" s="323"/>
      <c r="SCD309" s="319"/>
      <c r="SCE309" s="323"/>
      <c r="SCF309" s="319"/>
      <c r="SCG309" s="323"/>
      <c r="SCH309" s="319"/>
      <c r="SCI309" s="323"/>
      <c r="SCJ309" s="319"/>
      <c r="SCK309" s="323"/>
      <c r="SCL309" s="319"/>
      <c r="SCM309" s="323"/>
      <c r="SCN309" s="319"/>
      <c r="SCO309" s="323"/>
      <c r="SCP309" s="319"/>
      <c r="SCQ309" s="323"/>
      <c r="SCR309" s="319"/>
      <c r="SCS309" s="323"/>
      <c r="SCT309" s="319"/>
      <c r="SCU309" s="323"/>
      <c r="SCV309" s="319"/>
      <c r="SCW309" s="323"/>
      <c r="SCX309" s="319"/>
      <c r="SCY309" s="323"/>
      <c r="SCZ309" s="319"/>
      <c r="SDA309" s="323"/>
      <c r="SDB309" s="319"/>
      <c r="SDC309" s="323"/>
      <c r="SDD309" s="319"/>
      <c r="SDE309" s="323"/>
      <c r="SDF309" s="319"/>
      <c r="SDG309" s="323"/>
      <c r="SDH309" s="319"/>
      <c r="SDI309" s="323"/>
      <c r="SDJ309" s="319"/>
      <c r="SDK309" s="323"/>
      <c r="SDL309" s="319"/>
      <c r="SDM309" s="323"/>
      <c r="SDN309" s="319"/>
      <c r="SDO309" s="323"/>
      <c r="SDP309" s="319"/>
      <c r="SDQ309" s="323"/>
      <c r="SDR309" s="319"/>
      <c r="SDS309" s="323"/>
      <c r="SDT309" s="319"/>
      <c r="SDU309" s="323"/>
      <c r="SDV309" s="319"/>
      <c r="SDW309" s="323"/>
      <c r="SDX309" s="319"/>
      <c r="SDY309" s="323"/>
      <c r="SDZ309" s="319"/>
      <c r="SEA309" s="323"/>
      <c r="SEB309" s="319"/>
      <c r="SEC309" s="323"/>
      <c r="SED309" s="319"/>
      <c r="SEE309" s="323"/>
      <c r="SEF309" s="319"/>
      <c r="SEG309" s="323"/>
      <c r="SEH309" s="319"/>
      <c r="SEI309" s="323"/>
      <c r="SEJ309" s="319"/>
      <c r="SEK309" s="323"/>
      <c r="SEL309" s="319"/>
      <c r="SEM309" s="323"/>
      <c r="SEN309" s="319"/>
      <c r="SEO309" s="323"/>
      <c r="SEP309" s="319"/>
      <c r="SEQ309" s="323"/>
      <c r="SER309" s="319"/>
      <c r="SES309" s="323"/>
      <c r="SET309" s="319"/>
      <c r="SEU309" s="323"/>
      <c r="SEV309" s="319"/>
      <c r="SEW309" s="323"/>
      <c r="SEX309" s="319"/>
      <c r="SEY309" s="323"/>
      <c r="SEZ309" s="319"/>
      <c r="SFA309" s="323"/>
      <c r="SFB309" s="319"/>
      <c r="SFC309" s="323"/>
      <c r="SFD309" s="319"/>
      <c r="SFE309" s="323"/>
      <c r="SFF309" s="319"/>
      <c r="SFG309" s="323"/>
      <c r="SFH309" s="319"/>
      <c r="SFI309" s="323"/>
      <c r="SFJ309" s="319"/>
      <c r="SFK309" s="323"/>
      <c r="SFL309" s="319"/>
      <c r="SFM309" s="323"/>
      <c r="SFN309" s="319"/>
      <c r="SFO309" s="323"/>
      <c r="SFP309" s="319"/>
      <c r="SFQ309" s="323"/>
      <c r="SFR309" s="319"/>
      <c r="SFS309" s="323"/>
      <c r="SFT309" s="319"/>
      <c r="SFU309" s="323"/>
      <c r="SFV309" s="319"/>
      <c r="SFW309" s="323"/>
      <c r="SFX309" s="319"/>
      <c r="SFY309" s="323"/>
      <c r="SFZ309" s="319"/>
      <c r="SGA309" s="323"/>
      <c r="SGB309" s="319"/>
      <c r="SGC309" s="323"/>
      <c r="SGD309" s="319"/>
      <c r="SGE309" s="323"/>
      <c r="SGF309" s="319"/>
      <c r="SGG309" s="323"/>
      <c r="SGH309" s="319"/>
      <c r="SGI309" s="323"/>
      <c r="SGJ309" s="319"/>
      <c r="SGK309" s="323"/>
      <c r="SGL309" s="319"/>
      <c r="SGM309" s="323"/>
      <c r="SGN309" s="319"/>
      <c r="SGO309" s="323"/>
      <c r="SGP309" s="319"/>
      <c r="SGQ309" s="323"/>
      <c r="SGR309" s="319"/>
      <c r="SGS309" s="323"/>
      <c r="SGT309" s="319"/>
      <c r="SGU309" s="323"/>
      <c r="SGV309" s="319"/>
      <c r="SGW309" s="323"/>
      <c r="SGX309" s="319"/>
      <c r="SGY309" s="323"/>
      <c r="SGZ309" s="319"/>
      <c r="SHA309" s="323"/>
      <c r="SHB309" s="319"/>
      <c r="SHC309" s="323"/>
      <c r="SHD309" s="319"/>
      <c r="SHE309" s="323"/>
      <c r="SHF309" s="319"/>
      <c r="SHG309" s="323"/>
      <c r="SHH309" s="319"/>
      <c r="SHI309" s="323"/>
      <c r="SHJ309" s="319"/>
      <c r="SHK309" s="323"/>
      <c r="SHL309" s="319"/>
      <c r="SHM309" s="323"/>
      <c r="SHN309" s="319"/>
      <c r="SHO309" s="323"/>
      <c r="SHP309" s="319"/>
      <c r="SHQ309" s="323"/>
      <c r="SHR309" s="319"/>
      <c r="SHS309" s="323"/>
      <c r="SHT309" s="319"/>
      <c r="SHU309" s="323"/>
      <c r="SHV309" s="319"/>
      <c r="SHW309" s="323"/>
      <c r="SHX309" s="319"/>
      <c r="SHY309" s="323"/>
      <c r="SHZ309" s="319"/>
      <c r="SIA309" s="323"/>
      <c r="SIB309" s="319"/>
      <c r="SIC309" s="323"/>
      <c r="SID309" s="319"/>
      <c r="SIE309" s="323"/>
      <c r="SIF309" s="319"/>
      <c r="SIG309" s="323"/>
      <c r="SIH309" s="319"/>
      <c r="SII309" s="323"/>
      <c r="SIJ309" s="319"/>
      <c r="SIK309" s="323"/>
      <c r="SIL309" s="319"/>
      <c r="SIM309" s="323"/>
      <c r="SIN309" s="319"/>
      <c r="SIO309" s="323"/>
      <c r="SIP309" s="319"/>
      <c r="SIQ309" s="323"/>
      <c r="SIR309" s="319"/>
      <c r="SIS309" s="323"/>
      <c r="SIT309" s="319"/>
      <c r="SIU309" s="323"/>
      <c r="SIV309" s="319"/>
      <c r="SIW309" s="323"/>
      <c r="SIX309" s="319"/>
      <c r="SIY309" s="323"/>
      <c r="SIZ309" s="319"/>
      <c r="SJA309" s="323"/>
      <c r="SJB309" s="319"/>
      <c r="SJC309" s="323"/>
      <c r="SJD309" s="319"/>
      <c r="SJE309" s="323"/>
      <c r="SJF309" s="319"/>
      <c r="SJG309" s="323"/>
      <c r="SJH309" s="319"/>
      <c r="SJI309" s="323"/>
      <c r="SJJ309" s="319"/>
      <c r="SJK309" s="323"/>
      <c r="SJL309" s="319"/>
      <c r="SJM309" s="323"/>
      <c r="SJN309" s="319"/>
      <c r="SJO309" s="323"/>
      <c r="SJP309" s="319"/>
      <c r="SJQ309" s="323"/>
      <c r="SJR309" s="319"/>
      <c r="SJS309" s="323"/>
      <c r="SJT309" s="319"/>
      <c r="SJU309" s="323"/>
      <c r="SJV309" s="319"/>
      <c r="SJW309" s="323"/>
      <c r="SJX309" s="319"/>
      <c r="SJY309" s="323"/>
      <c r="SJZ309" s="319"/>
      <c r="SKA309" s="323"/>
      <c r="SKB309" s="319"/>
      <c r="SKC309" s="323"/>
      <c r="SKD309" s="319"/>
      <c r="SKE309" s="323"/>
      <c r="SKF309" s="319"/>
      <c r="SKG309" s="323"/>
      <c r="SKH309" s="319"/>
      <c r="SKI309" s="323"/>
      <c r="SKJ309" s="319"/>
      <c r="SKK309" s="323"/>
      <c r="SKL309" s="319"/>
      <c r="SKM309" s="323"/>
      <c r="SKN309" s="319"/>
      <c r="SKO309" s="323"/>
      <c r="SKP309" s="319"/>
      <c r="SKQ309" s="323"/>
      <c r="SKR309" s="319"/>
      <c r="SKS309" s="323"/>
      <c r="SKT309" s="319"/>
      <c r="SKU309" s="323"/>
      <c r="SKV309" s="319"/>
      <c r="SKW309" s="323"/>
      <c r="SKX309" s="319"/>
      <c r="SKY309" s="323"/>
      <c r="SKZ309" s="319"/>
      <c r="SLA309" s="323"/>
      <c r="SLB309" s="319"/>
      <c r="SLC309" s="323"/>
      <c r="SLD309" s="319"/>
      <c r="SLE309" s="323"/>
      <c r="SLF309" s="319"/>
      <c r="SLG309" s="323"/>
      <c r="SLH309" s="319"/>
      <c r="SLI309" s="323"/>
      <c r="SLJ309" s="319"/>
      <c r="SLK309" s="323"/>
      <c r="SLL309" s="319"/>
      <c r="SLM309" s="323"/>
      <c r="SLN309" s="319"/>
      <c r="SLO309" s="323"/>
      <c r="SLP309" s="319"/>
      <c r="SLQ309" s="323"/>
      <c r="SLR309" s="319"/>
      <c r="SLS309" s="323"/>
      <c r="SLT309" s="319"/>
      <c r="SLU309" s="323"/>
      <c r="SLV309" s="319"/>
      <c r="SLW309" s="323"/>
      <c r="SLX309" s="319"/>
      <c r="SLY309" s="323"/>
      <c r="SLZ309" s="319"/>
      <c r="SMA309" s="323"/>
      <c r="SMB309" s="319"/>
      <c r="SMC309" s="323"/>
      <c r="SMD309" s="319"/>
      <c r="SME309" s="323"/>
      <c r="SMF309" s="319"/>
      <c r="SMG309" s="323"/>
      <c r="SMH309" s="319"/>
      <c r="SMI309" s="323"/>
      <c r="SMJ309" s="319"/>
      <c r="SMK309" s="323"/>
      <c r="SML309" s="319"/>
      <c r="SMM309" s="323"/>
      <c r="SMN309" s="319"/>
      <c r="SMO309" s="323"/>
      <c r="SMP309" s="319"/>
      <c r="SMQ309" s="323"/>
      <c r="SMR309" s="319"/>
      <c r="SMS309" s="323"/>
      <c r="SMT309" s="319"/>
      <c r="SMU309" s="323"/>
      <c r="SMV309" s="319"/>
      <c r="SMW309" s="323"/>
      <c r="SMX309" s="319"/>
      <c r="SMY309" s="323"/>
      <c r="SMZ309" s="319"/>
      <c r="SNA309" s="323"/>
      <c r="SNB309" s="319"/>
      <c r="SNC309" s="323"/>
      <c r="SND309" s="319"/>
      <c r="SNE309" s="323"/>
      <c r="SNF309" s="319"/>
      <c r="SNG309" s="323"/>
      <c r="SNH309" s="319"/>
      <c r="SNI309" s="323"/>
      <c r="SNJ309" s="319"/>
      <c r="SNK309" s="323"/>
      <c r="SNL309" s="319"/>
      <c r="SNM309" s="323"/>
      <c r="SNN309" s="319"/>
      <c r="SNO309" s="323"/>
      <c r="SNP309" s="319"/>
      <c r="SNQ309" s="323"/>
      <c r="SNR309" s="319"/>
      <c r="SNS309" s="323"/>
      <c r="SNT309" s="319"/>
      <c r="SNU309" s="323"/>
      <c r="SNV309" s="319"/>
      <c r="SNW309" s="323"/>
      <c r="SNX309" s="319"/>
      <c r="SNY309" s="323"/>
      <c r="SNZ309" s="319"/>
      <c r="SOA309" s="323"/>
      <c r="SOB309" s="319"/>
      <c r="SOC309" s="323"/>
      <c r="SOD309" s="319"/>
      <c r="SOE309" s="323"/>
      <c r="SOF309" s="319"/>
      <c r="SOG309" s="323"/>
      <c r="SOH309" s="319"/>
      <c r="SOI309" s="323"/>
      <c r="SOJ309" s="319"/>
      <c r="SOK309" s="323"/>
      <c r="SOL309" s="319"/>
      <c r="SOM309" s="323"/>
      <c r="SON309" s="319"/>
      <c r="SOO309" s="323"/>
      <c r="SOP309" s="319"/>
      <c r="SOQ309" s="323"/>
      <c r="SOR309" s="319"/>
      <c r="SOS309" s="323"/>
      <c r="SOT309" s="319"/>
      <c r="SOU309" s="323"/>
      <c r="SOV309" s="319"/>
      <c r="SOW309" s="323"/>
      <c r="SOX309" s="319"/>
      <c r="SOY309" s="323"/>
      <c r="SOZ309" s="319"/>
      <c r="SPA309" s="323"/>
      <c r="SPB309" s="319"/>
      <c r="SPC309" s="323"/>
      <c r="SPD309" s="319"/>
      <c r="SPE309" s="323"/>
      <c r="SPF309" s="319"/>
      <c r="SPG309" s="323"/>
      <c r="SPH309" s="319"/>
      <c r="SPI309" s="323"/>
      <c r="SPJ309" s="319"/>
      <c r="SPK309" s="323"/>
      <c r="SPL309" s="319"/>
      <c r="SPM309" s="323"/>
      <c r="SPN309" s="319"/>
      <c r="SPO309" s="323"/>
      <c r="SPP309" s="319"/>
      <c r="SPQ309" s="323"/>
      <c r="SPR309" s="319"/>
      <c r="SPS309" s="323"/>
      <c r="SPT309" s="319"/>
      <c r="SPU309" s="323"/>
      <c r="SPV309" s="319"/>
      <c r="SPW309" s="323"/>
      <c r="SPX309" s="319"/>
      <c r="SPY309" s="323"/>
      <c r="SPZ309" s="319"/>
      <c r="SQA309" s="323"/>
      <c r="SQB309" s="319"/>
      <c r="SQC309" s="323"/>
      <c r="SQD309" s="319"/>
      <c r="SQE309" s="323"/>
      <c r="SQF309" s="319"/>
      <c r="SQG309" s="323"/>
      <c r="SQH309" s="319"/>
      <c r="SQI309" s="323"/>
      <c r="SQJ309" s="319"/>
      <c r="SQK309" s="323"/>
      <c r="SQL309" s="319"/>
      <c r="SQM309" s="323"/>
      <c r="SQN309" s="319"/>
      <c r="SQO309" s="323"/>
      <c r="SQP309" s="319"/>
      <c r="SQQ309" s="323"/>
      <c r="SQR309" s="319"/>
      <c r="SQS309" s="323"/>
      <c r="SQT309" s="319"/>
      <c r="SQU309" s="323"/>
      <c r="SQV309" s="319"/>
      <c r="SQW309" s="323"/>
      <c r="SQX309" s="319"/>
      <c r="SQY309" s="323"/>
      <c r="SQZ309" s="319"/>
      <c r="SRA309" s="323"/>
      <c r="SRB309" s="319"/>
      <c r="SRC309" s="323"/>
      <c r="SRD309" s="319"/>
      <c r="SRE309" s="323"/>
      <c r="SRF309" s="319"/>
      <c r="SRG309" s="323"/>
      <c r="SRH309" s="319"/>
      <c r="SRI309" s="323"/>
      <c r="SRJ309" s="319"/>
      <c r="SRK309" s="323"/>
      <c r="SRL309" s="319"/>
      <c r="SRM309" s="323"/>
      <c r="SRN309" s="319"/>
      <c r="SRO309" s="323"/>
      <c r="SRP309" s="319"/>
      <c r="SRQ309" s="323"/>
      <c r="SRR309" s="319"/>
      <c r="SRS309" s="323"/>
      <c r="SRT309" s="319"/>
      <c r="SRU309" s="323"/>
      <c r="SRV309" s="319"/>
      <c r="SRW309" s="323"/>
      <c r="SRX309" s="319"/>
      <c r="SRY309" s="323"/>
      <c r="SRZ309" s="319"/>
      <c r="SSA309" s="323"/>
      <c r="SSB309" s="319"/>
      <c r="SSC309" s="323"/>
      <c r="SSD309" s="319"/>
      <c r="SSE309" s="323"/>
      <c r="SSF309" s="319"/>
      <c r="SSG309" s="323"/>
      <c r="SSH309" s="319"/>
      <c r="SSI309" s="323"/>
      <c r="SSJ309" s="319"/>
      <c r="SSK309" s="323"/>
      <c r="SSL309" s="319"/>
      <c r="SSM309" s="323"/>
      <c r="SSN309" s="319"/>
      <c r="SSO309" s="323"/>
      <c r="SSP309" s="319"/>
      <c r="SSQ309" s="323"/>
      <c r="SSR309" s="319"/>
      <c r="SSS309" s="323"/>
      <c r="SST309" s="319"/>
      <c r="SSU309" s="323"/>
      <c r="SSV309" s="319"/>
      <c r="SSW309" s="323"/>
      <c r="SSX309" s="319"/>
      <c r="SSY309" s="323"/>
      <c r="SSZ309" s="319"/>
      <c r="STA309" s="323"/>
      <c r="STB309" s="319"/>
      <c r="STC309" s="323"/>
      <c r="STD309" s="319"/>
      <c r="STE309" s="323"/>
      <c r="STF309" s="319"/>
      <c r="STG309" s="323"/>
      <c r="STH309" s="319"/>
      <c r="STI309" s="323"/>
      <c r="STJ309" s="319"/>
      <c r="STK309" s="323"/>
      <c r="STL309" s="319"/>
      <c r="STM309" s="323"/>
      <c r="STN309" s="319"/>
      <c r="STO309" s="323"/>
      <c r="STP309" s="319"/>
      <c r="STQ309" s="323"/>
      <c r="STR309" s="319"/>
      <c r="STS309" s="323"/>
      <c r="STT309" s="319"/>
      <c r="STU309" s="323"/>
      <c r="STV309" s="319"/>
      <c r="STW309" s="323"/>
      <c r="STX309" s="319"/>
      <c r="STY309" s="323"/>
      <c r="STZ309" s="319"/>
      <c r="SUA309" s="323"/>
      <c r="SUB309" s="319"/>
      <c r="SUC309" s="323"/>
      <c r="SUD309" s="319"/>
      <c r="SUE309" s="323"/>
      <c r="SUF309" s="319"/>
      <c r="SUG309" s="323"/>
      <c r="SUH309" s="319"/>
      <c r="SUI309" s="323"/>
      <c r="SUJ309" s="319"/>
      <c r="SUK309" s="323"/>
      <c r="SUL309" s="319"/>
      <c r="SUM309" s="323"/>
      <c r="SUN309" s="319"/>
      <c r="SUO309" s="323"/>
      <c r="SUP309" s="319"/>
      <c r="SUQ309" s="323"/>
      <c r="SUR309" s="319"/>
      <c r="SUS309" s="323"/>
      <c r="SUT309" s="319"/>
      <c r="SUU309" s="323"/>
      <c r="SUV309" s="319"/>
      <c r="SUW309" s="323"/>
      <c r="SUX309" s="319"/>
      <c r="SUY309" s="323"/>
      <c r="SUZ309" s="319"/>
      <c r="SVA309" s="323"/>
      <c r="SVB309" s="319"/>
      <c r="SVC309" s="323"/>
      <c r="SVD309" s="319"/>
      <c r="SVE309" s="323"/>
      <c r="SVF309" s="319"/>
      <c r="SVG309" s="323"/>
      <c r="SVH309" s="319"/>
      <c r="SVI309" s="323"/>
      <c r="SVJ309" s="319"/>
      <c r="SVK309" s="323"/>
      <c r="SVL309" s="319"/>
      <c r="SVM309" s="323"/>
      <c r="SVN309" s="319"/>
      <c r="SVO309" s="323"/>
      <c r="SVP309" s="319"/>
      <c r="SVQ309" s="323"/>
      <c r="SVR309" s="319"/>
      <c r="SVS309" s="323"/>
      <c r="SVT309" s="319"/>
      <c r="SVU309" s="323"/>
      <c r="SVV309" s="319"/>
      <c r="SVW309" s="323"/>
      <c r="SVX309" s="319"/>
      <c r="SVY309" s="323"/>
      <c r="SVZ309" s="319"/>
      <c r="SWA309" s="323"/>
      <c r="SWB309" s="319"/>
      <c r="SWC309" s="323"/>
      <c r="SWD309" s="319"/>
      <c r="SWE309" s="323"/>
      <c r="SWF309" s="319"/>
      <c r="SWG309" s="323"/>
      <c r="SWH309" s="319"/>
      <c r="SWI309" s="323"/>
      <c r="SWJ309" s="319"/>
      <c r="SWK309" s="323"/>
      <c r="SWL309" s="319"/>
      <c r="SWM309" s="323"/>
      <c r="SWN309" s="319"/>
      <c r="SWO309" s="323"/>
      <c r="SWP309" s="319"/>
      <c r="SWQ309" s="323"/>
      <c r="SWR309" s="319"/>
      <c r="SWS309" s="323"/>
      <c r="SWT309" s="319"/>
      <c r="SWU309" s="323"/>
      <c r="SWV309" s="319"/>
      <c r="SWW309" s="323"/>
      <c r="SWX309" s="319"/>
      <c r="SWY309" s="323"/>
      <c r="SWZ309" s="319"/>
      <c r="SXA309" s="323"/>
      <c r="SXB309" s="319"/>
      <c r="SXC309" s="323"/>
      <c r="SXD309" s="319"/>
      <c r="SXE309" s="323"/>
      <c r="SXF309" s="319"/>
      <c r="SXG309" s="323"/>
      <c r="SXH309" s="319"/>
      <c r="SXI309" s="323"/>
      <c r="SXJ309" s="319"/>
      <c r="SXK309" s="323"/>
      <c r="SXL309" s="319"/>
      <c r="SXM309" s="323"/>
      <c r="SXN309" s="319"/>
      <c r="SXO309" s="323"/>
      <c r="SXP309" s="319"/>
      <c r="SXQ309" s="323"/>
      <c r="SXR309" s="319"/>
      <c r="SXS309" s="323"/>
      <c r="SXT309" s="319"/>
      <c r="SXU309" s="323"/>
      <c r="SXV309" s="319"/>
      <c r="SXW309" s="323"/>
      <c r="SXX309" s="319"/>
      <c r="SXY309" s="323"/>
      <c r="SXZ309" s="319"/>
      <c r="SYA309" s="323"/>
      <c r="SYB309" s="319"/>
      <c r="SYC309" s="323"/>
      <c r="SYD309" s="319"/>
      <c r="SYE309" s="323"/>
      <c r="SYF309" s="319"/>
      <c r="SYG309" s="323"/>
      <c r="SYH309" s="319"/>
      <c r="SYI309" s="323"/>
      <c r="SYJ309" s="319"/>
      <c r="SYK309" s="323"/>
      <c r="SYL309" s="319"/>
      <c r="SYM309" s="323"/>
      <c r="SYN309" s="319"/>
      <c r="SYO309" s="323"/>
      <c r="SYP309" s="319"/>
      <c r="SYQ309" s="323"/>
      <c r="SYR309" s="319"/>
      <c r="SYS309" s="323"/>
      <c r="SYT309" s="319"/>
      <c r="SYU309" s="323"/>
      <c r="SYV309" s="319"/>
      <c r="SYW309" s="323"/>
      <c r="SYX309" s="319"/>
      <c r="SYY309" s="323"/>
      <c r="SYZ309" s="319"/>
      <c r="SZA309" s="323"/>
      <c r="SZB309" s="319"/>
      <c r="SZC309" s="323"/>
      <c r="SZD309" s="319"/>
      <c r="SZE309" s="323"/>
      <c r="SZF309" s="319"/>
      <c r="SZG309" s="323"/>
      <c r="SZH309" s="319"/>
      <c r="SZI309" s="323"/>
      <c r="SZJ309" s="319"/>
      <c r="SZK309" s="323"/>
      <c r="SZL309" s="319"/>
      <c r="SZM309" s="323"/>
      <c r="SZN309" s="319"/>
      <c r="SZO309" s="323"/>
      <c r="SZP309" s="319"/>
      <c r="SZQ309" s="323"/>
      <c r="SZR309" s="319"/>
      <c r="SZS309" s="323"/>
      <c r="SZT309" s="319"/>
      <c r="SZU309" s="323"/>
      <c r="SZV309" s="319"/>
      <c r="SZW309" s="323"/>
      <c r="SZX309" s="319"/>
      <c r="SZY309" s="323"/>
      <c r="SZZ309" s="319"/>
      <c r="TAA309" s="323"/>
      <c r="TAB309" s="319"/>
      <c r="TAC309" s="323"/>
      <c r="TAD309" s="319"/>
      <c r="TAE309" s="323"/>
      <c r="TAF309" s="319"/>
      <c r="TAG309" s="323"/>
      <c r="TAH309" s="319"/>
      <c r="TAI309" s="323"/>
      <c r="TAJ309" s="319"/>
      <c r="TAK309" s="323"/>
      <c r="TAL309" s="319"/>
      <c r="TAM309" s="323"/>
      <c r="TAN309" s="319"/>
      <c r="TAO309" s="323"/>
      <c r="TAP309" s="319"/>
      <c r="TAQ309" s="323"/>
      <c r="TAR309" s="319"/>
      <c r="TAS309" s="323"/>
      <c r="TAT309" s="319"/>
      <c r="TAU309" s="323"/>
      <c r="TAV309" s="319"/>
      <c r="TAW309" s="323"/>
      <c r="TAX309" s="319"/>
      <c r="TAY309" s="323"/>
      <c r="TAZ309" s="319"/>
      <c r="TBA309" s="323"/>
      <c r="TBB309" s="319"/>
      <c r="TBC309" s="323"/>
      <c r="TBD309" s="319"/>
      <c r="TBE309" s="323"/>
      <c r="TBF309" s="319"/>
      <c r="TBG309" s="323"/>
      <c r="TBH309" s="319"/>
      <c r="TBI309" s="323"/>
      <c r="TBJ309" s="319"/>
      <c r="TBK309" s="323"/>
      <c r="TBL309" s="319"/>
      <c r="TBM309" s="323"/>
      <c r="TBN309" s="319"/>
      <c r="TBO309" s="323"/>
      <c r="TBP309" s="319"/>
      <c r="TBQ309" s="323"/>
      <c r="TBR309" s="319"/>
      <c r="TBS309" s="323"/>
      <c r="TBT309" s="319"/>
      <c r="TBU309" s="323"/>
      <c r="TBV309" s="319"/>
      <c r="TBW309" s="323"/>
      <c r="TBX309" s="319"/>
      <c r="TBY309" s="323"/>
      <c r="TBZ309" s="319"/>
      <c r="TCA309" s="323"/>
      <c r="TCB309" s="319"/>
      <c r="TCC309" s="323"/>
      <c r="TCD309" s="319"/>
      <c r="TCE309" s="323"/>
      <c r="TCF309" s="319"/>
      <c r="TCG309" s="323"/>
      <c r="TCH309" s="319"/>
      <c r="TCI309" s="323"/>
      <c r="TCJ309" s="319"/>
      <c r="TCK309" s="323"/>
      <c r="TCL309" s="319"/>
      <c r="TCM309" s="323"/>
      <c r="TCN309" s="319"/>
      <c r="TCO309" s="323"/>
      <c r="TCP309" s="319"/>
      <c r="TCQ309" s="323"/>
      <c r="TCR309" s="319"/>
      <c r="TCS309" s="323"/>
      <c r="TCT309" s="319"/>
      <c r="TCU309" s="323"/>
      <c r="TCV309" s="319"/>
      <c r="TCW309" s="323"/>
      <c r="TCX309" s="319"/>
      <c r="TCY309" s="323"/>
      <c r="TCZ309" s="319"/>
      <c r="TDA309" s="323"/>
      <c r="TDB309" s="319"/>
      <c r="TDC309" s="323"/>
      <c r="TDD309" s="319"/>
      <c r="TDE309" s="323"/>
      <c r="TDF309" s="319"/>
      <c r="TDG309" s="323"/>
      <c r="TDH309" s="319"/>
      <c r="TDI309" s="323"/>
      <c r="TDJ309" s="319"/>
      <c r="TDK309" s="323"/>
      <c r="TDL309" s="319"/>
      <c r="TDM309" s="323"/>
      <c r="TDN309" s="319"/>
      <c r="TDO309" s="323"/>
      <c r="TDP309" s="319"/>
      <c r="TDQ309" s="323"/>
      <c r="TDR309" s="319"/>
      <c r="TDS309" s="323"/>
      <c r="TDT309" s="319"/>
      <c r="TDU309" s="323"/>
      <c r="TDV309" s="319"/>
      <c r="TDW309" s="323"/>
      <c r="TDX309" s="319"/>
      <c r="TDY309" s="323"/>
      <c r="TDZ309" s="319"/>
      <c r="TEA309" s="323"/>
      <c r="TEB309" s="319"/>
      <c r="TEC309" s="323"/>
      <c r="TED309" s="319"/>
      <c r="TEE309" s="323"/>
      <c r="TEF309" s="319"/>
      <c r="TEG309" s="323"/>
      <c r="TEH309" s="319"/>
      <c r="TEI309" s="323"/>
      <c r="TEJ309" s="319"/>
      <c r="TEK309" s="323"/>
      <c r="TEL309" s="319"/>
      <c r="TEM309" s="323"/>
      <c r="TEN309" s="319"/>
      <c r="TEO309" s="323"/>
      <c r="TEP309" s="319"/>
      <c r="TEQ309" s="323"/>
      <c r="TER309" s="319"/>
      <c r="TES309" s="323"/>
      <c r="TET309" s="319"/>
      <c r="TEU309" s="323"/>
      <c r="TEV309" s="319"/>
      <c r="TEW309" s="323"/>
      <c r="TEX309" s="319"/>
      <c r="TEY309" s="323"/>
      <c r="TEZ309" s="319"/>
      <c r="TFA309" s="323"/>
      <c r="TFB309" s="319"/>
      <c r="TFC309" s="323"/>
      <c r="TFD309" s="319"/>
      <c r="TFE309" s="323"/>
      <c r="TFF309" s="319"/>
      <c r="TFG309" s="323"/>
      <c r="TFH309" s="319"/>
      <c r="TFI309" s="323"/>
      <c r="TFJ309" s="319"/>
      <c r="TFK309" s="323"/>
      <c r="TFL309" s="319"/>
      <c r="TFM309" s="323"/>
      <c r="TFN309" s="319"/>
      <c r="TFO309" s="323"/>
      <c r="TFP309" s="319"/>
      <c r="TFQ309" s="323"/>
      <c r="TFR309" s="319"/>
      <c r="TFS309" s="323"/>
      <c r="TFT309" s="319"/>
      <c r="TFU309" s="323"/>
      <c r="TFV309" s="319"/>
      <c r="TFW309" s="323"/>
      <c r="TFX309" s="319"/>
      <c r="TFY309" s="323"/>
      <c r="TFZ309" s="319"/>
      <c r="TGA309" s="323"/>
      <c r="TGB309" s="319"/>
      <c r="TGC309" s="323"/>
      <c r="TGD309" s="319"/>
      <c r="TGE309" s="323"/>
      <c r="TGF309" s="319"/>
      <c r="TGG309" s="323"/>
      <c r="TGH309" s="319"/>
      <c r="TGI309" s="323"/>
      <c r="TGJ309" s="319"/>
      <c r="TGK309" s="323"/>
      <c r="TGL309" s="319"/>
      <c r="TGM309" s="323"/>
      <c r="TGN309" s="319"/>
      <c r="TGO309" s="323"/>
      <c r="TGP309" s="319"/>
      <c r="TGQ309" s="323"/>
      <c r="TGR309" s="319"/>
      <c r="TGS309" s="323"/>
      <c r="TGT309" s="319"/>
      <c r="TGU309" s="323"/>
      <c r="TGV309" s="319"/>
      <c r="TGW309" s="323"/>
      <c r="TGX309" s="319"/>
      <c r="TGY309" s="323"/>
      <c r="TGZ309" s="319"/>
      <c r="THA309" s="323"/>
      <c r="THB309" s="319"/>
      <c r="THC309" s="323"/>
      <c r="THD309" s="319"/>
      <c r="THE309" s="323"/>
      <c r="THF309" s="319"/>
      <c r="THG309" s="323"/>
      <c r="THH309" s="319"/>
      <c r="THI309" s="323"/>
      <c r="THJ309" s="319"/>
      <c r="THK309" s="323"/>
      <c r="THL309" s="319"/>
      <c r="THM309" s="323"/>
      <c r="THN309" s="319"/>
      <c r="THO309" s="323"/>
      <c r="THP309" s="319"/>
      <c r="THQ309" s="323"/>
      <c r="THR309" s="319"/>
      <c r="THS309" s="323"/>
      <c r="THT309" s="319"/>
      <c r="THU309" s="323"/>
      <c r="THV309" s="319"/>
      <c r="THW309" s="323"/>
      <c r="THX309" s="319"/>
      <c r="THY309" s="323"/>
      <c r="THZ309" s="319"/>
      <c r="TIA309" s="323"/>
      <c r="TIB309" s="319"/>
      <c r="TIC309" s="323"/>
      <c r="TID309" s="319"/>
      <c r="TIE309" s="323"/>
      <c r="TIF309" s="319"/>
      <c r="TIG309" s="323"/>
      <c r="TIH309" s="319"/>
      <c r="TII309" s="323"/>
      <c r="TIJ309" s="319"/>
      <c r="TIK309" s="323"/>
      <c r="TIL309" s="319"/>
      <c r="TIM309" s="323"/>
      <c r="TIN309" s="319"/>
      <c r="TIO309" s="323"/>
      <c r="TIP309" s="319"/>
      <c r="TIQ309" s="323"/>
      <c r="TIR309" s="319"/>
      <c r="TIS309" s="323"/>
      <c r="TIT309" s="319"/>
      <c r="TIU309" s="323"/>
      <c r="TIV309" s="319"/>
      <c r="TIW309" s="323"/>
      <c r="TIX309" s="319"/>
      <c r="TIY309" s="323"/>
      <c r="TIZ309" s="319"/>
      <c r="TJA309" s="323"/>
      <c r="TJB309" s="319"/>
      <c r="TJC309" s="323"/>
      <c r="TJD309" s="319"/>
      <c r="TJE309" s="323"/>
      <c r="TJF309" s="319"/>
      <c r="TJG309" s="323"/>
      <c r="TJH309" s="319"/>
      <c r="TJI309" s="323"/>
      <c r="TJJ309" s="319"/>
      <c r="TJK309" s="323"/>
      <c r="TJL309" s="319"/>
      <c r="TJM309" s="323"/>
      <c r="TJN309" s="319"/>
      <c r="TJO309" s="323"/>
      <c r="TJP309" s="319"/>
      <c r="TJQ309" s="323"/>
      <c r="TJR309" s="319"/>
      <c r="TJS309" s="323"/>
      <c r="TJT309" s="319"/>
      <c r="TJU309" s="323"/>
      <c r="TJV309" s="319"/>
      <c r="TJW309" s="323"/>
      <c r="TJX309" s="319"/>
      <c r="TJY309" s="323"/>
      <c r="TJZ309" s="319"/>
      <c r="TKA309" s="323"/>
      <c r="TKB309" s="319"/>
      <c r="TKC309" s="323"/>
      <c r="TKD309" s="319"/>
      <c r="TKE309" s="323"/>
      <c r="TKF309" s="319"/>
      <c r="TKG309" s="323"/>
      <c r="TKH309" s="319"/>
      <c r="TKI309" s="323"/>
      <c r="TKJ309" s="319"/>
      <c r="TKK309" s="323"/>
      <c r="TKL309" s="319"/>
      <c r="TKM309" s="323"/>
      <c r="TKN309" s="319"/>
      <c r="TKO309" s="323"/>
      <c r="TKP309" s="319"/>
      <c r="TKQ309" s="323"/>
      <c r="TKR309" s="319"/>
      <c r="TKS309" s="323"/>
      <c r="TKT309" s="319"/>
      <c r="TKU309" s="323"/>
      <c r="TKV309" s="319"/>
      <c r="TKW309" s="323"/>
      <c r="TKX309" s="319"/>
      <c r="TKY309" s="323"/>
      <c r="TKZ309" s="319"/>
      <c r="TLA309" s="323"/>
      <c r="TLB309" s="319"/>
      <c r="TLC309" s="323"/>
      <c r="TLD309" s="319"/>
      <c r="TLE309" s="323"/>
      <c r="TLF309" s="319"/>
      <c r="TLG309" s="323"/>
      <c r="TLH309" s="319"/>
      <c r="TLI309" s="323"/>
      <c r="TLJ309" s="319"/>
      <c r="TLK309" s="323"/>
      <c r="TLL309" s="319"/>
      <c r="TLM309" s="323"/>
      <c r="TLN309" s="319"/>
      <c r="TLO309" s="323"/>
      <c r="TLP309" s="319"/>
      <c r="TLQ309" s="323"/>
      <c r="TLR309" s="319"/>
      <c r="TLS309" s="323"/>
      <c r="TLT309" s="319"/>
      <c r="TLU309" s="323"/>
      <c r="TLV309" s="319"/>
      <c r="TLW309" s="323"/>
      <c r="TLX309" s="319"/>
      <c r="TLY309" s="323"/>
      <c r="TLZ309" s="319"/>
      <c r="TMA309" s="323"/>
      <c r="TMB309" s="319"/>
      <c r="TMC309" s="323"/>
      <c r="TMD309" s="319"/>
      <c r="TME309" s="323"/>
      <c r="TMF309" s="319"/>
      <c r="TMG309" s="323"/>
      <c r="TMH309" s="319"/>
      <c r="TMI309" s="323"/>
      <c r="TMJ309" s="319"/>
      <c r="TMK309" s="323"/>
      <c r="TML309" s="319"/>
      <c r="TMM309" s="323"/>
      <c r="TMN309" s="319"/>
      <c r="TMO309" s="323"/>
      <c r="TMP309" s="319"/>
      <c r="TMQ309" s="323"/>
      <c r="TMR309" s="319"/>
      <c r="TMS309" s="323"/>
      <c r="TMT309" s="319"/>
      <c r="TMU309" s="323"/>
      <c r="TMV309" s="319"/>
      <c r="TMW309" s="323"/>
      <c r="TMX309" s="319"/>
      <c r="TMY309" s="323"/>
      <c r="TMZ309" s="319"/>
      <c r="TNA309" s="323"/>
      <c r="TNB309" s="319"/>
      <c r="TNC309" s="323"/>
      <c r="TND309" s="319"/>
      <c r="TNE309" s="323"/>
      <c r="TNF309" s="319"/>
      <c r="TNG309" s="323"/>
      <c r="TNH309" s="319"/>
      <c r="TNI309" s="323"/>
      <c r="TNJ309" s="319"/>
      <c r="TNK309" s="323"/>
      <c r="TNL309" s="319"/>
      <c r="TNM309" s="323"/>
      <c r="TNN309" s="319"/>
      <c r="TNO309" s="323"/>
      <c r="TNP309" s="319"/>
      <c r="TNQ309" s="323"/>
      <c r="TNR309" s="319"/>
      <c r="TNS309" s="323"/>
      <c r="TNT309" s="319"/>
      <c r="TNU309" s="323"/>
      <c r="TNV309" s="319"/>
      <c r="TNW309" s="323"/>
      <c r="TNX309" s="319"/>
      <c r="TNY309" s="323"/>
      <c r="TNZ309" s="319"/>
      <c r="TOA309" s="323"/>
      <c r="TOB309" s="319"/>
      <c r="TOC309" s="323"/>
      <c r="TOD309" s="319"/>
      <c r="TOE309" s="323"/>
      <c r="TOF309" s="319"/>
      <c r="TOG309" s="323"/>
      <c r="TOH309" s="319"/>
      <c r="TOI309" s="323"/>
      <c r="TOJ309" s="319"/>
      <c r="TOK309" s="323"/>
      <c r="TOL309" s="319"/>
      <c r="TOM309" s="323"/>
      <c r="TON309" s="319"/>
      <c r="TOO309" s="323"/>
      <c r="TOP309" s="319"/>
      <c r="TOQ309" s="323"/>
      <c r="TOR309" s="319"/>
      <c r="TOS309" s="323"/>
      <c r="TOT309" s="319"/>
      <c r="TOU309" s="323"/>
      <c r="TOV309" s="319"/>
      <c r="TOW309" s="323"/>
      <c r="TOX309" s="319"/>
      <c r="TOY309" s="323"/>
      <c r="TOZ309" s="319"/>
      <c r="TPA309" s="323"/>
      <c r="TPB309" s="319"/>
      <c r="TPC309" s="323"/>
      <c r="TPD309" s="319"/>
      <c r="TPE309" s="323"/>
      <c r="TPF309" s="319"/>
      <c r="TPG309" s="323"/>
      <c r="TPH309" s="319"/>
      <c r="TPI309" s="323"/>
      <c r="TPJ309" s="319"/>
      <c r="TPK309" s="323"/>
      <c r="TPL309" s="319"/>
      <c r="TPM309" s="323"/>
      <c r="TPN309" s="319"/>
      <c r="TPO309" s="323"/>
      <c r="TPP309" s="319"/>
      <c r="TPQ309" s="323"/>
      <c r="TPR309" s="319"/>
      <c r="TPS309" s="323"/>
      <c r="TPT309" s="319"/>
      <c r="TPU309" s="323"/>
      <c r="TPV309" s="319"/>
      <c r="TPW309" s="323"/>
      <c r="TPX309" s="319"/>
      <c r="TPY309" s="323"/>
      <c r="TPZ309" s="319"/>
      <c r="TQA309" s="323"/>
      <c r="TQB309" s="319"/>
      <c r="TQC309" s="323"/>
      <c r="TQD309" s="319"/>
      <c r="TQE309" s="323"/>
      <c r="TQF309" s="319"/>
      <c r="TQG309" s="323"/>
      <c r="TQH309" s="319"/>
      <c r="TQI309" s="323"/>
      <c r="TQJ309" s="319"/>
      <c r="TQK309" s="323"/>
      <c r="TQL309" s="319"/>
      <c r="TQM309" s="323"/>
      <c r="TQN309" s="319"/>
      <c r="TQO309" s="323"/>
      <c r="TQP309" s="319"/>
      <c r="TQQ309" s="323"/>
      <c r="TQR309" s="319"/>
      <c r="TQS309" s="323"/>
      <c r="TQT309" s="319"/>
      <c r="TQU309" s="323"/>
      <c r="TQV309" s="319"/>
      <c r="TQW309" s="323"/>
      <c r="TQX309" s="319"/>
      <c r="TQY309" s="323"/>
      <c r="TQZ309" s="319"/>
      <c r="TRA309" s="323"/>
      <c r="TRB309" s="319"/>
      <c r="TRC309" s="323"/>
      <c r="TRD309" s="319"/>
      <c r="TRE309" s="323"/>
      <c r="TRF309" s="319"/>
      <c r="TRG309" s="323"/>
      <c r="TRH309" s="319"/>
      <c r="TRI309" s="323"/>
      <c r="TRJ309" s="319"/>
      <c r="TRK309" s="323"/>
      <c r="TRL309" s="319"/>
      <c r="TRM309" s="323"/>
      <c r="TRN309" s="319"/>
      <c r="TRO309" s="323"/>
      <c r="TRP309" s="319"/>
      <c r="TRQ309" s="323"/>
      <c r="TRR309" s="319"/>
      <c r="TRS309" s="323"/>
      <c r="TRT309" s="319"/>
      <c r="TRU309" s="323"/>
      <c r="TRV309" s="319"/>
      <c r="TRW309" s="323"/>
      <c r="TRX309" s="319"/>
      <c r="TRY309" s="323"/>
      <c r="TRZ309" s="319"/>
      <c r="TSA309" s="323"/>
      <c r="TSB309" s="319"/>
      <c r="TSC309" s="323"/>
      <c r="TSD309" s="319"/>
      <c r="TSE309" s="323"/>
      <c r="TSF309" s="319"/>
      <c r="TSG309" s="323"/>
      <c r="TSH309" s="319"/>
      <c r="TSI309" s="323"/>
      <c r="TSJ309" s="319"/>
      <c r="TSK309" s="323"/>
      <c r="TSL309" s="319"/>
      <c r="TSM309" s="323"/>
      <c r="TSN309" s="319"/>
      <c r="TSO309" s="323"/>
      <c r="TSP309" s="319"/>
      <c r="TSQ309" s="323"/>
      <c r="TSR309" s="319"/>
      <c r="TSS309" s="323"/>
      <c r="TST309" s="319"/>
      <c r="TSU309" s="323"/>
      <c r="TSV309" s="319"/>
      <c r="TSW309" s="323"/>
      <c r="TSX309" s="319"/>
      <c r="TSY309" s="323"/>
      <c r="TSZ309" s="319"/>
      <c r="TTA309" s="323"/>
      <c r="TTB309" s="319"/>
      <c r="TTC309" s="323"/>
      <c r="TTD309" s="319"/>
      <c r="TTE309" s="323"/>
      <c r="TTF309" s="319"/>
      <c r="TTG309" s="323"/>
      <c r="TTH309" s="319"/>
      <c r="TTI309" s="323"/>
      <c r="TTJ309" s="319"/>
      <c r="TTK309" s="323"/>
      <c r="TTL309" s="319"/>
      <c r="TTM309" s="323"/>
      <c r="TTN309" s="319"/>
      <c r="TTO309" s="323"/>
      <c r="TTP309" s="319"/>
      <c r="TTQ309" s="323"/>
      <c r="TTR309" s="319"/>
      <c r="TTS309" s="323"/>
      <c r="TTT309" s="319"/>
      <c r="TTU309" s="323"/>
      <c r="TTV309" s="319"/>
      <c r="TTW309" s="323"/>
      <c r="TTX309" s="319"/>
      <c r="TTY309" s="323"/>
      <c r="TTZ309" s="319"/>
      <c r="TUA309" s="323"/>
      <c r="TUB309" s="319"/>
      <c r="TUC309" s="323"/>
      <c r="TUD309" s="319"/>
      <c r="TUE309" s="323"/>
      <c r="TUF309" s="319"/>
      <c r="TUG309" s="323"/>
      <c r="TUH309" s="319"/>
      <c r="TUI309" s="323"/>
      <c r="TUJ309" s="319"/>
      <c r="TUK309" s="323"/>
      <c r="TUL309" s="319"/>
      <c r="TUM309" s="323"/>
      <c r="TUN309" s="319"/>
      <c r="TUO309" s="323"/>
      <c r="TUP309" s="319"/>
      <c r="TUQ309" s="323"/>
      <c r="TUR309" s="319"/>
      <c r="TUS309" s="323"/>
      <c r="TUT309" s="319"/>
      <c r="TUU309" s="323"/>
      <c r="TUV309" s="319"/>
      <c r="TUW309" s="323"/>
      <c r="TUX309" s="319"/>
      <c r="TUY309" s="323"/>
      <c r="TUZ309" s="319"/>
      <c r="TVA309" s="323"/>
      <c r="TVB309" s="319"/>
      <c r="TVC309" s="323"/>
      <c r="TVD309" s="319"/>
      <c r="TVE309" s="323"/>
      <c r="TVF309" s="319"/>
      <c r="TVG309" s="323"/>
      <c r="TVH309" s="319"/>
      <c r="TVI309" s="323"/>
      <c r="TVJ309" s="319"/>
      <c r="TVK309" s="323"/>
      <c r="TVL309" s="319"/>
      <c r="TVM309" s="323"/>
      <c r="TVN309" s="319"/>
      <c r="TVO309" s="323"/>
      <c r="TVP309" s="319"/>
      <c r="TVQ309" s="323"/>
      <c r="TVR309" s="319"/>
      <c r="TVS309" s="323"/>
      <c r="TVT309" s="319"/>
      <c r="TVU309" s="323"/>
      <c r="TVV309" s="319"/>
      <c r="TVW309" s="323"/>
      <c r="TVX309" s="319"/>
      <c r="TVY309" s="323"/>
      <c r="TVZ309" s="319"/>
      <c r="TWA309" s="323"/>
      <c r="TWB309" s="319"/>
      <c r="TWC309" s="323"/>
      <c r="TWD309" s="319"/>
      <c r="TWE309" s="323"/>
      <c r="TWF309" s="319"/>
      <c r="TWG309" s="323"/>
      <c r="TWH309" s="319"/>
      <c r="TWI309" s="323"/>
      <c r="TWJ309" s="319"/>
      <c r="TWK309" s="323"/>
      <c r="TWL309" s="319"/>
      <c r="TWM309" s="323"/>
      <c r="TWN309" s="319"/>
      <c r="TWO309" s="323"/>
      <c r="TWP309" s="319"/>
      <c r="TWQ309" s="323"/>
      <c r="TWR309" s="319"/>
      <c r="TWS309" s="323"/>
      <c r="TWT309" s="319"/>
      <c r="TWU309" s="323"/>
      <c r="TWV309" s="319"/>
      <c r="TWW309" s="323"/>
      <c r="TWX309" s="319"/>
      <c r="TWY309" s="323"/>
      <c r="TWZ309" s="319"/>
      <c r="TXA309" s="323"/>
      <c r="TXB309" s="319"/>
      <c r="TXC309" s="323"/>
      <c r="TXD309" s="319"/>
      <c r="TXE309" s="323"/>
      <c r="TXF309" s="319"/>
      <c r="TXG309" s="323"/>
      <c r="TXH309" s="319"/>
      <c r="TXI309" s="323"/>
      <c r="TXJ309" s="319"/>
      <c r="TXK309" s="323"/>
      <c r="TXL309" s="319"/>
      <c r="TXM309" s="323"/>
      <c r="TXN309" s="319"/>
      <c r="TXO309" s="323"/>
      <c r="TXP309" s="319"/>
      <c r="TXQ309" s="323"/>
      <c r="TXR309" s="319"/>
      <c r="TXS309" s="323"/>
      <c r="TXT309" s="319"/>
      <c r="TXU309" s="323"/>
      <c r="TXV309" s="319"/>
      <c r="TXW309" s="323"/>
      <c r="TXX309" s="319"/>
      <c r="TXY309" s="323"/>
      <c r="TXZ309" s="319"/>
      <c r="TYA309" s="323"/>
      <c r="TYB309" s="319"/>
      <c r="TYC309" s="323"/>
      <c r="TYD309" s="319"/>
      <c r="TYE309" s="323"/>
      <c r="TYF309" s="319"/>
      <c r="TYG309" s="323"/>
      <c r="TYH309" s="319"/>
      <c r="TYI309" s="323"/>
      <c r="TYJ309" s="319"/>
      <c r="TYK309" s="323"/>
      <c r="TYL309" s="319"/>
      <c r="TYM309" s="323"/>
      <c r="TYN309" s="319"/>
      <c r="TYO309" s="323"/>
      <c r="TYP309" s="319"/>
      <c r="TYQ309" s="323"/>
      <c r="TYR309" s="319"/>
      <c r="TYS309" s="323"/>
      <c r="TYT309" s="319"/>
      <c r="TYU309" s="323"/>
      <c r="TYV309" s="319"/>
      <c r="TYW309" s="323"/>
      <c r="TYX309" s="319"/>
      <c r="TYY309" s="323"/>
      <c r="TYZ309" s="319"/>
      <c r="TZA309" s="323"/>
      <c r="TZB309" s="319"/>
      <c r="TZC309" s="323"/>
      <c r="TZD309" s="319"/>
      <c r="TZE309" s="323"/>
      <c r="TZF309" s="319"/>
      <c r="TZG309" s="323"/>
      <c r="TZH309" s="319"/>
      <c r="TZI309" s="323"/>
      <c r="TZJ309" s="319"/>
      <c r="TZK309" s="323"/>
      <c r="TZL309" s="319"/>
      <c r="TZM309" s="323"/>
      <c r="TZN309" s="319"/>
      <c r="TZO309" s="323"/>
      <c r="TZP309" s="319"/>
      <c r="TZQ309" s="323"/>
      <c r="TZR309" s="319"/>
      <c r="TZS309" s="323"/>
      <c r="TZT309" s="319"/>
      <c r="TZU309" s="323"/>
      <c r="TZV309" s="319"/>
      <c r="TZW309" s="323"/>
      <c r="TZX309" s="319"/>
      <c r="TZY309" s="323"/>
      <c r="TZZ309" s="319"/>
      <c r="UAA309" s="323"/>
      <c r="UAB309" s="319"/>
      <c r="UAC309" s="323"/>
      <c r="UAD309" s="319"/>
      <c r="UAE309" s="323"/>
      <c r="UAF309" s="319"/>
      <c r="UAG309" s="323"/>
      <c r="UAH309" s="319"/>
      <c r="UAI309" s="323"/>
      <c r="UAJ309" s="319"/>
      <c r="UAK309" s="323"/>
      <c r="UAL309" s="319"/>
      <c r="UAM309" s="323"/>
      <c r="UAN309" s="319"/>
      <c r="UAO309" s="323"/>
      <c r="UAP309" s="319"/>
      <c r="UAQ309" s="323"/>
      <c r="UAR309" s="319"/>
      <c r="UAS309" s="323"/>
      <c r="UAT309" s="319"/>
      <c r="UAU309" s="323"/>
      <c r="UAV309" s="319"/>
      <c r="UAW309" s="323"/>
      <c r="UAX309" s="319"/>
      <c r="UAY309" s="323"/>
      <c r="UAZ309" s="319"/>
      <c r="UBA309" s="323"/>
      <c r="UBB309" s="319"/>
      <c r="UBC309" s="323"/>
      <c r="UBD309" s="319"/>
      <c r="UBE309" s="323"/>
      <c r="UBF309" s="319"/>
      <c r="UBG309" s="323"/>
      <c r="UBH309" s="319"/>
      <c r="UBI309" s="323"/>
      <c r="UBJ309" s="319"/>
      <c r="UBK309" s="323"/>
      <c r="UBL309" s="319"/>
      <c r="UBM309" s="323"/>
      <c r="UBN309" s="319"/>
      <c r="UBO309" s="323"/>
      <c r="UBP309" s="319"/>
      <c r="UBQ309" s="323"/>
      <c r="UBR309" s="319"/>
      <c r="UBS309" s="323"/>
      <c r="UBT309" s="319"/>
      <c r="UBU309" s="323"/>
      <c r="UBV309" s="319"/>
      <c r="UBW309" s="323"/>
      <c r="UBX309" s="319"/>
      <c r="UBY309" s="323"/>
      <c r="UBZ309" s="319"/>
      <c r="UCA309" s="323"/>
      <c r="UCB309" s="319"/>
      <c r="UCC309" s="323"/>
      <c r="UCD309" s="319"/>
      <c r="UCE309" s="323"/>
      <c r="UCF309" s="319"/>
      <c r="UCG309" s="323"/>
      <c r="UCH309" s="319"/>
      <c r="UCI309" s="323"/>
      <c r="UCJ309" s="319"/>
      <c r="UCK309" s="323"/>
      <c r="UCL309" s="319"/>
      <c r="UCM309" s="323"/>
      <c r="UCN309" s="319"/>
      <c r="UCO309" s="323"/>
      <c r="UCP309" s="319"/>
      <c r="UCQ309" s="323"/>
      <c r="UCR309" s="319"/>
      <c r="UCS309" s="323"/>
      <c r="UCT309" s="319"/>
      <c r="UCU309" s="323"/>
      <c r="UCV309" s="319"/>
      <c r="UCW309" s="323"/>
      <c r="UCX309" s="319"/>
      <c r="UCY309" s="323"/>
      <c r="UCZ309" s="319"/>
      <c r="UDA309" s="323"/>
      <c r="UDB309" s="319"/>
      <c r="UDC309" s="323"/>
      <c r="UDD309" s="319"/>
      <c r="UDE309" s="323"/>
      <c r="UDF309" s="319"/>
      <c r="UDG309" s="323"/>
      <c r="UDH309" s="319"/>
      <c r="UDI309" s="323"/>
      <c r="UDJ309" s="319"/>
      <c r="UDK309" s="323"/>
      <c r="UDL309" s="319"/>
      <c r="UDM309" s="323"/>
      <c r="UDN309" s="319"/>
      <c r="UDO309" s="323"/>
      <c r="UDP309" s="319"/>
      <c r="UDQ309" s="323"/>
      <c r="UDR309" s="319"/>
      <c r="UDS309" s="323"/>
      <c r="UDT309" s="319"/>
      <c r="UDU309" s="323"/>
      <c r="UDV309" s="319"/>
      <c r="UDW309" s="323"/>
      <c r="UDX309" s="319"/>
      <c r="UDY309" s="323"/>
      <c r="UDZ309" s="319"/>
      <c r="UEA309" s="323"/>
      <c r="UEB309" s="319"/>
      <c r="UEC309" s="323"/>
      <c r="UED309" s="319"/>
      <c r="UEE309" s="323"/>
      <c r="UEF309" s="319"/>
      <c r="UEG309" s="323"/>
      <c r="UEH309" s="319"/>
      <c r="UEI309" s="323"/>
      <c r="UEJ309" s="319"/>
      <c r="UEK309" s="323"/>
      <c r="UEL309" s="319"/>
      <c r="UEM309" s="323"/>
      <c r="UEN309" s="319"/>
      <c r="UEO309" s="323"/>
      <c r="UEP309" s="319"/>
      <c r="UEQ309" s="323"/>
      <c r="UER309" s="319"/>
      <c r="UES309" s="323"/>
      <c r="UET309" s="319"/>
      <c r="UEU309" s="323"/>
      <c r="UEV309" s="319"/>
      <c r="UEW309" s="323"/>
      <c r="UEX309" s="319"/>
      <c r="UEY309" s="323"/>
      <c r="UEZ309" s="319"/>
      <c r="UFA309" s="323"/>
      <c r="UFB309" s="319"/>
      <c r="UFC309" s="323"/>
      <c r="UFD309" s="319"/>
      <c r="UFE309" s="323"/>
      <c r="UFF309" s="319"/>
      <c r="UFG309" s="323"/>
      <c r="UFH309" s="319"/>
      <c r="UFI309" s="323"/>
      <c r="UFJ309" s="319"/>
      <c r="UFK309" s="323"/>
      <c r="UFL309" s="319"/>
      <c r="UFM309" s="323"/>
      <c r="UFN309" s="319"/>
      <c r="UFO309" s="323"/>
      <c r="UFP309" s="319"/>
      <c r="UFQ309" s="323"/>
      <c r="UFR309" s="319"/>
      <c r="UFS309" s="323"/>
      <c r="UFT309" s="319"/>
      <c r="UFU309" s="323"/>
      <c r="UFV309" s="319"/>
      <c r="UFW309" s="323"/>
      <c r="UFX309" s="319"/>
      <c r="UFY309" s="323"/>
      <c r="UFZ309" s="319"/>
      <c r="UGA309" s="323"/>
      <c r="UGB309" s="319"/>
      <c r="UGC309" s="323"/>
      <c r="UGD309" s="319"/>
      <c r="UGE309" s="323"/>
      <c r="UGF309" s="319"/>
      <c r="UGG309" s="323"/>
      <c r="UGH309" s="319"/>
      <c r="UGI309" s="323"/>
      <c r="UGJ309" s="319"/>
      <c r="UGK309" s="323"/>
      <c r="UGL309" s="319"/>
      <c r="UGM309" s="323"/>
      <c r="UGN309" s="319"/>
      <c r="UGO309" s="323"/>
      <c r="UGP309" s="319"/>
      <c r="UGQ309" s="323"/>
      <c r="UGR309" s="319"/>
      <c r="UGS309" s="323"/>
      <c r="UGT309" s="319"/>
      <c r="UGU309" s="323"/>
      <c r="UGV309" s="319"/>
      <c r="UGW309" s="323"/>
      <c r="UGX309" s="319"/>
      <c r="UGY309" s="323"/>
      <c r="UGZ309" s="319"/>
      <c r="UHA309" s="323"/>
      <c r="UHB309" s="319"/>
      <c r="UHC309" s="323"/>
      <c r="UHD309" s="319"/>
      <c r="UHE309" s="323"/>
      <c r="UHF309" s="319"/>
      <c r="UHG309" s="323"/>
      <c r="UHH309" s="319"/>
      <c r="UHI309" s="323"/>
      <c r="UHJ309" s="319"/>
      <c r="UHK309" s="323"/>
      <c r="UHL309" s="319"/>
      <c r="UHM309" s="323"/>
      <c r="UHN309" s="319"/>
      <c r="UHO309" s="323"/>
      <c r="UHP309" s="319"/>
      <c r="UHQ309" s="323"/>
      <c r="UHR309" s="319"/>
      <c r="UHS309" s="323"/>
      <c r="UHT309" s="319"/>
      <c r="UHU309" s="323"/>
      <c r="UHV309" s="319"/>
      <c r="UHW309" s="323"/>
      <c r="UHX309" s="319"/>
      <c r="UHY309" s="323"/>
      <c r="UHZ309" s="319"/>
      <c r="UIA309" s="323"/>
      <c r="UIB309" s="319"/>
      <c r="UIC309" s="323"/>
      <c r="UID309" s="319"/>
      <c r="UIE309" s="323"/>
      <c r="UIF309" s="319"/>
      <c r="UIG309" s="323"/>
      <c r="UIH309" s="319"/>
      <c r="UII309" s="323"/>
      <c r="UIJ309" s="319"/>
      <c r="UIK309" s="323"/>
      <c r="UIL309" s="319"/>
      <c r="UIM309" s="323"/>
      <c r="UIN309" s="319"/>
      <c r="UIO309" s="323"/>
      <c r="UIP309" s="319"/>
      <c r="UIQ309" s="323"/>
      <c r="UIR309" s="319"/>
      <c r="UIS309" s="323"/>
      <c r="UIT309" s="319"/>
      <c r="UIU309" s="323"/>
      <c r="UIV309" s="319"/>
      <c r="UIW309" s="323"/>
      <c r="UIX309" s="319"/>
      <c r="UIY309" s="323"/>
      <c r="UIZ309" s="319"/>
      <c r="UJA309" s="323"/>
      <c r="UJB309" s="319"/>
      <c r="UJC309" s="323"/>
      <c r="UJD309" s="319"/>
      <c r="UJE309" s="323"/>
      <c r="UJF309" s="319"/>
      <c r="UJG309" s="323"/>
      <c r="UJH309" s="319"/>
      <c r="UJI309" s="323"/>
      <c r="UJJ309" s="319"/>
      <c r="UJK309" s="323"/>
      <c r="UJL309" s="319"/>
      <c r="UJM309" s="323"/>
      <c r="UJN309" s="319"/>
      <c r="UJO309" s="323"/>
      <c r="UJP309" s="319"/>
      <c r="UJQ309" s="323"/>
      <c r="UJR309" s="319"/>
      <c r="UJS309" s="323"/>
      <c r="UJT309" s="319"/>
      <c r="UJU309" s="323"/>
      <c r="UJV309" s="319"/>
      <c r="UJW309" s="323"/>
      <c r="UJX309" s="319"/>
      <c r="UJY309" s="323"/>
      <c r="UJZ309" s="319"/>
      <c r="UKA309" s="323"/>
      <c r="UKB309" s="319"/>
      <c r="UKC309" s="323"/>
      <c r="UKD309" s="319"/>
      <c r="UKE309" s="323"/>
      <c r="UKF309" s="319"/>
      <c r="UKG309" s="323"/>
      <c r="UKH309" s="319"/>
      <c r="UKI309" s="323"/>
      <c r="UKJ309" s="319"/>
      <c r="UKK309" s="323"/>
      <c r="UKL309" s="319"/>
      <c r="UKM309" s="323"/>
      <c r="UKN309" s="319"/>
      <c r="UKO309" s="323"/>
      <c r="UKP309" s="319"/>
      <c r="UKQ309" s="323"/>
      <c r="UKR309" s="319"/>
      <c r="UKS309" s="323"/>
      <c r="UKT309" s="319"/>
      <c r="UKU309" s="323"/>
      <c r="UKV309" s="319"/>
      <c r="UKW309" s="323"/>
      <c r="UKX309" s="319"/>
      <c r="UKY309" s="323"/>
      <c r="UKZ309" s="319"/>
      <c r="ULA309" s="323"/>
      <c r="ULB309" s="319"/>
      <c r="ULC309" s="323"/>
      <c r="ULD309" s="319"/>
      <c r="ULE309" s="323"/>
      <c r="ULF309" s="319"/>
      <c r="ULG309" s="323"/>
      <c r="ULH309" s="319"/>
      <c r="ULI309" s="323"/>
      <c r="ULJ309" s="319"/>
      <c r="ULK309" s="323"/>
      <c r="ULL309" s="319"/>
      <c r="ULM309" s="323"/>
      <c r="ULN309" s="319"/>
      <c r="ULO309" s="323"/>
      <c r="ULP309" s="319"/>
      <c r="ULQ309" s="323"/>
      <c r="ULR309" s="319"/>
      <c r="ULS309" s="323"/>
      <c r="ULT309" s="319"/>
      <c r="ULU309" s="323"/>
      <c r="ULV309" s="319"/>
      <c r="ULW309" s="323"/>
      <c r="ULX309" s="319"/>
      <c r="ULY309" s="323"/>
      <c r="ULZ309" s="319"/>
      <c r="UMA309" s="323"/>
      <c r="UMB309" s="319"/>
      <c r="UMC309" s="323"/>
      <c r="UMD309" s="319"/>
      <c r="UME309" s="323"/>
      <c r="UMF309" s="319"/>
      <c r="UMG309" s="323"/>
      <c r="UMH309" s="319"/>
      <c r="UMI309" s="323"/>
      <c r="UMJ309" s="319"/>
      <c r="UMK309" s="323"/>
      <c r="UML309" s="319"/>
      <c r="UMM309" s="323"/>
      <c r="UMN309" s="319"/>
      <c r="UMO309" s="323"/>
      <c r="UMP309" s="319"/>
      <c r="UMQ309" s="323"/>
      <c r="UMR309" s="319"/>
      <c r="UMS309" s="323"/>
      <c r="UMT309" s="319"/>
      <c r="UMU309" s="319"/>
      <c r="UMV309" s="323"/>
      <c r="UMW309" s="319"/>
      <c r="UMX309" s="323"/>
      <c r="UMY309" s="319"/>
      <c r="UMZ309" s="323"/>
      <c r="UNA309" s="319"/>
      <c r="UNB309" s="323"/>
      <c r="UNC309" s="319"/>
      <c r="UND309" s="323"/>
      <c r="UNE309" s="319"/>
      <c r="UNF309" s="323"/>
      <c r="UNG309" s="319"/>
      <c r="UNH309" s="323"/>
      <c r="UNI309" s="319"/>
      <c r="UNJ309" s="323"/>
      <c r="UNK309" s="319"/>
      <c r="UNL309" s="323"/>
      <c r="UNM309" s="319"/>
      <c r="UNN309" s="323"/>
      <c r="UNO309" s="319"/>
      <c r="UNP309" s="323"/>
      <c r="UNQ309" s="319"/>
      <c r="UNR309" s="323"/>
      <c r="UNS309" s="319"/>
      <c r="UNT309" s="323"/>
      <c r="UNU309" s="319"/>
      <c r="UNV309" s="323"/>
      <c r="UNW309" s="319"/>
      <c r="UNX309" s="323"/>
      <c r="UNY309" s="319"/>
      <c r="UNZ309" s="323"/>
      <c r="UOA309" s="319"/>
      <c r="UOB309" s="323"/>
      <c r="UOC309" s="319"/>
      <c r="UOD309" s="323"/>
      <c r="UOE309" s="319"/>
      <c r="UOF309" s="323"/>
      <c r="UOG309" s="319"/>
      <c r="UOH309" s="323"/>
      <c r="UOI309" s="319"/>
      <c r="UOJ309" s="323"/>
      <c r="UOK309" s="319"/>
      <c r="UOL309" s="323"/>
      <c r="UOM309" s="319"/>
      <c r="UON309" s="323"/>
      <c r="UOO309" s="319"/>
      <c r="UOP309" s="323"/>
      <c r="UOQ309" s="319"/>
      <c r="UOR309" s="323"/>
      <c r="UOS309" s="319"/>
      <c r="UOT309" s="323"/>
      <c r="UOU309" s="319"/>
      <c r="UOV309" s="323"/>
      <c r="UOW309" s="319"/>
      <c r="UOX309" s="323"/>
      <c r="UOY309" s="319"/>
      <c r="UOZ309" s="323"/>
      <c r="UPA309" s="319"/>
      <c r="UPB309" s="323"/>
      <c r="UPC309" s="319"/>
      <c r="UPD309" s="323"/>
      <c r="UPE309" s="319"/>
      <c r="UPF309" s="323"/>
      <c r="UPG309" s="319"/>
      <c r="UPH309" s="323"/>
      <c r="UPI309" s="319"/>
      <c r="UPJ309" s="323"/>
      <c r="UPK309" s="319"/>
      <c r="UPL309" s="323"/>
      <c r="UPM309" s="319"/>
      <c r="UPN309" s="323"/>
      <c r="UPO309" s="319"/>
      <c r="UPP309" s="323"/>
      <c r="UPQ309" s="319"/>
      <c r="UPR309" s="323"/>
      <c r="UPS309" s="319"/>
      <c r="UPT309" s="323"/>
      <c r="UPU309" s="319"/>
      <c r="UPV309" s="323"/>
      <c r="UPW309" s="319"/>
      <c r="UPX309" s="323"/>
      <c r="UPY309" s="319"/>
      <c r="UPZ309" s="323"/>
      <c r="UQA309" s="319"/>
      <c r="UQB309" s="323"/>
      <c r="UQC309" s="319"/>
      <c r="UQD309" s="323"/>
      <c r="UQE309" s="319"/>
      <c r="UQF309" s="323"/>
      <c r="UQG309" s="319"/>
      <c r="UQH309" s="323"/>
      <c r="UQI309" s="319"/>
      <c r="UQJ309" s="323"/>
      <c r="UQK309" s="319"/>
      <c r="UQL309" s="323"/>
      <c r="UQM309" s="319"/>
      <c r="UQN309" s="323"/>
      <c r="UQO309" s="319"/>
      <c r="UQP309" s="323"/>
      <c r="UQQ309" s="319"/>
      <c r="UQR309" s="323"/>
      <c r="UQS309" s="319"/>
      <c r="UQT309" s="323"/>
      <c r="UQU309" s="319"/>
      <c r="UQV309" s="323"/>
      <c r="UQW309" s="319"/>
      <c r="UQX309" s="323"/>
      <c r="UQY309" s="319"/>
      <c r="UQZ309" s="323"/>
      <c r="URA309" s="319"/>
      <c r="URB309" s="323"/>
      <c r="URC309" s="319"/>
      <c r="URD309" s="323"/>
      <c r="URE309" s="319"/>
      <c r="URF309" s="323"/>
      <c r="URG309" s="319"/>
      <c r="URH309" s="323"/>
      <c r="URI309" s="319"/>
      <c r="URJ309" s="323"/>
      <c r="URK309" s="319"/>
      <c r="URL309" s="323"/>
      <c r="URM309" s="319"/>
      <c r="URN309" s="323"/>
      <c r="URO309" s="319"/>
      <c r="URP309" s="323"/>
      <c r="URQ309" s="319"/>
      <c r="URR309" s="323"/>
      <c r="URS309" s="319"/>
      <c r="URT309" s="323"/>
      <c r="URU309" s="319"/>
      <c r="URV309" s="323"/>
      <c r="URW309" s="319"/>
      <c r="URX309" s="323"/>
      <c r="URY309" s="319"/>
      <c r="URZ309" s="323"/>
      <c r="USA309" s="319"/>
      <c r="USB309" s="323"/>
      <c r="USC309" s="319"/>
      <c r="USD309" s="323"/>
      <c r="USE309" s="319"/>
      <c r="USF309" s="323"/>
      <c r="USG309" s="319"/>
      <c r="USH309" s="323"/>
      <c r="USI309" s="319"/>
      <c r="USJ309" s="323"/>
      <c r="USK309" s="319"/>
      <c r="USL309" s="323"/>
      <c r="USM309" s="319"/>
      <c r="USN309" s="323"/>
      <c r="USO309" s="319"/>
      <c r="USP309" s="323"/>
      <c r="USQ309" s="319"/>
      <c r="USR309" s="323"/>
      <c r="USS309" s="319"/>
      <c r="UST309" s="323"/>
      <c r="USU309" s="319"/>
      <c r="USV309" s="323"/>
      <c r="USW309" s="319"/>
      <c r="USX309" s="323"/>
      <c r="USY309" s="319"/>
      <c r="USZ309" s="323"/>
      <c r="UTA309" s="319"/>
      <c r="UTB309" s="323"/>
      <c r="UTC309" s="319"/>
      <c r="UTD309" s="323"/>
      <c r="UTE309" s="319"/>
      <c r="UTF309" s="323"/>
      <c r="UTG309" s="319"/>
      <c r="UTH309" s="323"/>
      <c r="UTI309" s="319"/>
      <c r="UTJ309" s="323"/>
      <c r="UTK309" s="319"/>
      <c r="UTL309" s="323"/>
      <c r="UTM309" s="319"/>
      <c r="UTN309" s="323"/>
      <c r="UTO309" s="319"/>
      <c r="UTP309" s="323"/>
      <c r="UTQ309" s="319"/>
      <c r="UTR309" s="323"/>
      <c r="UTS309" s="319"/>
      <c r="UTT309" s="323"/>
      <c r="UTU309" s="319"/>
      <c r="UTV309" s="323"/>
      <c r="UTW309" s="319"/>
      <c r="UTX309" s="323"/>
      <c r="UTY309" s="319"/>
      <c r="UTZ309" s="323"/>
      <c r="UUA309" s="319"/>
      <c r="UUB309" s="323"/>
      <c r="UUC309" s="319"/>
      <c r="UUD309" s="323"/>
      <c r="UUE309" s="319"/>
      <c r="UUF309" s="323"/>
      <c r="UUG309" s="319"/>
      <c r="UUH309" s="323"/>
      <c r="UUI309" s="319"/>
      <c r="UUJ309" s="323"/>
      <c r="UUK309" s="319"/>
      <c r="UUL309" s="323"/>
      <c r="UUM309" s="319"/>
      <c r="UUN309" s="323"/>
      <c r="UUO309" s="319"/>
      <c r="UUP309" s="323"/>
      <c r="UUQ309" s="319"/>
      <c r="UUR309" s="323"/>
      <c r="UUS309" s="319"/>
      <c r="UUT309" s="323"/>
      <c r="UUU309" s="319"/>
      <c r="UUV309" s="323"/>
      <c r="UUW309" s="319"/>
      <c r="UUX309" s="323"/>
      <c r="UUY309" s="319"/>
      <c r="UUZ309" s="323"/>
      <c r="UVA309" s="319"/>
      <c r="UVB309" s="323"/>
      <c r="UVC309" s="319"/>
      <c r="UVD309" s="323"/>
      <c r="UVE309" s="319"/>
      <c r="UVF309" s="323"/>
      <c r="UVG309" s="319"/>
      <c r="UVH309" s="323"/>
      <c r="UVI309" s="319"/>
      <c r="UVJ309" s="323"/>
      <c r="UVK309" s="319"/>
      <c r="UVL309" s="323"/>
      <c r="UVM309" s="319"/>
      <c r="UVN309" s="323"/>
      <c r="UVO309" s="319"/>
      <c r="UVP309" s="323"/>
      <c r="UVQ309" s="319"/>
      <c r="UVR309" s="323"/>
      <c r="UVS309" s="319"/>
      <c r="UVT309" s="323"/>
      <c r="UVU309" s="319"/>
      <c r="UVV309" s="323"/>
      <c r="UVW309" s="319"/>
      <c r="UVX309" s="323"/>
      <c r="UVY309" s="319"/>
      <c r="UVZ309" s="323"/>
      <c r="UWA309" s="319"/>
      <c r="UWB309" s="323"/>
      <c r="UWC309" s="319"/>
      <c r="UWD309" s="323"/>
      <c r="UWE309" s="319"/>
      <c r="UWF309" s="323"/>
      <c r="UWG309" s="319"/>
      <c r="UWH309" s="323"/>
      <c r="UWI309" s="319"/>
      <c r="UWJ309" s="323"/>
      <c r="UWK309" s="319"/>
      <c r="UWL309" s="323"/>
      <c r="UWM309" s="319"/>
      <c r="UWN309" s="323"/>
      <c r="UWO309" s="319"/>
      <c r="UWP309" s="323"/>
      <c r="UWQ309" s="319"/>
      <c r="UWR309" s="323"/>
      <c r="UWS309" s="319"/>
      <c r="UWT309" s="323"/>
      <c r="UWU309" s="319"/>
      <c r="UWV309" s="323"/>
      <c r="UWW309" s="319"/>
      <c r="UWX309" s="323"/>
      <c r="UWY309" s="319"/>
      <c r="UWZ309" s="323"/>
      <c r="UXA309" s="319"/>
      <c r="UXB309" s="323"/>
      <c r="UXC309" s="319"/>
      <c r="UXD309" s="323"/>
      <c r="UXE309" s="319"/>
      <c r="UXF309" s="323"/>
      <c r="UXG309" s="319"/>
      <c r="UXH309" s="323"/>
      <c r="UXI309" s="319"/>
      <c r="UXJ309" s="323"/>
      <c r="UXK309" s="319"/>
      <c r="UXL309" s="323"/>
      <c r="UXM309" s="319"/>
      <c r="UXN309" s="323"/>
      <c r="UXO309" s="319"/>
      <c r="UXP309" s="323"/>
      <c r="UXQ309" s="319"/>
      <c r="UXR309" s="323"/>
      <c r="UXS309" s="319"/>
      <c r="UXT309" s="323"/>
      <c r="UXU309" s="319"/>
      <c r="UXV309" s="323"/>
      <c r="UXW309" s="319"/>
      <c r="UXX309" s="323"/>
      <c r="UXY309" s="319"/>
      <c r="UXZ309" s="323"/>
      <c r="UYA309" s="319"/>
      <c r="UYB309" s="323"/>
      <c r="UYC309" s="319"/>
      <c r="UYD309" s="323"/>
      <c r="UYE309" s="319"/>
      <c r="UYF309" s="323"/>
      <c r="UYG309" s="319"/>
      <c r="UYH309" s="323"/>
      <c r="UYI309" s="319"/>
      <c r="UYJ309" s="323"/>
      <c r="UYK309" s="319"/>
      <c r="UYL309" s="323"/>
      <c r="UYM309" s="319"/>
      <c r="UYN309" s="323"/>
      <c r="UYO309" s="319"/>
      <c r="UYP309" s="323"/>
      <c r="UYQ309" s="319"/>
      <c r="UYR309" s="323"/>
      <c r="UYS309" s="319"/>
      <c r="UYT309" s="323"/>
      <c r="UYU309" s="319"/>
      <c r="UYV309" s="323"/>
      <c r="UYW309" s="319"/>
      <c r="UYX309" s="323"/>
      <c r="UYY309" s="319"/>
      <c r="UYZ309" s="323"/>
      <c r="UZA309" s="319"/>
      <c r="UZB309" s="323"/>
      <c r="UZC309" s="319"/>
      <c r="UZD309" s="323"/>
      <c r="UZE309" s="319"/>
      <c r="UZF309" s="323"/>
      <c r="UZG309" s="319"/>
      <c r="UZH309" s="323"/>
      <c r="UZI309" s="319"/>
      <c r="UZJ309" s="323"/>
      <c r="UZK309" s="319"/>
      <c r="UZL309" s="323"/>
      <c r="UZM309" s="319"/>
      <c r="UZN309" s="323"/>
      <c r="UZO309" s="319"/>
      <c r="UZP309" s="323"/>
      <c r="UZQ309" s="319"/>
      <c r="UZR309" s="323"/>
      <c r="UZS309" s="319"/>
      <c r="UZT309" s="323"/>
      <c r="UZU309" s="319"/>
      <c r="UZV309" s="323"/>
      <c r="UZW309" s="319"/>
      <c r="UZX309" s="323"/>
      <c r="UZY309" s="319"/>
      <c r="UZZ309" s="323"/>
      <c r="VAA309" s="319"/>
      <c r="VAB309" s="323"/>
      <c r="VAC309" s="319"/>
      <c r="VAD309" s="323"/>
      <c r="VAE309" s="319"/>
      <c r="VAF309" s="323"/>
      <c r="VAG309" s="319"/>
      <c r="VAH309" s="323"/>
      <c r="VAI309" s="319"/>
      <c r="VAJ309" s="323"/>
      <c r="VAK309" s="319"/>
      <c r="VAL309" s="323"/>
      <c r="VAM309" s="319"/>
      <c r="VAN309" s="323"/>
      <c r="VAO309" s="319"/>
      <c r="VAP309" s="323"/>
      <c r="VAQ309" s="319"/>
      <c r="VAR309" s="323"/>
      <c r="VAS309" s="319"/>
      <c r="VAT309" s="323"/>
      <c r="VAU309" s="319"/>
      <c r="VAV309" s="323"/>
      <c r="VAW309" s="319"/>
      <c r="VAX309" s="323"/>
      <c r="VAY309" s="319"/>
      <c r="VAZ309" s="323"/>
      <c r="VBA309" s="319"/>
      <c r="VBB309" s="323"/>
      <c r="VBC309" s="319"/>
      <c r="VBD309" s="323"/>
      <c r="VBE309" s="319"/>
      <c r="VBF309" s="323"/>
      <c r="VBG309" s="319"/>
      <c r="VBH309" s="323"/>
      <c r="VBI309" s="319"/>
      <c r="VBJ309" s="323"/>
      <c r="VBK309" s="319"/>
      <c r="VBL309" s="323"/>
      <c r="VBM309" s="319"/>
      <c r="VBN309" s="323"/>
      <c r="VBO309" s="319"/>
      <c r="VBP309" s="323"/>
      <c r="VBQ309" s="319"/>
      <c r="VBR309" s="323"/>
      <c r="VBS309" s="319"/>
      <c r="VBT309" s="323"/>
      <c r="VBU309" s="319"/>
      <c r="VBV309" s="323"/>
      <c r="VBW309" s="319"/>
      <c r="VBX309" s="323"/>
      <c r="VBY309" s="319"/>
      <c r="VBZ309" s="323"/>
      <c r="VCA309" s="319"/>
      <c r="VCB309" s="323"/>
      <c r="VCC309" s="319"/>
      <c r="VCD309" s="323"/>
      <c r="VCE309" s="319"/>
      <c r="VCF309" s="323"/>
      <c r="VCG309" s="319"/>
      <c r="VCH309" s="323"/>
      <c r="VCI309" s="319"/>
      <c r="VCJ309" s="323"/>
      <c r="VCK309" s="319"/>
      <c r="VCL309" s="323"/>
      <c r="VCM309" s="319"/>
      <c r="VCN309" s="323"/>
      <c r="VCO309" s="319"/>
      <c r="VCP309" s="323"/>
      <c r="VCQ309" s="319"/>
      <c r="VCR309" s="323"/>
      <c r="VCS309" s="319"/>
      <c r="VCT309" s="323"/>
      <c r="VCU309" s="319"/>
      <c r="VCV309" s="323"/>
      <c r="VCW309" s="319"/>
      <c r="VCX309" s="323"/>
      <c r="VCY309" s="319"/>
      <c r="VCZ309" s="323"/>
      <c r="VDA309" s="319"/>
      <c r="VDB309" s="323"/>
      <c r="VDC309" s="319"/>
      <c r="VDD309" s="323"/>
      <c r="VDE309" s="319"/>
      <c r="VDF309" s="323"/>
      <c r="VDG309" s="319"/>
      <c r="VDH309" s="323"/>
      <c r="VDI309" s="319"/>
      <c r="VDJ309" s="323"/>
      <c r="VDK309" s="319"/>
      <c r="VDL309" s="323"/>
      <c r="VDM309" s="319"/>
      <c r="VDN309" s="323"/>
      <c r="VDO309" s="319"/>
      <c r="VDP309" s="323"/>
      <c r="VDQ309" s="319"/>
      <c r="VDR309" s="323"/>
      <c r="VDS309" s="319"/>
      <c r="VDT309" s="323"/>
      <c r="VDU309" s="319"/>
      <c r="VDV309" s="323"/>
      <c r="VDW309" s="319"/>
      <c r="VDX309" s="323"/>
      <c r="VDY309" s="319"/>
      <c r="VDZ309" s="323"/>
      <c r="VEA309" s="319"/>
      <c r="VEB309" s="323"/>
      <c r="VEC309" s="319"/>
      <c r="VED309" s="323"/>
      <c r="VEE309" s="319"/>
      <c r="VEF309" s="323"/>
      <c r="VEG309" s="319"/>
      <c r="VEH309" s="323"/>
      <c r="VEI309" s="319"/>
      <c r="VEJ309" s="323"/>
      <c r="VEK309" s="319"/>
      <c r="VEL309" s="323"/>
      <c r="VEM309" s="319"/>
      <c r="VEN309" s="323"/>
      <c r="VEO309" s="319"/>
      <c r="VEP309" s="323"/>
      <c r="VEQ309" s="319"/>
      <c r="VER309" s="323"/>
      <c r="VES309" s="319"/>
      <c r="VET309" s="323"/>
      <c r="VEU309" s="319"/>
      <c r="VEV309" s="323"/>
      <c r="VEW309" s="319"/>
      <c r="VEX309" s="323"/>
      <c r="VEY309" s="319"/>
      <c r="VEZ309" s="323"/>
      <c r="VFA309" s="319"/>
      <c r="VFB309" s="323"/>
      <c r="VFC309" s="319"/>
      <c r="VFD309" s="323"/>
      <c r="VFE309" s="319"/>
      <c r="VFF309" s="323"/>
      <c r="VFG309" s="319"/>
      <c r="VFH309" s="323"/>
      <c r="VFI309" s="319"/>
      <c r="VFJ309" s="323"/>
      <c r="VFK309" s="319"/>
      <c r="VFL309" s="323"/>
      <c r="VFM309" s="319"/>
      <c r="VFN309" s="323"/>
      <c r="VFO309" s="319"/>
      <c r="VFP309" s="323"/>
      <c r="VFQ309" s="319"/>
      <c r="VFR309" s="323"/>
      <c r="VFS309" s="319"/>
      <c r="VFT309" s="323"/>
      <c r="VFU309" s="319"/>
      <c r="VFV309" s="323"/>
      <c r="VFW309" s="319"/>
      <c r="VFX309" s="323"/>
      <c r="VFY309" s="319"/>
      <c r="VFZ309" s="323"/>
      <c r="VGA309" s="319"/>
      <c r="VGB309" s="323"/>
      <c r="VGC309" s="319"/>
      <c r="VGD309" s="323"/>
      <c r="VGE309" s="319"/>
      <c r="VGF309" s="323"/>
      <c r="VGG309" s="319"/>
      <c r="VGH309" s="323"/>
      <c r="VGI309" s="319"/>
      <c r="VGJ309" s="323"/>
      <c r="VGK309" s="319"/>
      <c r="VGL309" s="323"/>
      <c r="VGM309" s="319"/>
      <c r="VGN309" s="323"/>
      <c r="VGO309" s="319"/>
      <c r="VGP309" s="323"/>
      <c r="VGQ309" s="319"/>
      <c r="VGR309" s="323"/>
      <c r="VGS309" s="319"/>
      <c r="VGT309" s="323"/>
      <c r="VGU309" s="319"/>
      <c r="VGV309" s="323"/>
      <c r="VGW309" s="319"/>
      <c r="VGX309" s="323"/>
      <c r="VGY309" s="319"/>
      <c r="VGZ309" s="323"/>
      <c r="VHA309" s="319"/>
      <c r="VHB309" s="323"/>
      <c r="VHC309" s="319"/>
      <c r="VHD309" s="323"/>
      <c r="VHE309" s="319"/>
      <c r="VHF309" s="323"/>
      <c r="VHG309" s="319"/>
      <c r="VHH309" s="323"/>
      <c r="VHI309" s="319"/>
      <c r="VHJ309" s="323"/>
      <c r="VHK309" s="319"/>
      <c r="VHL309" s="323"/>
      <c r="VHM309" s="319"/>
      <c r="VHN309" s="323"/>
      <c r="VHO309" s="319"/>
      <c r="VHP309" s="323"/>
      <c r="VHQ309" s="319"/>
      <c r="VHR309" s="323"/>
      <c r="VHS309" s="319"/>
      <c r="VHT309" s="323"/>
      <c r="VHU309" s="319"/>
      <c r="VHV309" s="323"/>
      <c r="VHW309" s="319"/>
      <c r="VHX309" s="323"/>
      <c r="VHY309" s="319"/>
      <c r="VHZ309" s="323"/>
      <c r="VIA309" s="319"/>
      <c r="VIB309" s="323"/>
      <c r="VIC309" s="319"/>
      <c r="VID309" s="323"/>
      <c r="VIE309" s="319"/>
      <c r="VIF309" s="323"/>
      <c r="VIG309" s="319"/>
      <c r="VIH309" s="323"/>
      <c r="VII309" s="319"/>
      <c r="VIJ309" s="323"/>
      <c r="VIK309" s="319"/>
      <c r="VIL309" s="323"/>
      <c r="VIM309" s="319"/>
      <c r="VIN309" s="323"/>
      <c r="VIO309" s="319"/>
      <c r="VIP309" s="323"/>
      <c r="VIQ309" s="319"/>
      <c r="VIR309" s="323"/>
      <c r="VIS309" s="319"/>
      <c r="VIT309" s="323"/>
      <c r="VIU309" s="319"/>
      <c r="VIV309" s="323"/>
      <c r="VIW309" s="319"/>
      <c r="VIX309" s="323"/>
      <c r="VIY309" s="319"/>
      <c r="VIZ309" s="323"/>
      <c r="VJA309" s="319"/>
      <c r="VJB309" s="323"/>
      <c r="VJC309" s="319"/>
      <c r="VJD309" s="323"/>
      <c r="VJE309" s="319"/>
      <c r="VJF309" s="323"/>
      <c r="VJG309" s="319"/>
      <c r="VJH309" s="323"/>
      <c r="VJI309" s="319"/>
      <c r="VJJ309" s="323"/>
      <c r="VJK309" s="319"/>
      <c r="VJL309" s="323"/>
      <c r="VJM309" s="319"/>
      <c r="VJN309" s="323"/>
      <c r="VJO309" s="319"/>
      <c r="VJP309" s="323"/>
      <c r="VJQ309" s="319"/>
      <c r="VJR309" s="323"/>
      <c r="VJS309" s="319"/>
      <c r="VJT309" s="323"/>
      <c r="VJU309" s="319"/>
      <c r="VJV309" s="323"/>
      <c r="VJW309" s="319"/>
      <c r="VJX309" s="323"/>
      <c r="VJY309" s="319"/>
      <c r="VJZ309" s="323"/>
      <c r="VKA309" s="319"/>
      <c r="VKB309" s="323"/>
      <c r="VKC309" s="319"/>
      <c r="VKD309" s="323"/>
      <c r="VKE309" s="319"/>
      <c r="VKF309" s="323"/>
      <c r="VKG309" s="319"/>
      <c r="VKH309" s="323"/>
      <c r="VKI309" s="319"/>
      <c r="VKJ309" s="323"/>
      <c r="VKK309" s="319"/>
      <c r="VKL309" s="323"/>
      <c r="VKM309" s="319"/>
      <c r="VKN309" s="323"/>
      <c r="VKO309" s="319"/>
      <c r="VKP309" s="323"/>
      <c r="VKQ309" s="319"/>
      <c r="VKR309" s="323"/>
      <c r="VKS309" s="319"/>
      <c r="VKT309" s="323"/>
      <c r="VKU309" s="319"/>
      <c r="VKV309" s="323"/>
      <c r="VKW309" s="319"/>
      <c r="VKX309" s="323"/>
      <c r="VKY309" s="319"/>
      <c r="VKZ309" s="323"/>
      <c r="VLA309" s="319"/>
      <c r="VLB309" s="323"/>
      <c r="VLC309" s="319"/>
      <c r="VLD309" s="323"/>
      <c r="VLE309" s="319"/>
      <c r="VLF309" s="323"/>
      <c r="VLG309" s="319"/>
      <c r="VLH309" s="323"/>
      <c r="VLI309" s="319"/>
      <c r="VLJ309" s="323"/>
      <c r="VLK309" s="319"/>
      <c r="VLL309" s="323"/>
      <c r="VLM309" s="319"/>
      <c r="VLN309" s="323"/>
      <c r="VLO309" s="319"/>
      <c r="VLP309" s="323"/>
      <c r="VLQ309" s="319"/>
      <c r="VLR309" s="323"/>
      <c r="VLS309" s="319"/>
      <c r="VLT309" s="323"/>
      <c r="VLU309" s="319"/>
      <c r="VLV309" s="323"/>
      <c r="VLW309" s="319"/>
      <c r="VLX309" s="323"/>
      <c r="VLY309" s="319"/>
      <c r="VLZ309" s="323"/>
      <c r="VMA309" s="319"/>
      <c r="VMB309" s="323"/>
      <c r="VMC309" s="319"/>
      <c r="VMD309" s="323"/>
      <c r="VME309" s="319"/>
      <c r="VMF309" s="323"/>
      <c r="VMG309" s="319"/>
      <c r="VMH309" s="323"/>
      <c r="VMI309" s="319"/>
      <c r="VMJ309" s="323"/>
      <c r="VMK309" s="319"/>
      <c r="VML309" s="323"/>
      <c r="VMM309" s="319"/>
      <c r="VMN309" s="323"/>
      <c r="VMO309" s="319"/>
      <c r="VMP309" s="323"/>
      <c r="VMQ309" s="319"/>
      <c r="VMR309" s="323"/>
      <c r="VMS309" s="319"/>
      <c r="VMT309" s="323"/>
      <c r="VMU309" s="319"/>
      <c r="VMV309" s="323"/>
      <c r="VMW309" s="319"/>
      <c r="VMX309" s="323"/>
      <c r="VMY309" s="319"/>
      <c r="VMZ309" s="323"/>
      <c r="VNA309" s="319"/>
      <c r="VNB309" s="323"/>
      <c r="VNC309" s="319"/>
      <c r="VND309" s="323"/>
      <c r="VNE309" s="319"/>
      <c r="VNF309" s="323"/>
      <c r="VNG309" s="319"/>
      <c r="VNH309" s="323"/>
      <c r="VNI309" s="319"/>
      <c r="VNJ309" s="323"/>
      <c r="VNK309" s="319"/>
      <c r="VNL309" s="323"/>
      <c r="VNM309" s="319"/>
      <c r="VNN309" s="323"/>
      <c r="VNO309" s="319"/>
      <c r="VNP309" s="323"/>
      <c r="VNQ309" s="319"/>
      <c r="VNR309" s="323"/>
      <c r="VNS309" s="319"/>
      <c r="VNT309" s="323"/>
      <c r="VNU309" s="319"/>
      <c r="VNV309" s="323"/>
      <c r="VNW309" s="319"/>
      <c r="VNX309" s="323"/>
      <c r="VNY309" s="319"/>
      <c r="VNZ309" s="323"/>
      <c r="VOA309" s="319"/>
      <c r="VOB309" s="323"/>
      <c r="VOC309" s="319"/>
      <c r="VOD309" s="323"/>
      <c r="VOE309" s="319"/>
      <c r="VOF309" s="323"/>
      <c r="VOG309" s="319"/>
      <c r="VOH309" s="323"/>
      <c r="VOI309" s="319"/>
      <c r="VOJ309" s="323"/>
      <c r="VOK309" s="319"/>
      <c r="VOL309" s="323"/>
      <c r="VOM309" s="319"/>
      <c r="VON309" s="323"/>
      <c r="VOO309" s="319"/>
      <c r="VOP309" s="323"/>
      <c r="VOQ309" s="319"/>
      <c r="VOR309" s="323"/>
      <c r="VOS309" s="323"/>
      <c r="VOT309" s="319"/>
      <c r="VOU309" s="323"/>
      <c r="VOV309" s="319"/>
      <c r="VOW309" s="323"/>
      <c r="VOX309" s="319"/>
      <c r="VOY309" s="323"/>
      <c r="VOZ309" s="319"/>
      <c r="VPA309" s="323"/>
      <c r="VPB309" s="319"/>
      <c r="VPC309" s="323"/>
      <c r="VPD309" s="319"/>
      <c r="VPE309" s="323"/>
      <c r="VPF309" s="319"/>
      <c r="VPG309" s="323"/>
      <c r="VPH309" s="319"/>
      <c r="VPI309" s="323"/>
      <c r="VPJ309" s="319"/>
      <c r="VPK309" s="323"/>
      <c r="VPL309" s="319"/>
      <c r="VPM309" s="323"/>
      <c r="VPN309" s="319"/>
      <c r="VPO309" s="323"/>
      <c r="VPP309" s="319"/>
      <c r="VPQ309" s="323"/>
      <c r="VPR309" s="319"/>
      <c r="VPS309" s="323"/>
      <c r="VPT309" s="319"/>
      <c r="VPU309" s="323"/>
      <c r="VPV309" s="319"/>
      <c r="VPW309" s="323"/>
      <c r="VPX309" s="319"/>
      <c r="VPY309" s="323"/>
      <c r="VPZ309" s="319"/>
      <c r="VQA309" s="323"/>
      <c r="VQB309" s="319"/>
      <c r="VQC309" s="323"/>
      <c r="VQD309" s="319"/>
      <c r="VQE309" s="323"/>
      <c r="VQF309" s="319"/>
      <c r="VQG309" s="323"/>
      <c r="VQH309" s="319"/>
      <c r="VQI309" s="323"/>
      <c r="VQJ309" s="319"/>
      <c r="VQK309" s="323"/>
      <c r="VQL309" s="319"/>
      <c r="VQM309" s="323"/>
      <c r="VQN309" s="319"/>
      <c r="VQO309" s="323"/>
      <c r="VQP309" s="319"/>
      <c r="VQQ309" s="323"/>
      <c r="VQR309" s="319"/>
      <c r="VQS309" s="323"/>
      <c r="VQT309" s="319"/>
      <c r="VQU309" s="323"/>
      <c r="VQV309" s="319"/>
      <c r="VQW309" s="323"/>
      <c r="VQX309" s="319"/>
      <c r="VQY309" s="323"/>
      <c r="VQZ309" s="319"/>
      <c r="VRA309" s="323"/>
      <c r="VRB309" s="319"/>
      <c r="VRC309" s="323"/>
      <c r="VRD309" s="319"/>
      <c r="VRE309" s="323"/>
      <c r="VRF309" s="319"/>
      <c r="VRG309" s="323"/>
      <c r="VRH309" s="319"/>
      <c r="VRI309" s="323"/>
      <c r="VRJ309" s="319"/>
      <c r="VRK309" s="323"/>
      <c r="VRL309" s="319"/>
      <c r="VRM309" s="323"/>
      <c r="VRN309" s="319"/>
      <c r="VRO309" s="323"/>
      <c r="VRP309" s="319"/>
      <c r="VRQ309" s="323"/>
      <c r="VRR309" s="319"/>
      <c r="VRS309" s="323"/>
      <c r="VRT309" s="319"/>
      <c r="VRU309" s="323"/>
      <c r="VRV309" s="319"/>
      <c r="VRW309" s="323"/>
      <c r="VRX309" s="319"/>
      <c r="VRY309" s="323"/>
      <c r="VRZ309" s="319"/>
      <c r="VSA309" s="323"/>
      <c r="VSB309" s="319"/>
      <c r="VSC309" s="323"/>
      <c r="VSD309" s="319"/>
      <c r="VSE309" s="323"/>
      <c r="VSF309" s="319"/>
      <c r="VSG309" s="323"/>
      <c r="VSH309" s="319"/>
      <c r="VSI309" s="323"/>
      <c r="VSJ309" s="319"/>
      <c r="VSK309" s="323"/>
      <c r="VSL309" s="319"/>
      <c r="VSM309" s="323"/>
      <c r="VSN309" s="319"/>
      <c r="VSO309" s="323"/>
      <c r="VSP309" s="319"/>
      <c r="VSQ309" s="323"/>
      <c r="VSR309" s="319"/>
      <c r="VSS309" s="323"/>
      <c r="VST309" s="319"/>
      <c r="VSU309" s="323"/>
      <c r="VSV309" s="319"/>
      <c r="VSW309" s="323"/>
      <c r="VSX309" s="319"/>
      <c r="VSY309" s="323"/>
      <c r="VSZ309" s="319"/>
      <c r="VTA309" s="323"/>
      <c r="VTB309" s="319"/>
      <c r="VTC309" s="323"/>
      <c r="VTD309" s="319"/>
      <c r="VTE309" s="323"/>
      <c r="VTF309" s="319"/>
      <c r="VTG309" s="323"/>
      <c r="VTH309" s="319"/>
      <c r="VTI309" s="323"/>
      <c r="VTJ309" s="319"/>
      <c r="VTK309" s="323"/>
      <c r="VTL309" s="319"/>
      <c r="VTM309" s="323"/>
      <c r="VTN309" s="319"/>
      <c r="VTO309" s="323"/>
      <c r="VTP309" s="319"/>
      <c r="VTQ309" s="323"/>
      <c r="VTR309" s="319"/>
      <c r="VTS309" s="323"/>
      <c r="VTT309" s="319"/>
      <c r="VTU309" s="323"/>
      <c r="VTV309" s="319"/>
      <c r="VTW309" s="323"/>
      <c r="VTX309" s="319"/>
      <c r="VTY309" s="323"/>
      <c r="VTZ309" s="319"/>
      <c r="VUA309" s="323"/>
      <c r="VUB309" s="319"/>
      <c r="VUC309" s="323"/>
      <c r="VUD309" s="319"/>
      <c r="VUE309" s="323"/>
      <c r="VUF309" s="319"/>
      <c r="VUG309" s="323"/>
      <c r="VUH309" s="319"/>
      <c r="VUI309" s="323"/>
      <c r="VUJ309" s="319"/>
      <c r="VUK309" s="323"/>
      <c r="VUL309" s="319"/>
      <c r="VUM309" s="323"/>
      <c r="VUN309" s="319"/>
      <c r="VUO309" s="323"/>
      <c r="VUP309" s="319"/>
      <c r="VUQ309" s="323"/>
      <c r="VUR309" s="319"/>
      <c r="VUS309" s="323"/>
      <c r="VUT309" s="319"/>
      <c r="VUU309" s="323"/>
      <c r="VUV309" s="319"/>
      <c r="VUW309" s="323"/>
      <c r="VUX309" s="319"/>
      <c r="VUY309" s="323"/>
      <c r="VUZ309" s="319"/>
      <c r="VVA309" s="323"/>
      <c r="VVB309" s="319"/>
      <c r="VVC309" s="323"/>
      <c r="VVD309" s="319"/>
      <c r="VVE309" s="323"/>
      <c r="VVF309" s="319"/>
      <c r="VVG309" s="323"/>
      <c r="VVH309" s="319"/>
      <c r="VVI309" s="323"/>
      <c r="VVJ309" s="319"/>
      <c r="VVK309" s="323"/>
      <c r="VVL309" s="319"/>
      <c r="VVM309" s="323"/>
      <c r="VVN309" s="319"/>
      <c r="VVO309" s="323"/>
      <c r="VVP309" s="319"/>
      <c r="VVQ309" s="323"/>
      <c r="VVR309" s="319"/>
      <c r="VVS309" s="323"/>
      <c r="VVT309" s="319"/>
      <c r="VVU309" s="323"/>
      <c r="VVV309" s="319"/>
      <c r="VVW309" s="323"/>
      <c r="VVX309" s="319"/>
      <c r="VVY309" s="323"/>
      <c r="VVZ309" s="319"/>
      <c r="VWA309" s="323"/>
      <c r="VWB309" s="319"/>
      <c r="VWC309" s="323"/>
      <c r="VWD309" s="319"/>
      <c r="VWE309" s="323"/>
      <c r="VWF309" s="319"/>
      <c r="VWG309" s="323"/>
      <c r="VWH309" s="319"/>
      <c r="VWI309" s="323"/>
      <c r="VWJ309" s="319"/>
      <c r="VWK309" s="323"/>
      <c r="VWL309" s="319"/>
      <c r="VWM309" s="323"/>
      <c r="VWN309" s="319"/>
      <c r="VWO309" s="323"/>
      <c r="VWP309" s="319"/>
      <c r="VWQ309" s="323"/>
      <c r="VWR309" s="319"/>
      <c r="VWS309" s="323"/>
      <c r="VWT309" s="319"/>
      <c r="VWU309" s="323"/>
      <c r="VWV309" s="319"/>
      <c r="VWW309" s="323"/>
      <c r="VWX309" s="319"/>
      <c r="VWY309" s="323"/>
      <c r="VWZ309" s="319"/>
      <c r="VXA309" s="323"/>
      <c r="VXB309" s="319"/>
      <c r="VXC309" s="323"/>
      <c r="VXD309" s="319"/>
      <c r="VXE309" s="323"/>
      <c r="VXF309" s="319"/>
      <c r="VXG309" s="323"/>
      <c r="VXH309" s="319"/>
      <c r="VXI309" s="323"/>
      <c r="VXJ309" s="319"/>
      <c r="VXK309" s="323"/>
      <c r="VXL309" s="319"/>
      <c r="VXM309" s="323"/>
      <c r="VXN309" s="319"/>
      <c r="VXO309" s="323"/>
      <c r="VXP309" s="319"/>
      <c r="VXQ309" s="323"/>
      <c r="VXR309" s="319"/>
      <c r="VXS309" s="323"/>
      <c r="VXT309" s="319"/>
      <c r="VXU309" s="323"/>
      <c r="VXV309" s="319"/>
      <c r="VXW309" s="323"/>
      <c r="VXX309" s="319"/>
      <c r="VXY309" s="323"/>
      <c r="VXZ309" s="319"/>
      <c r="VYA309" s="323"/>
      <c r="VYB309" s="319"/>
      <c r="VYC309" s="323"/>
      <c r="VYD309" s="319"/>
      <c r="VYE309" s="323"/>
      <c r="VYF309" s="319"/>
      <c r="VYG309" s="323"/>
      <c r="VYH309" s="319"/>
      <c r="VYI309" s="323"/>
      <c r="VYJ309" s="319"/>
      <c r="VYK309" s="323"/>
      <c r="VYL309" s="319"/>
      <c r="VYM309" s="323"/>
      <c r="VYN309" s="319"/>
      <c r="VYO309" s="323"/>
      <c r="VYP309" s="319"/>
      <c r="VYQ309" s="323"/>
      <c r="VYR309" s="319"/>
      <c r="VYS309" s="323"/>
      <c r="VYT309" s="319"/>
      <c r="VYU309" s="323"/>
      <c r="VYV309" s="319"/>
      <c r="VYW309" s="323"/>
      <c r="VYX309" s="319"/>
      <c r="VYY309" s="323"/>
      <c r="VYZ309" s="319"/>
      <c r="VZA309" s="323"/>
      <c r="VZB309" s="319"/>
      <c r="VZC309" s="323"/>
      <c r="VZD309" s="319"/>
      <c r="VZE309" s="323"/>
      <c r="VZF309" s="319"/>
      <c r="VZG309" s="323"/>
      <c r="VZH309" s="319"/>
      <c r="VZI309" s="323"/>
      <c r="VZJ309" s="319"/>
      <c r="VZK309" s="323"/>
      <c r="VZL309" s="319"/>
      <c r="VZM309" s="323"/>
      <c r="VZN309" s="319"/>
      <c r="VZO309" s="323"/>
      <c r="VZP309" s="319"/>
      <c r="VZQ309" s="323"/>
      <c r="VZR309" s="319"/>
      <c r="VZS309" s="323"/>
      <c r="VZT309" s="319"/>
      <c r="VZU309" s="323"/>
      <c r="VZV309" s="319"/>
      <c r="VZW309" s="323"/>
      <c r="VZX309" s="319"/>
      <c r="VZY309" s="323"/>
      <c r="VZZ309" s="319"/>
      <c r="WAA309" s="323"/>
      <c r="WAB309" s="319"/>
      <c r="WAC309" s="323"/>
      <c r="WAD309" s="319"/>
      <c r="WAE309" s="323"/>
      <c r="WAF309" s="319"/>
      <c r="WAG309" s="323"/>
      <c r="WAH309" s="319"/>
      <c r="WAI309" s="323"/>
      <c r="WAJ309" s="319"/>
      <c r="WAK309" s="323"/>
      <c r="WAL309" s="319"/>
      <c r="WAM309" s="323"/>
      <c r="WAN309" s="319"/>
      <c r="WAO309" s="323"/>
      <c r="WAP309" s="319"/>
      <c r="WAQ309" s="323"/>
      <c r="WAR309" s="319"/>
      <c r="WAS309" s="323"/>
      <c r="WAT309" s="319"/>
      <c r="WAU309" s="323"/>
      <c r="WAV309" s="319"/>
      <c r="WAW309" s="323"/>
      <c r="WAX309" s="319"/>
      <c r="WAY309" s="323"/>
      <c r="WAZ309" s="319"/>
      <c r="WBA309" s="323"/>
      <c r="WBB309" s="319"/>
      <c r="WBC309" s="323"/>
      <c r="WBD309" s="319"/>
      <c r="WBE309" s="323"/>
      <c r="WBF309" s="319"/>
      <c r="WBG309" s="323"/>
      <c r="WBH309" s="319"/>
      <c r="WBI309" s="323"/>
      <c r="WBJ309" s="319"/>
      <c r="WBK309" s="323"/>
      <c r="WBL309" s="319"/>
      <c r="WBM309" s="323"/>
      <c r="WBN309" s="319"/>
      <c r="WBO309" s="323"/>
      <c r="WBP309" s="319"/>
      <c r="WBQ309" s="323"/>
      <c r="WBR309" s="319"/>
      <c r="WBS309" s="323"/>
      <c r="WBT309" s="319"/>
      <c r="WBU309" s="323"/>
      <c r="WBV309" s="319"/>
      <c r="WBW309" s="323"/>
      <c r="WBX309" s="319"/>
      <c r="WBY309" s="323"/>
      <c r="WBZ309" s="319"/>
      <c r="WCA309" s="323"/>
      <c r="WCB309" s="319"/>
      <c r="WCC309" s="323"/>
      <c r="WCD309" s="319"/>
      <c r="WCE309" s="323"/>
      <c r="WCF309" s="319"/>
      <c r="WCG309" s="323"/>
      <c r="WCH309" s="319"/>
      <c r="WCI309" s="323"/>
      <c r="WCJ309" s="319"/>
      <c r="WCK309" s="323"/>
      <c r="WCL309" s="319"/>
      <c r="WCM309" s="323"/>
      <c r="WCN309" s="319"/>
      <c r="WCO309" s="323"/>
      <c r="WCP309" s="319"/>
      <c r="WCQ309" s="323"/>
      <c r="WCR309" s="319"/>
      <c r="WCS309" s="323"/>
      <c r="WCT309" s="319"/>
      <c r="WCU309" s="323"/>
      <c r="WCV309" s="319"/>
      <c r="WCW309" s="323"/>
      <c r="WCX309" s="319"/>
      <c r="WCY309" s="323"/>
      <c r="WCZ309" s="319"/>
      <c r="WDA309" s="323"/>
      <c r="WDB309" s="319"/>
      <c r="WDC309" s="323"/>
      <c r="WDD309" s="319"/>
      <c r="WDE309" s="323"/>
      <c r="WDF309" s="319"/>
      <c r="WDG309" s="323"/>
      <c r="WDH309" s="319"/>
      <c r="WDI309" s="323"/>
      <c r="WDJ309" s="319"/>
      <c r="WDK309" s="323"/>
      <c r="WDL309" s="319"/>
      <c r="WDM309" s="323"/>
      <c r="WDN309" s="319"/>
      <c r="WDO309" s="323"/>
      <c r="WDP309" s="319"/>
      <c r="WDQ309" s="323"/>
      <c r="WDR309" s="319"/>
      <c r="WDS309" s="323"/>
      <c r="WDT309" s="319"/>
      <c r="WDU309" s="323"/>
      <c r="WDV309" s="319"/>
      <c r="WDW309" s="323"/>
      <c r="WDX309" s="319"/>
      <c r="WDY309" s="323"/>
      <c r="WDZ309" s="319"/>
      <c r="WEA309" s="323"/>
      <c r="WEB309" s="319"/>
      <c r="WEC309" s="323"/>
      <c r="WED309" s="319"/>
      <c r="WEE309" s="323"/>
      <c r="WEF309" s="319"/>
      <c r="WEG309" s="323"/>
      <c r="WEH309" s="319"/>
      <c r="WEI309" s="323"/>
      <c r="WEJ309" s="319"/>
      <c r="WEK309" s="323"/>
      <c r="WEL309" s="319"/>
      <c r="WEM309" s="323"/>
      <c r="WEN309" s="319"/>
      <c r="WEO309" s="323"/>
      <c r="WEP309" s="319"/>
      <c r="WEQ309" s="323"/>
      <c r="WER309" s="319"/>
      <c r="WES309" s="323"/>
      <c r="WET309" s="319"/>
      <c r="WEU309" s="323"/>
      <c r="WEV309" s="319"/>
      <c r="WEW309" s="323"/>
      <c r="WEX309" s="319"/>
      <c r="WEY309" s="323"/>
      <c r="WEZ309" s="319"/>
      <c r="WFA309" s="323"/>
      <c r="WFB309" s="319"/>
      <c r="WFC309" s="323"/>
      <c r="WFD309" s="319"/>
      <c r="WFE309" s="323"/>
      <c r="WFF309" s="319"/>
      <c r="WFG309" s="323"/>
      <c r="WFH309" s="319"/>
      <c r="WFI309" s="323"/>
      <c r="WFJ309" s="319"/>
      <c r="WFK309" s="323"/>
      <c r="WFL309" s="319"/>
      <c r="WFM309" s="323"/>
      <c r="WFN309" s="319"/>
      <c r="WFO309" s="323"/>
      <c r="WFP309" s="319"/>
      <c r="WFQ309" s="323"/>
      <c r="WFR309" s="319"/>
      <c r="WFS309" s="323"/>
      <c r="WFT309" s="319"/>
      <c r="WFU309" s="323"/>
      <c r="WFV309" s="319"/>
      <c r="WFW309" s="323"/>
      <c r="WFX309" s="319"/>
      <c r="WFY309" s="323"/>
      <c r="WFZ309" s="319"/>
      <c r="WGA309" s="323"/>
      <c r="WGB309" s="319"/>
      <c r="WGC309" s="323"/>
      <c r="WGD309" s="319"/>
      <c r="WGE309" s="323"/>
      <c r="WGF309" s="319"/>
      <c r="WGG309" s="323"/>
      <c r="WGH309" s="319"/>
      <c r="WGI309" s="323"/>
      <c r="WGJ309" s="319"/>
      <c r="WGK309" s="323"/>
      <c r="WGL309" s="319"/>
      <c r="WGM309" s="323"/>
      <c r="WGN309" s="319"/>
      <c r="WGO309" s="323"/>
      <c r="WGP309" s="319"/>
      <c r="WGQ309" s="323"/>
      <c r="WGR309" s="319"/>
      <c r="WGS309" s="323"/>
      <c r="WGT309" s="319"/>
      <c r="WGU309" s="323"/>
      <c r="WGV309" s="319"/>
      <c r="WGW309" s="323"/>
      <c r="WGX309" s="319"/>
      <c r="WGY309" s="323"/>
      <c r="WGZ309" s="319"/>
      <c r="WHA309" s="323"/>
      <c r="WHB309" s="319"/>
      <c r="WHC309" s="323"/>
      <c r="WHD309" s="319"/>
      <c r="WHE309" s="323"/>
      <c r="WHF309" s="319"/>
      <c r="WHG309" s="323"/>
      <c r="WHH309" s="319"/>
      <c r="WHI309" s="323"/>
      <c r="WHJ309" s="319"/>
      <c r="WHK309" s="323"/>
      <c r="WHL309" s="319"/>
      <c r="WHM309" s="323"/>
      <c r="WHN309" s="319"/>
      <c r="WHO309" s="323"/>
      <c r="WHP309" s="319"/>
      <c r="WHQ309" s="323"/>
      <c r="WHR309" s="319"/>
      <c r="WHS309" s="323"/>
      <c r="WHT309" s="319"/>
      <c r="WHU309" s="323"/>
      <c r="WHV309" s="319"/>
      <c r="WHW309" s="323"/>
      <c r="WHX309" s="319"/>
      <c r="WHY309" s="323"/>
      <c r="WHZ309" s="319"/>
      <c r="WIA309" s="323"/>
      <c r="WIB309" s="319"/>
      <c r="WIC309" s="323"/>
      <c r="WID309" s="319"/>
      <c r="WIE309" s="323"/>
      <c r="WIF309" s="319"/>
      <c r="WIG309" s="323"/>
      <c r="WIH309" s="319"/>
      <c r="WII309" s="323"/>
      <c r="WIJ309" s="319"/>
      <c r="WIK309" s="323"/>
      <c r="WIL309" s="319"/>
      <c r="WIM309" s="323"/>
      <c r="WIN309" s="319"/>
      <c r="WIO309" s="323"/>
      <c r="WIP309" s="319"/>
      <c r="WIQ309" s="323"/>
      <c r="WIR309" s="319"/>
      <c r="WIS309" s="323"/>
      <c r="WIT309" s="319"/>
      <c r="WIU309" s="323"/>
      <c r="WIV309" s="319"/>
      <c r="WIW309" s="323"/>
      <c r="WIX309" s="319"/>
      <c r="WIY309" s="323"/>
      <c r="WIZ309" s="319"/>
      <c r="WJA309" s="323"/>
      <c r="WJB309" s="319"/>
      <c r="WJC309" s="323"/>
      <c r="WJD309" s="319"/>
      <c r="WJE309" s="323"/>
      <c r="WJF309" s="319"/>
      <c r="WJG309" s="323"/>
      <c r="WJH309" s="319"/>
      <c r="WJI309" s="323"/>
      <c r="WJJ309" s="319"/>
      <c r="WJK309" s="323"/>
      <c r="WJL309" s="319"/>
      <c r="WJM309" s="323"/>
      <c r="WJN309" s="319"/>
      <c r="WJO309" s="323"/>
      <c r="WJP309" s="319"/>
      <c r="WJQ309" s="323"/>
      <c r="WJR309" s="319"/>
      <c r="WJS309" s="323"/>
      <c r="WJT309" s="319"/>
      <c r="WJU309" s="323"/>
      <c r="WJV309" s="319"/>
      <c r="WJW309" s="323"/>
      <c r="WJX309" s="319"/>
      <c r="WJY309" s="323"/>
      <c r="WJZ309" s="319"/>
      <c r="WKA309" s="323"/>
      <c r="WKB309" s="319"/>
      <c r="WKC309" s="323"/>
      <c r="WKD309" s="319"/>
      <c r="WKE309" s="323"/>
      <c r="WKF309" s="319"/>
      <c r="WKG309" s="323"/>
      <c r="WKH309" s="319"/>
      <c r="WKI309" s="323"/>
      <c r="WKJ309" s="319"/>
      <c r="WKK309" s="323"/>
      <c r="WKL309" s="319"/>
      <c r="WKM309" s="323"/>
      <c r="WKN309" s="319"/>
      <c r="WKO309" s="323"/>
      <c r="WKP309" s="319"/>
      <c r="WKQ309" s="323"/>
      <c r="WKR309" s="319"/>
      <c r="WKS309" s="323"/>
      <c r="WKT309" s="319"/>
      <c r="WKU309" s="323"/>
      <c r="WKV309" s="319"/>
      <c r="WKW309" s="323"/>
      <c r="WKX309" s="319"/>
      <c r="WKY309" s="323"/>
      <c r="WKZ309" s="319"/>
      <c r="WLA309" s="323"/>
      <c r="WLB309" s="319"/>
      <c r="WLC309" s="323"/>
      <c r="WLD309" s="319"/>
      <c r="WLE309" s="323"/>
      <c r="WLF309" s="319"/>
      <c r="WLG309" s="323"/>
      <c r="WLH309" s="319"/>
      <c r="WLI309" s="323"/>
      <c r="WLJ309" s="319"/>
      <c r="WLK309" s="323"/>
      <c r="WLL309" s="319"/>
      <c r="WLM309" s="323"/>
      <c r="WLN309" s="319"/>
      <c r="WLO309" s="323"/>
      <c r="WLP309" s="319"/>
      <c r="WLQ309" s="323"/>
      <c r="WLR309" s="319"/>
      <c r="WLS309" s="323"/>
      <c r="WLT309" s="319"/>
      <c r="WLU309" s="323"/>
      <c r="WLV309" s="319"/>
      <c r="WLW309" s="323"/>
      <c r="WLX309" s="319"/>
      <c r="WLY309" s="323"/>
      <c r="WLZ309" s="319"/>
      <c r="WMA309" s="323"/>
      <c r="WMB309" s="319"/>
      <c r="WMC309" s="323"/>
      <c r="WMD309" s="319"/>
      <c r="WME309" s="323"/>
      <c r="WMF309" s="319"/>
      <c r="WMG309" s="323"/>
      <c r="WMH309" s="319"/>
      <c r="WMI309" s="323"/>
      <c r="WMJ309" s="319"/>
      <c r="WMK309" s="323"/>
      <c r="WML309" s="319"/>
      <c r="WMM309" s="323"/>
      <c r="WMN309" s="319"/>
      <c r="WMO309" s="323"/>
      <c r="WMP309" s="319"/>
      <c r="WMQ309" s="323"/>
      <c r="WMR309" s="319"/>
      <c r="WMS309" s="323"/>
      <c r="WMT309" s="319"/>
      <c r="WMU309" s="323"/>
      <c r="WMV309" s="319"/>
      <c r="WMW309" s="323"/>
      <c r="WMX309" s="319"/>
      <c r="WMY309" s="323"/>
      <c r="WMZ309" s="319"/>
      <c r="WNA309" s="323"/>
      <c r="WNB309" s="319"/>
      <c r="WNC309" s="323"/>
      <c r="WND309" s="319"/>
      <c r="WNE309" s="323"/>
      <c r="WNF309" s="319"/>
      <c r="WNG309" s="323"/>
      <c r="WNH309" s="319"/>
      <c r="WNI309" s="323"/>
      <c r="WNJ309" s="319"/>
      <c r="WNK309" s="323"/>
      <c r="WNL309" s="319"/>
      <c r="WNM309" s="323"/>
      <c r="WNN309" s="319"/>
      <c r="WNO309" s="323"/>
      <c r="WNP309" s="319"/>
      <c r="WNQ309" s="323"/>
      <c r="WNR309" s="319"/>
      <c r="WNS309" s="323"/>
      <c r="WNT309" s="319"/>
      <c r="WNU309" s="323"/>
      <c r="WNV309" s="319"/>
      <c r="WNW309" s="323"/>
      <c r="WNX309" s="319"/>
      <c r="WNY309" s="323"/>
      <c r="WNZ309" s="319"/>
      <c r="WOA309" s="323"/>
      <c r="WOB309" s="319"/>
      <c r="WOC309" s="323"/>
      <c r="WOD309" s="319"/>
      <c r="WOE309" s="323"/>
      <c r="WOF309" s="319"/>
      <c r="WOG309" s="323"/>
      <c r="WOH309" s="319"/>
      <c r="WOI309" s="323"/>
      <c r="WOJ309" s="319"/>
      <c r="WOK309" s="323"/>
      <c r="WOL309" s="319"/>
      <c r="WOM309" s="323"/>
      <c r="WON309" s="319"/>
      <c r="WOO309" s="323"/>
      <c r="WOP309" s="319"/>
      <c r="WOQ309" s="323"/>
      <c r="WOR309" s="319"/>
      <c r="WOS309" s="323"/>
      <c r="WOT309" s="319"/>
      <c r="WOU309" s="323"/>
      <c r="WOV309" s="319"/>
      <c r="WOW309" s="323"/>
      <c r="WOX309" s="319"/>
      <c r="WOY309" s="323"/>
      <c r="WOZ309" s="319"/>
      <c r="WPA309" s="323"/>
      <c r="WPB309" s="319"/>
      <c r="WPC309" s="323"/>
      <c r="WPD309" s="319"/>
      <c r="WPE309" s="323"/>
      <c r="WPF309" s="319"/>
      <c r="WPG309" s="323"/>
      <c r="WPH309" s="319"/>
      <c r="WPI309" s="323"/>
      <c r="WPJ309" s="319"/>
      <c r="WPK309" s="323"/>
      <c r="WPL309" s="319"/>
      <c r="WPM309" s="323"/>
      <c r="WPN309" s="319"/>
      <c r="WPO309" s="323"/>
      <c r="WPP309" s="319"/>
      <c r="WPQ309" s="323"/>
      <c r="WPR309" s="319"/>
      <c r="WPS309" s="323"/>
      <c r="WPT309" s="319"/>
      <c r="WPU309" s="323"/>
      <c r="WPV309" s="319"/>
      <c r="WPW309" s="323"/>
      <c r="WPX309" s="319"/>
      <c r="WPY309" s="323"/>
      <c r="WPZ309" s="319"/>
      <c r="WQA309" s="323"/>
      <c r="WQB309" s="319"/>
      <c r="WQC309" s="323"/>
      <c r="WQD309" s="319"/>
      <c r="WQE309" s="323"/>
      <c r="WQF309" s="319"/>
      <c r="WQG309" s="323"/>
      <c r="WQH309" s="319"/>
      <c r="WQI309" s="323"/>
      <c r="WQJ309" s="319"/>
      <c r="WQK309" s="323"/>
      <c r="WQL309" s="319"/>
      <c r="WQM309" s="323"/>
      <c r="WQN309" s="319"/>
      <c r="WQO309" s="323"/>
      <c r="WQP309" s="319"/>
      <c r="WQQ309" s="323"/>
      <c r="WQR309" s="319"/>
      <c r="WQS309" s="323"/>
      <c r="WQT309" s="319"/>
      <c r="WQU309" s="323"/>
      <c r="WQV309" s="319"/>
      <c r="WQW309" s="323"/>
      <c r="WQX309" s="319"/>
      <c r="WQY309" s="323"/>
      <c r="WQZ309" s="319"/>
      <c r="WRA309" s="323"/>
      <c r="WRB309" s="319"/>
      <c r="WRC309" s="323"/>
      <c r="WRD309" s="319"/>
      <c r="WRE309" s="323"/>
      <c r="WRF309" s="319"/>
      <c r="WRG309" s="323"/>
      <c r="WRH309" s="319"/>
      <c r="WRI309" s="323"/>
      <c r="WRJ309" s="319"/>
      <c r="WRK309" s="323"/>
      <c r="WRL309" s="319"/>
      <c r="WRM309" s="323"/>
      <c r="WRN309" s="319"/>
      <c r="WRO309" s="323"/>
      <c r="WRP309" s="319"/>
      <c r="WRQ309" s="323"/>
      <c r="WRR309" s="319"/>
      <c r="WRS309" s="323"/>
      <c r="WRT309" s="319"/>
      <c r="WRU309" s="323"/>
      <c r="WRV309" s="319"/>
      <c r="WRW309" s="323"/>
      <c r="WRX309" s="319"/>
      <c r="WRY309" s="323"/>
      <c r="WRZ309" s="319"/>
      <c r="WSA309" s="323"/>
      <c r="WSB309" s="319"/>
      <c r="WSC309" s="323"/>
      <c r="WSD309" s="319"/>
      <c r="WSE309" s="323"/>
      <c r="WSF309" s="319"/>
      <c r="WSG309" s="323"/>
      <c r="WSH309" s="319"/>
      <c r="WSI309" s="323"/>
      <c r="WSJ309" s="319"/>
      <c r="WSK309" s="323"/>
      <c r="WSL309" s="319"/>
      <c r="WSM309" s="323"/>
      <c r="WSN309" s="319"/>
      <c r="WSO309" s="323"/>
      <c r="WSP309" s="319"/>
      <c r="WSQ309" s="323"/>
      <c r="WSR309" s="319"/>
      <c r="WSS309" s="323"/>
      <c r="WST309" s="319"/>
      <c r="WSU309" s="323"/>
      <c r="WSV309" s="319"/>
      <c r="WSW309" s="323"/>
      <c r="WSX309" s="319"/>
      <c r="WSY309" s="323"/>
      <c r="WSZ309" s="319"/>
      <c r="WTA309" s="323"/>
      <c r="WTB309" s="319"/>
      <c r="WTC309" s="323"/>
      <c r="WTD309" s="319"/>
      <c r="WTE309" s="323"/>
      <c r="WTF309" s="319"/>
      <c r="WTG309" s="323"/>
      <c r="WTH309" s="319"/>
      <c r="WTI309" s="323"/>
      <c r="WTJ309" s="319"/>
      <c r="WTK309" s="323"/>
      <c r="WTL309" s="319"/>
      <c r="WTM309" s="323"/>
      <c r="WTN309" s="319"/>
      <c r="WTO309" s="323"/>
      <c r="WTP309" s="319"/>
      <c r="WTQ309" s="323"/>
      <c r="WTR309" s="319"/>
      <c r="WTS309" s="323"/>
      <c r="WTT309" s="319"/>
      <c r="WTU309" s="323"/>
      <c r="WTV309" s="319"/>
      <c r="WTW309" s="323"/>
      <c r="WTX309" s="319"/>
      <c r="WTY309" s="323"/>
      <c r="WTZ309" s="319"/>
      <c r="WUA309" s="323"/>
      <c r="WUB309" s="319"/>
      <c r="WUC309" s="323"/>
      <c r="WUD309" s="319"/>
      <c r="WUE309" s="323"/>
      <c r="WUF309" s="319"/>
      <c r="WUG309" s="323"/>
      <c r="WUH309" s="319"/>
      <c r="WUI309" s="323"/>
      <c r="WUJ309" s="319"/>
      <c r="WUK309" s="323"/>
      <c r="WUL309" s="319"/>
      <c r="WUM309" s="323"/>
      <c r="WUN309" s="319"/>
      <c r="WUO309" s="323"/>
      <c r="WUP309" s="319"/>
      <c r="WUQ309" s="323"/>
      <c r="WUR309" s="319"/>
      <c r="WUS309" s="323"/>
      <c r="WUT309" s="319"/>
      <c r="WUU309" s="323"/>
      <c r="WUV309" s="319"/>
      <c r="WUW309" s="323"/>
      <c r="WUX309" s="319"/>
      <c r="WUY309" s="323"/>
      <c r="WUZ309" s="319"/>
      <c r="WVA309" s="323"/>
      <c r="WVB309" s="319"/>
      <c r="WVC309" s="323"/>
      <c r="WVD309" s="319"/>
      <c r="WVE309" s="323"/>
      <c r="WVF309" s="319"/>
      <c r="WVG309" s="323"/>
      <c r="WVH309" s="319"/>
      <c r="WVI309" s="323"/>
      <c r="WVJ309" s="319"/>
      <c r="WVK309" s="323"/>
      <c r="WVL309" s="319"/>
      <c r="WVM309" s="323"/>
      <c r="WVN309" s="319"/>
      <c r="WVO309" s="323"/>
      <c r="WVP309" s="319"/>
      <c r="WVQ309" s="323"/>
      <c r="WVR309" s="319"/>
      <c r="WVS309" s="323"/>
      <c r="WVT309" s="319"/>
      <c r="WVU309" s="323"/>
      <c r="WVV309" s="319"/>
      <c r="WVW309" s="323"/>
      <c r="WVX309" s="319"/>
      <c r="WVY309" s="323"/>
      <c r="WVZ309" s="319"/>
      <c r="WWA309" s="323"/>
      <c r="WWB309" s="319"/>
      <c r="WWC309" s="323"/>
      <c r="WWD309" s="319"/>
      <c r="WWE309" s="323"/>
      <c r="WWF309" s="319"/>
      <c r="WWG309" s="323"/>
      <c r="WWH309" s="319"/>
      <c r="WWI309" s="323"/>
      <c r="WWJ309" s="319"/>
      <c r="WWK309" s="323"/>
      <c r="WWL309" s="319"/>
      <c r="WWM309" s="323"/>
      <c r="WWN309" s="319"/>
      <c r="WWO309" s="323"/>
      <c r="WWP309" s="319"/>
      <c r="WWQ309" s="323"/>
      <c r="WWR309" s="319"/>
      <c r="WWS309" s="323"/>
      <c r="WWT309" s="319"/>
      <c r="WWU309" s="323"/>
      <c r="WWV309" s="319"/>
      <c r="WWW309" s="323"/>
      <c r="WWX309" s="319"/>
      <c r="WWY309" s="323"/>
      <c r="WWZ309" s="319"/>
      <c r="WXA309" s="323"/>
      <c r="WXB309" s="319"/>
      <c r="WXC309" s="323"/>
      <c r="WXD309" s="319"/>
      <c r="WXE309" s="323"/>
      <c r="WXF309" s="319"/>
      <c r="WXG309" s="323"/>
      <c r="WXH309" s="319"/>
      <c r="WXI309" s="323"/>
      <c r="WXJ309" s="319"/>
      <c r="WXK309" s="323"/>
      <c r="WXL309" s="319"/>
      <c r="WXM309" s="323"/>
      <c r="WXN309" s="319"/>
      <c r="WXO309" s="323"/>
      <c r="WXP309" s="319"/>
      <c r="WXQ309" s="323"/>
      <c r="WXR309" s="319"/>
      <c r="WXS309" s="323"/>
      <c r="WXT309" s="319"/>
      <c r="WXU309" s="323"/>
      <c r="WXV309" s="319"/>
      <c r="WXW309" s="323"/>
      <c r="WXX309" s="319"/>
      <c r="WXY309" s="323"/>
      <c r="WXZ309" s="319"/>
      <c r="WYA309" s="323"/>
      <c r="WYB309" s="319"/>
      <c r="WYC309" s="323"/>
      <c r="WYD309" s="319"/>
      <c r="WYE309" s="323"/>
      <c r="WYF309" s="319"/>
      <c r="WYG309" s="323"/>
      <c r="WYH309" s="319"/>
      <c r="WYI309" s="323"/>
      <c r="WYJ309" s="319"/>
      <c r="WYK309" s="323"/>
      <c r="WYL309" s="319"/>
      <c r="WYM309" s="323"/>
      <c r="WYN309" s="319"/>
      <c r="WYO309" s="323"/>
      <c r="WYP309" s="319"/>
      <c r="WYQ309" s="323"/>
      <c r="WYR309" s="319"/>
      <c r="WYS309" s="323"/>
      <c r="WYT309" s="319"/>
      <c r="WYU309" s="323"/>
      <c r="WYV309" s="319"/>
      <c r="WYW309" s="323"/>
      <c r="WYX309" s="319"/>
      <c r="WYY309" s="323"/>
      <c r="WYZ309" s="319"/>
      <c r="WZA309" s="323"/>
      <c r="WZB309" s="319"/>
      <c r="WZC309" s="323"/>
      <c r="WZD309" s="319"/>
      <c r="WZE309" s="323"/>
      <c r="WZF309" s="319"/>
      <c r="WZG309" s="323"/>
      <c r="WZH309" s="319"/>
      <c r="WZI309" s="323"/>
      <c r="WZJ309" s="319"/>
      <c r="WZK309" s="323"/>
      <c r="WZL309" s="319"/>
      <c r="WZM309" s="323"/>
      <c r="WZN309" s="319"/>
      <c r="WZO309" s="323"/>
      <c r="WZP309" s="319"/>
      <c r="WZQ309" s="323"/>
      <c r="WZR309" s="319"/>
      <c r="WZS309" s="323"/>
      <c r="WZT309" s="319"/>
      <c r="WZU309" s="323"/>
      <c r="WZV309" s="319"/>
      <c r="WZW309" s="323"/>
      <c r="WZX309" s="319"/>
      <c r="WZY309" s="323"/>
      <c r="WZZ309" s="319"/>
      <c r="XAA309" s="323"/>
      <c r="XAB309" s="319"/>
      <c r="XAC309" s="323"/>
      <c r="XAD309" s="319"/>
      <c r="XAE309" s="323"/>
      <c r="XAF309" s="319"/>
      <c r="XAG309" s="323"/>
      <c r="XAH309" s="319"/>
      <c r="XAI309" s="323"/>
      <c r="XAJ309" s="319"/>
      <c r="XAK309" s="323"/>
      <c r="XAL309" s="319"/>
      <c r="XAM309" s="323"/>
      <c r="XAN309" s="319"/>
      <c r="XAO309" s="323"/>
      <c r="XAP309" s="319"/>
      <c r="XAQ309" s="323"/>
      <c r="XAR309" s="319"/>
      <c r="XAS309" s="323"/>
      <c r="XAT309" s="319"/>
      <c r="XAU309" s="323"/>
      <c r="XAV309" s="319"/>
      <c r="XAW309" s="323"/>
      <c r="XAX309" s="319"/>
      <c r="XAY309" s="323"/>
      <c r="XAZ309" s="319"/>
      <c r="XBA309" s="323"/>
      <c r="XBB309" s="319"/>
      <c r="XBC309" s="323"/>
      <c r="XBD309" s="319"/>
      <c r="XBE309" s="323"/>
      <c r="XBF309" s="319"/>
      <c r="XBG309" s="323"/>
      <c r="XBH309" s="319"/>
      <c r="XBI309" s="323"/>
      <c r="XBJ309" s="319"/>
      <c r="XBK309" s="323"/>
      <c r="XBL309" s="319"/>
      <c r="XBM309" s="323"/>
      <c r="XBN309" s="319"/>
      <c r="XBO309" s="323"/>
      <c r="XBP309" s="319"/>
      <c r="XBQ309" s="323"/>
      <c r="XBR309" s="319"/>
      <c r="XBS309" s="323"/>
      <c r="XBT309" s="319"/>
      <c r="XBU309" s="323"/>
      <c r="XBV309" s="319"/>
      <c r="XBW309" s="323"/>
      <c r="XBX309" s="319"/>
      <c r="XBY309" s="323"/>
      <c r="XBZ309" s="319"/>
      <c r="XCA309" s="323"/>
      <c r="XCB309" s="319"/>
      <c r="XCC309" s="323"/>
      <c r="XCD309" s="319"/>
      <c r="XCE309" s="323"/>
      <c r="XCF309" s="319"/>
      <c r="XCG309" s="323"/>
      <c r="XCH309" s="319"/>
      <c r="XCI309" s="323"/>
      <c r="XCJ309" s="319"/>
      <c r="XCK309" s="323"/>
      <c r="XCL309" s="319"/>
      <c r="XCM309" s="323"/>
      <c r="XCN309" s="319"/>
      <c r="XCO309" s="323"/>
      <c r="XCP309" s="319"/>
      <c r="XCQ309" s="323"/>
      <c r="XCR309" s="319"/>
      <c r="XCS309" s="323"/>
      <c r="XCT309" s="319"/>
      <c r="XCU309" s="323"/>
      <c r="XCV309" s="319"/>
      <c r="XCW309" s="323"/>
      <c r="XCX309" s="319"/>
      <c r="XCY309" s="323"/>
      <c r="XCZ309" s="319"/>
      <c r="XDA309" s="323"/>
      <c r="XDB309" s="319"/>
      <c r="XDC309" s="323"/>
      <c r="XDD309" s="319"/>
      <c r="XDE309" s="323"/>
      <c r="XDF309" s="319"/>
      <c r="XDG309" s="323"/>
      <c r="XDH309" s="319"/>
      <c r="XDI309" s="323"/>
      <c r="XDJ309" s="319"/>
      <c r="XDK309" s="323"/>
      <c r="XDL309" s="319"/>
      <c r="XDM309" s="323"/>
      <c r="XDN309" s="319"/>
      <c r="XDO309" s="323"/>
      <c r="XDP309" s="319"/>
      <c r="XDQ309" s="323"/>
      <c r="XDR309" s="319"/>
      <c r="XDS309" s="323"/>
      <c r="XDT309" s="319"/>
      <c r="XDU309" s="323"/>
      <c r="XDV309" s="319"/>
      <c r="XDW309" s="323"/>
      <c r="XDX309" s="319"/>
      <c r="XDY309" s="323"/>
      <c r="XDZ309" s="319"/>
      <c r="XEA309" s="323"/>
      <c r="XEB309" s="319"/>
      <c r="XEC309" s="323"/>
      <c r="XED309" s="319"/>
      <c r="XEE309" s="323"/>
      <c r="XEF309" s="319"/>
      <c r="XEG309" s="323"/>
      <c r="XEH309" s="319"/>
      <c r="XEI309" s="323"/>
      <c r="XEJ309" s="319"/>
      <c r="XEK309" s="323"/>
      <c r="XEL309" s="319"/>
      <c r="XEM309" s="323"/>
      <c r="XEN309" s="319"/>
      <c r="XEO309" s="323"/>
      <c r="XEP309" s="319"/>
      <c r="XEQ309" s="323"/>
      <c r="XER309" s="319"/>
      <c r="XES309" s="323"/>
      <c r="XET309" s="319"/>
      <c r="XEU309" s="323"/>
      <c r="XEV309" s="319"/>
      <c r="XEW309" s="323"/>
      <c r="XEX309" s="319"/>
      <c r="XEY309" s="323"/>
      <c r="XEZ309" s="319"/>
      <c r="XFA309" s="323"/>
      <c r="XFB309" s="319"/>
      <c r="XFC309" s="323"/>
    </row>
    <row r="310" spans="1:16383" ht="15.75" customHeight="1" x14ac:dyDescent="0.3">
      <c r="A310" s="183" t="s">
        <v>15</v>
      </c>
      <c r="B310" s="241"/>
      <c r="C310" s="354">
        <f>SUM(C305:C309)</f>
        <v>52677412.730000004</v>
      </c>
      <c r="D310" s="354">
        <f t="shared" ref="D310:Y310" si="143">SUM(D305:D309)</f>
        <v>0</v>
      </c>
      <c r="E310" s="354">
        <f t="shared" si="143"/>
        <v>0</v>
      </c>
      <c r="F310" s="354">
        <f t="shared" si="143"/>
        <v>0</v>
      </c>
      <c r="G310" s="354">
        <f t="shared" si="143"/>
        <v>0</v>
      </c>
      <c r="H310" s="354">
        <f t="shared" si="143"/>
        <v>0</v>
      </c>
      <c r="I310" s="354">
        <f t="shared" si="143"/>
        <v>0</v>
      </c>
      <c r="J310" s="354">
        <f t="shared" si="143"/>
        <v>24</v>
      </c>
      <c r="K310" s="354">
        <f t="shared" si="143"/>
        <v>49899792.449999996</v>
      </c>
      <c r="L310" s="354">
        <f t="shared" si="143"/>
        <v>1593118.89</v>
      </c>
      <c r="M310" s="354">
        <f t="shared" si="143"/>
        <v>0</v>
      </c>
      <c r="N310" s="354">
        <f t="shared" si="143"/>
        <v>0</v>
      </c>
      <c r="O310" s="354">
        <f t="shared" si="143"/>
        <v>0</v>
      </c>
      <c r="P310" s="354">
        <f t="shared" si="143"/>
        <v>0</v>
      </c>
      <c r="Q310" s="354">
        <f t="shared" si="143"/>
        <v>0</v>
      </c>
      <c r="R310" s="354">
        <f t="shared" si="143"/>
        <v>0</v>
      </c>
      <c r="S310" s="354">
        <f t="shared" si="143"/>
        <v>0</v>
      </c>
      <c r="T310" s="354">
        <f t="shared" si="143"/>
        <v>0</v>
      </c>
      <c r="U310" s="354">
        <f t="shared" si="143"/>
        <v>0</v>
      </c>
      <c r="V310" s="354">
        <f t="shared" si="143"/>
        <v>0</v>
      </c>
      <c r="W310" s="354">
        <f t="shared" si="143"/>
        <v>0</v>
      </c>
      <c r="X310" s="354">
        <f t="shared" si="143"/>
        <v>0</v>
      </c>
      <c r="Y310" s="354">
        <f t="shared" si="143"/>
        <v>1184501.3899999999</v>
      </c>
      <c r="Z310" s="354">
        <f>(C310-Y310)*0.0214</f>
        <v>1101948.3026759999</v>
      </c>
      <c r="AA310" s="11"/>
      <c r="AB310" s="22"/>
      <c r="AC310" s="47"/>
      <c r="AF310" s="48"/>
    </row>
    <row r="311" spans="1:16383" ht="16.5" customHeight="1" x14ac:dyDescent="0.3">
      <c r="A311" s="391" t="s">
        <v>381</v>
      </c>
      <c r="B311" s="234"/>
      <c r="C311" s="385"/>
      <c r="D311" s="233"/>
      <c r="E311" s="233"/>
      <c r="F311" s="233"/>
      <c r="G311" s="233"/>
      <c r="H311" s="233"/>
      <c r="I311" s="233"/>
      <c r="J311" s="233"/>
      <c r="K311" s="233"/>
      <c r="L311" s="233"/>
      <c r="M311" s="233"/>
      <c r="N311" s="243"/>
      <c r="O311" s="233"/>
      <c r="P311" s="233"/>
      <c r="Q311" s="233"/>
      <c r="R311" s="243"/>
      <c r="S311" s="243"/>
      <c r="T311" s="233"/>
      <c r="U311" s="233"/>
      <c r="V311" s="233"/>
      <c r="W311" s="233"/>
      <c r="X311" s="233"/>
      <c r="Y311" s="243"/>
      <c r="Z311" s="243"/>
      <c r="AA311" s="11"/>
      <c r="AB311" s="22"/>
      <c r="AC311" s="47"/>
      <c r="AD311" s="67"/>
    </row>
    <row r="312" spans="1:16383" ht="16.5" customHeight="1" x14ac:dyDescent="0.3">
      <c r="A312" s="282">
        <f>A309+1</f>
        <v>207</v>
      </c>
      <c r="B312" s="336" t="s">
        <v>226</v>
      </c>
      <c r="C312" s="354">
        <f t="shared" ref="C312" si="144">D312+L312+N312+P312+R312+U312+W312+X312+Y312+K312</f>
        <v>3971690.1</v>
      </c>
      <c r="D312" s="398">
        <f t="shared" ref="D312" si="145">E312+F312+G312+H312+I312</f>
        <v>0</v>
      </c>
      <c r="E312" s="321"/>
      <c r="F312" s="321"/>
      <c r="G312" s="321"/>
      <c r="H312" s="321"/>
      <c r="I312" s="321"/>
      <c r="J312" s="321"/>
      <c r="K312" s="321"/>
      <c r="L312" s="321"/>
      <c r="M312" s="321">
        <v>683</v>
      </c>
      <c r="N312" s="354">
        <v>3971690.1</v>
      </c>
      <c r="O312" s="321"/>
      <c r="P312" s="321"/>
      <c r="Q312" s="321"/>
      <c r="R312" s="354"/>
      <c r="S312" s="354"/>
      <c r="T312" s="321"/>
      <c r="U312" s="321"/>
      <c r="V312" s="321"/>
      <c r="W312" s="321"/>
      <c r="X312" s="321"/>
      <c r="Y312" s="354"/>
      <c r="Z312" s="354"/>
      <c r="AA312" s="11"/>
      <c r="AB312" s="22" t="s">
        <v>298</v>
      </c>
      <c r="AC312" s="47"/>
      <c r="AD312" s="67"/>
    </row>
    <row r="313" spans="1:16383" ht="16.5" customHeight="1" x14ac:dyDescent="0.3">
      <c r="A313" s="183" t="s">
        <v>15</v>
      </c>
      <c r="B313" s="241"/>
      <c r="C313" s="354">
        <f>SUM(C312:C312)</f>
        <v>3971690.1</v>
      </c>
      <c r="D313" s="354">
        <f t="shared" ref="D313:Y313" si="146">SUM(D312:D312)</f>
        <v>0</v>
      </c>
      <c r="E313" s="354">
        <f t="shared" si="146"/>
        <v>0</v>
      </c>
      <c r="F313" s="354">
        <f t="shared" si="146"/>
        <v>0</v>
      </c>
      <c r="G313" s="354">
        <f t="shared" si="146"/>
        <v>0</v>
      </c>
      <c r="H313" s="354">
        <f t="shared" si="146"/>
        <v>0</v>
      </c>
      <c r="I313" s="354">
        <f t="shared" si="146"/>
        <v>0</v>
      </c>
      <c r="J313" s="354">
        <f t="shared" si="146"/>
        <v>0</v>
      </c>
      <c r="K313" s="354">
        <f t="shared" si="146"/>
        <v>0</v>
      </c>
      <c r="L313" s="354">
        <f t="shared" si="146"/>
        <v>0</v>
      </c>
      <c r="M313" s="354">
        <f t="shared" si="146"/>
        <v>683</v>
      </c>
      <c r="N313" s="354">
        <f t="shared" si="146"/>
        <v>3971690.1</v>
      </c>
      <c r="O313" s="354">
        <f t="shared" si="146"/>
        <v>0</v>
      </c>
      <c r="P313" s="354">
        <f t="shared" si="146"/>
        <v>0</v>
      </c>
      <c r="Q313" s="354">
        <f t="shared" si="146"/>
        <v>0</v>
      </c>
      <c r="R313" s="354">
        <f t="shared" si="146"/>
        <v>0</v>
      </c>
      <c r="S313" s="354">
        <f t="shared" si="146"/>
        <v>0</v>
      </c>
      <c r="T313" s="354">
        <f t="shared" si="146"/>
        <v>0</v>
      </c>
      <c r="U313" s="354">
        <f t="shared" si="146"/>
        <v>0</v>
      </c>
      <c r="V313" s="354">
        <f t="shared" si="146"/>
        <v>0</v>
      </c>
      <c r="W313" s="354">
        <f t="shared" si="146"/>
        <v>0</v>
      </c>
      <c r="X313" s="354">
        <f t="shared" si="146"/>
        <v>0</v>
      </c>
      <c r="Y313" s="354">
        <f t="shared" si="146"/>
        <v>0</v>
      </c>
      <c r="Z313" s="354">
        <f>(C313-Y313)*0.0214</f>
        <v>84994.168139999994</v>
      </c>
      <c r="AA313" s="11"/>
      <c r="AB313" s="22"/>
      <c r="AC313" s="47"/>
      <c r="AD313" s="67"/>
    </row>
    <row r="314" spans="1:16383" ht="16.5" customHeight="1" x14ac:dyDescent="0.3">
      <c r="A314" s="391" t="s">
        <v>382</v>
      </c>
      <c r="B314" s="234"/>
      <c r="C314" s="385"/>
      <c r="D314" s="233"/>
      <c r="E314" s="233"/>
      <c r="F314" s="233"/>
      <c r="G314" s="233"/>
      <c r="H314" s="233"/>
      <c r="I314" s="233"/>
      <c r="J314" s="233"/>
      <c r="K314" s="233"/>
      <c r="L314" s="233"/>
      <c r="M314" s="233"/>
      <c r="N314" s="243"/>
      <c r="O314" s="233"/>
      <c r="P314" s="233"/>
      <c r="Q314" s="233"/>
      <c r="R314" s="243"/>
      <c r="S314" s="243"/>
      <c r="T314" s="233"/>
      <c r="U314" s="233"/>
      <c r="V314" s="233"/>
      <c r="W314" s="233"/>
      <c r="X314" s="233"/>
      <c r="Y314" s="243"/>
      <c r="Z314" s="243"/>
      <c r="AA314" s="11"/>
      <c r="AB314" s="22"/>
      <c r="AC314" s="47"/>
      <c r="AD314" s="67"/>
    </row>
    <row r="315" spans="1:16383" ht="16.5" customHeight="1" x14ac:dyDescent="0.3">
      <c r="A315" s="282">
        <f>A312+1</f>
        <v>208</v>
      </c>
      <c r="B315" s="336" t="s">
        <v>521</v>
      </c>
      <c r="C315" s="354">
        <f t="shared" ref="C315:C318" si="147">D315+L315+N315+P315+R315+U315+W315+X315+Y315+K315</f>
        <v>1152801.3</v>
      </c>
      <c r="D315" s="398">
        <f t="shared" ref="D315:D318" si="148">E315+F315+G315+H315+I315</f>
        <v>1152801.3</v>
      </c>
      <c r="E315" s="321">
        <v>1152801.3</v>
      </c>
      <c r="F315" s="321"/>
      <c r="G315" s="321"/>
      <c r="H315" s="321"/>
      <c r="I315" s="321"/>
      <c r="J315" s="321"/>
      <c r="K315" s="321"/>
      <c r="L315" s="321"/>
      <c r="M315" s="321"/>
      <c r="N315" s="354"/>
      <c r="O315" s="321"/>
      <c r="P315" s="321"/>
      <c r="Q315" s="321"/>
      <c r="R315" s="354"/>
      <c r="S315" s="354"/>
      <c r="T315" s="321"/>
      <c r="U315" s="321"/>
      <c r="V315" s="321"/>
      <c r="W315" s="321"/>
      <c r="X315" s="321"/>
      <c r="Y315" s="354"/>
      <c r="Z315" s="354"/>
      <c r="AA315" s="22" t="s">
        <v>310</v>
      </c>
      <c r="AB315" s="22" t="s">
        <v>297</v>
      </c>
      <c r="AC315" s="47"/>
      <c r="AD315" s="67"/>
    </row>
    <row r="316" spans="1:16383" ht="16.5" customHeight="1" x14ac:dyDescent="0.3">
      <c r="A316" s="119">
        <f>A315+1</f>
        <v>209</v>
      </c>
      <c r="B316" s="336" t="s">
        <v>522</v>
      </c>
      <c r="C316" s="354">
        <f t="shared" si="147"/>
        <v>816588.15</v>
      </c>
      <c r="D316" s="398">
        <f t="shared" si="148"/>
        <v>816588.15</v>
      </c>
      <c r="E316" s="321">
        <v>816588.15</v>
      </c>
      <c r="F316" s="321"/>
      <c r="G316" s="321"/>
      <c r="H316" s="321"/>
      <c r="I316" s="321"/>
      <c r="J316" s="321"/>
      <c r="K316" s="321"/>
      <c r="L316" s="321"/>
      <c r="M316" s="321"/>
      <c r="N316" s="354"/>
      <c r="O316" s="321"/>
      <c r="P316" s="321"/>
      <c r="Q316" s="321"/>
      <c r="R316" s="354"/>
      <c r="S316" s="354"/>
      <c r="T316" s="321"/>
      <c r="U316" s="321"/>
      <c r="V316" s="321"/>
      <c r="W316" s="321"/>
      <c r="X316" s="321"/>
      <c r="Y316" s="354"/>
      <c r="Z316" s="354"/>
      <c r="AA316" s="22" t="s">
        <v>310</v>
      </c>
      <c r="AB316" s="22" t="s">
        <v>366</v>
      </c>
      <c r="AC316" s="47"/>
      <c r="AD316" s="67"/>
    </row>
    <row r="317" spans="1:16383" ht="16.5" customHeight="1" x14ac:dyDescent="0.3">
      <c r="A317" s="119">
        <f>A316+1</f>
        <v>210</v>
      </c>
      <c r="B317" s="336" t="s">
        <v>523</v>
      </c>
      <c r="C317" s="354">
        <f t="shared" si="147"/>
        <v>816588.15</v>
      </c>
      <c r="D317" s="398">
        <f t="shared" si="148"/>
        <v>816588.15</v>
      </c>
      <c r="E317" s="321">
        <v>816588.15</v>
      </c>
      <c r="F317" s="321"/>
      <c r="G317" s="321"/>
      <c r="H317" s="321"/>
      <c r="I317" s="321"/>
      <c r="J317" s="321"/>
      <c r="K317" s="321"/>
      <c r="L317" s="321"/>
      <c r="M317" s="321"/>
      <c r="N317" s="354"/>
      <c r="O317" s="321"/>
      <c r="P317" s="321"/>
      <c r="Q317" s="321"/>
      <c r="R317" s="354"/>
      <c r="S317" s="354"/>
      <c r="T317" s="321"/>
      <c r="U317" s="321"/>
      <c r="V317" s="321"/>
      <c r="W317" s="321"/>
      <c r="X317" s="321"/>
      <c r="Y317" s="354"/>
      <c r="Z317" s="354"/>
      <c r="AA317" s="22" t="s">
        <v>366</v>
      </c>
      <c r="AB317" s="22" t="s">
        <v>366</v>
      </c>
      <c r="AC317" s="47"/>
      <c r="AD317" s="67"/>
    </row>
    <row r="318" spans="1:16383" ht="16.5" customHeight="1" x14ac:dyDescent="0.3">
      <c r="A318" s="119">
        <f>A317+1</f>
        <v>211</v>
      </c>
      <c r="B318" s="336" t="s">
        <v>524</v>
      </c>
      <c r="C318" s="354">
        <f t="shared" si="147"/>
        <v>3971690.1</v>
      </c>
      <c r="D318" s="398">
        <f t="shared" si="148"/>
        <v>0</v>
      </c>
      <c r="E318" s="321"/>
      <c r="F318" s="321"/>
      <c r="G318" s="321"/>
      <c r="H318" s="321"/>
      <c r="I318" s="321"/>
      <c r="J318" s="321"/>
      <c r="K318" s="321"/>
      <c r="L318" s="321"/>
      <c r="M318" s="321">
        <v>678</v>
      </c>
      <c r="N318" s="354">
        <v>3971690.1</v>
      </c>
      <c r="O318" s="321"/>
      <c r="P318" s="321"/>
      <c r="Q318" s="321"/>
      <c r="R318" s="354"/>
      <c r="S318" s="354"/>
      <c r="T318" s="321"/>
      <c r="U318" s="321"/>
      <c r="V318" s="321"/>
      <c r="W318" s="321"/>
      <c r="X318" s="321"/>
      <c r="Y318" s="354"/>
      <c r="Z318" s="354"/>
      <c r="AA318" s="22" t="s">
        <v>298</v>
      </c>
      <c r="AB318" s="22" t="s">
        <v>298</v>
      </c>
      <c r="AC318" s="47"/>
      <c r="AD318" s="67"/>
    </row>
    <row r="319" spans="1:16383" ht="16.5" customHeight="1" x14ac:dyDescent="0.3">
      <c r="A319" s="183" t="s">
        <v>15</v>
      </c>
      <c r="B319" s="241"/>
      <c r="C319" s="354">
        <f>SUM(C315:C318)</f>
        <v>6757667.7000000002</v>
      </c>
      <c r="D319" s="354">
        <f t="shared" ref="D319:Y319" si="149">SUM(D315:D318)</f>
        <v>2785977.6</v>
      </c>
      <c r="E319" s="354">
        <f t="shared" si="149"/>
        <v>2785977.6</v>
      </c>
      <c r="F319" s="354">
        <f t="shared" si="149"/>
        <v>0</v>
      </c>
      <c r="G319" s="354">
        <f t="shared" si="149"/>
        <v>0</v>
      </c>
      <c r="H319" s="354">
        <f t="shared" si="149"/>
        <v>0</v>
      </c>
      <c r="I319" s="354">
        <f t="shared" si="149"/>
        <v>0</v>
      </c>
      <c r="J319" s="354">
        <f t="shared" si="149"/>
        <v>0</v>
      </c>
      <c r="K319" s="354">
        <f t="shared" si="149"/>
        <v>0</v>
      </c>
      <c r="L319" s="354">
        <f t="shared" si="149"/>
        <v>0</v>
      </c>
      <c r="M319" s="354">
        <f t="shared" si="149"/>
        <v>678</v>
      </c>
      <c r="N319" s="354">
        <f t="shared" si="149"/>
        <v>3971690.1</v>
      </c>
      <c r="O319" s="354">
        <f t="shared" si="149"/>
        <v>0</v>
      </c>
      <c r="P319" s="354">
        <f t="shared" si="149"/>
        <v>0</v>
      </c>
      <c r="Q319" s="354">
        <f t="shared" si="149"/>
        <v>0</v>
      </c>
      <c r="R319" s="354">
        <f t="shared" si="149"/>
        <v>0</v>
      </c>
      <c r="S319" s="354">
        <f t="shared" si="149"/>
        <v>0</v>
      </c>
      <c r="T319" s="354">
        <f t="shared" si="149"/>
        <v>0</v>
      </c>
      <c r="U319" s="354">
        <f t="shared" si="149"/>
        <v>0</v>
      </c>
      <c r="V319" s="354">
        <f t="shared" si="149"/>
        <v>0</v>
      </c>
      <c r="W319" s="354">
        <f t="shared" si="149"/>
        <v>0</v>
      </c>
      <c r="X319" s="354">
        <f t="shared" si="149"/>
        <v>0</v>
      </c>
      <c r="Y319" s="354">
        <f t="shared" si="149"/>
        <v>0</v>
      </c>
      <c r="Z319" s="354">
        <f>(C319-Y319)*0.0214</f>
        <v>144614.08877999999</v>
      </c>
      <c r="AA319" s="11"/>
      <c r="AB319" s="22"/>
      <c r="AC319" s="47"/>
      <c r="AD319" s="67"/>
    </row>
    <row r="320" spans="1:16383" ht="18" customHeight="1" x14ac:dyDescent="0.3">
      <c r="A320" s="391" t="s">
        <v>30</v>
      </c>
      <c r="B320" s="235"/>
      <c r="C320" s="395">
        <f>C313+C310+C319</f>
        <v>63406770.530000009</v>
      </c>
      <c r="D320" s="395">
        <f t="shared" ref="D320:Y320" si="150">D313+D310+D319</f>
        <v>2785977.6</v>
      </c>
      <c r="E320" s="395">
        <f t="shared" si="150"/>
        <v>2785977.6</v>
      </c>
      <c r="F320" s="395">
        <f t="shared" si="150"/>
        <v>0</v>
      </c>
      <c r="G320" s="395">
        <f t="shared" si="150"/>
        <v>0</v>
      </c>
      <c r="H320" s="395">
        <f t="shared" si="150"/>
        <v>0</v>
      </c>
      <c r="I320" s="395">
        <f t="shared" si="150"/>
        <v>0</v>
      </c>
      <c r="J320" s="395">
        <f t="shared" si="150"/>
        <v>24</v>
      </c>
      <c r="K320" s="395">
        <f t="shared" si="150"/>
        <v>49899792.449999996</v>
      </c>
      <c r="L320" s="395">
        <f t="shared" si="150"/>
        <v>1593118.89</v>
      </c>
      <c r="M320" s="395">
        <f t="shared" si="150"/>
        <v>1361</v>
      </c>
      <c r="N320" s="395">
        <f t="shared" si="150"/>
        <v>7943380.2000000002</v>
      </c>
      <c r="O320" s="395">
        <f t="shared" si="150"/>
        <v>0</v>
      </c>
      <c r="P320" s="395">
        <f t="shared" si="150"/>
        <v>0</v>
      </c>
      <c r="Q320" s="395">
        <f t="shared" si="150"/>
        <v>0</v>
      </c>
      <c r="R320" s="395">
        <f t="shared" si="150"/>
        <v>0</v>
      </c>
      <c r="S320" s="395">
        <f t="shared" si="150"/>
        <v>0</v>
      </c>
      <c r="T320" s="395">
        <f t="shared" si="150"/>
        <v>0</v>
      </c>
      <c r="U320" s="395">
        <f t="shared" si="150"/>
        <v>0</v>
      </c>
      <c r="V320" s="395">
        <f t="shared" si="150"/>
        <v>0</v>
      </c>
      <c r="W320" s="395">
        <f t="shared" si="150"/>
        <v>0</v>
      </c>
      <c r="X320" s="395">
        <f t="shared" si="150"/>
        <v>0</v>
      </c>
      <c r="Y320" s="395">
        <f t="shared" si="150"/>
        <v>1184501.3899999999</v>
      </c>
      <c r="Z320" s="354">
        <f>(C320-Y320)*0.0214</f>
        <v>1331556.559596</v>
      </c>
      <c r="AA320" s="11"/>
      <c r="AB320" s="351">
        <f>C320+(C320-Y320)*0.0214</f>
        <v>64738327.089596011</v>
      </c>
      <c r="AC320" s="47"/>
    </row>
    <row r="321" spans="1:30" ht="18" customHeight="1" x14ac:dyDescent="0.3">
      <c r="A321" s="387" t="s">
        <v>31</v>
      </c>
      <c r="B321" s="243"/>
      <c r="C321" s="395"/>
      <c r="D321" s="395"/>
      <c r="E321" s="395"/>
      <c r="F321" s="395"/>
      <c r="G321" s="395"/>
      <c r="H321" s="395"/>
      <c r="I321" s="395"/>
      <c r="J321" s="395"/>
      <c r="K321" s="395"/>
      <c r="L321" s="395"/>
      <c r="M321" s="395"/>
      <c r="N321" s="395"/>
      <c r="O321" s="395"/>
      <c r="P321" s="395"/>
      <c r="Q321" s="395"/>
      <c r="R321" s="395"/>
      <c r="S321" s="395"/>
      <c r="T321" s="395"/>
      <c r="U321" s="395"/>
      <c r="V321" s="395"/>
      <c r="W321" s="395"/>
      <c r="X321" s="395"/>
      <c r="Y321" s="395"/>
      <c r="Z321" s="395"/>
      <c r="AA321" s="11"/>
      <c r="AB321" s="22"/>
    </row>
    <row r="322" spans="1:30" ht="16.5" customHeight="1" x14ac:dyDescent="0.3">
      <c r="A322" s="391" t="s">
        <v>388</v>
      </c>
      <c r="B322" s="234"/>
      <c r="C322" s="385"/>
      <c r="D322" s="233"/>
      <c r="E322" s="233"/>
      <c r="F322" s="233"/>
      <c r="G322" s="233"/>
      <c r="H322" s="233"/>
      <c r="I322" s="233"/>
      <c r="J322" s="233"/>
      <c r="K322" s="233"/>
      <c r="L322" s="233"/>
      <c r="M322" s="233"/>
      <c r="N322" s="243"/>
      <c r="O322" s="233"/>
      <c r="P322" s="233"/>
      <c r="Q322" s="233"/>
      <c r="R322" s="243"/>
      <c r="S322" s="243"/>
      <c r="T322" s="233"/>
      <c r="U322" s="233"/>
      <c r="V322" s="233"/>
      <c r="W322" s="233"/>
      <c r="X322" s="233"/>
      <c r="Y322" s="243"/>
      <c r="Z322" s="243"/>
      <c r="AA322" s="11"/>
      <c r="AB322" s="22"/>
      <c r="AC322" s="47"/>
      <c r="AD322" s="67"/>
    </row>
    <row r="323" spans="1:30" ht="16.5" customHeight="1" x14ac:dyDescent="0.3">
      <c r="A323" s="282">
        <f>A318+1</f>
        <v>212</v>
      </c>
      <c r="B323" s="336" t="s">
        <v>389</v>
      </c>
      <c r="C323" s="354">
        <f t="shared" ref="C323:C324" si="151">D323+L323+N323+P323+R323+U323+W323+X323+Y323+K323</f>
        <v>4469914.05</v>
      </c>
      <c r="D323" s="398">
        <f t="shared" ref="D323:D324" si="152">E323+F323+G323+H323+I323</f>
        <v>4469914.05</v>
      </c>
      <c r="E323" s="321">
        <v>1392796.65</v>
      </c>
      <c r="F323" s="321">
        <v>2471781.9</v>
      </c>
      <c r="G323" s="321"/>
      <c r="H323" s="321">
        <v>605335.5</v>
      </c>
      <c r="I323" s="321"/>
      <c r="J323" s="321"/>
      <c r="K323" s="321"/>
      <c r="L323" s="321"/>
      <c r="M323" s="321"/>
      <c r="N323" s="354"/>
      <c r="O323" s="321"/>
      <c r="P323" s="321"/>
      <c r="Q323" s="321"/>
      <c r="R323" s="354"/>
      <c r="S323" s="354"/>
      <c r="T323" s="321"/>
      <c r="U323" s="321"/>
      <c r="V323" s="321"/>
      <c r="W323" s="321"/>
      <c r="X323" s="321"/>
      <c r="Y323" s="354"/>
      <c r="Z323" s="354"/>
      <c r="AA323" s="11" t="s">
        <v>391</v>
      </c>
      <c r="AB323" s="11" t="s">
        <v>391</v>
      </c>
      <c r="AC323" s="47"/>
      <c r="AD323" s="67"/>
    </row>
    <row r="324" spans="1:30" ht="16.5" customHeight="1" x14ac:dyDescent="0.3">
      <c r="A324" s="119">
        <f>A323+1</f>
        <v>213</v>
      </c>
      <c r="B324" s="336" t="s">
        <v>390</v>
      </c>
      <c r="C324" s="354">
        <f t="shared" si="151"/>
        <v>1471962.45</v>
      </c>
      <c r="D324" s="398">
        <f t="shared" si="152"/>
        <v>1471962.45</v>
      </c>
      <c r="E324" s="321">
        <v>1471962.45</v>
      </c>
      <c r="F324" s="321"/>
      <c r="G324" s="321"/>
      <c r="H324" s="321"/>
      <c r="I324" s="321"/>
      <c r="J324" s="321"/>
      <c r="K324" s="321"/>
      <c r="L324" s="321"/>
      <c r="M324" s="321"/>
      <c r="N324" s="354"/>
      <c r="O324" s="321"/>
      <c r="P324" s="321"/>
      <c r="Q324" s="321"/>
      <c r="R324" s="354"/>
      <c r="S324" s="354"/>
      <c r="T324" s="321"/>
      <c r="U324" s="321"/>
      <c r="V324" s="321"/>
      <c r="W324" s="321"/>
      <c r="X324" s="321"/>
      <c r="Y324" s="354"/>
      <c r="Z324" s="354"/>
      <c r="AA324" s="11" t="s">
        <v>385</v>
      </c>
      <c r="AB324" s="22" t="s">
        <v>307</v>
      </c>
      <c r="AC324" s="47"/>
      <c r="AD324" s="67"/>
    </row>
    <row r="325" spans="1:30" ht="16.5" customHeight="1" x14ac:dyDescent="0.3">
      <c r="A325" s="183" t="s">
        <v>15</v>
      </c>
      <c r="B325" s="241"/>
      <c r="C325" s="354">
        <f t="shared" ref="C325:T325" si="153">SUM(C323:C324)</f>
        <v>5941876.5</v>
      </c>
      <c r="D325" s="321">
        <f t="shared" si="153"/>
        <v>5941876.5</v>
      </c>
      <c r="E325" s="321">
        <f t="shared" si="153"/>
        <v>2864759.0999999996</v>
      </c>
      <c r="F325" s="321">
        <f t="shared" si="153"/>
        <v>2471781.9</v>
      </c>
      <c r="G325" s="321">
        <f t="shared" si="153"/>
        <v>0</v>
      </c>
      <c r="H325" s="321">
        <f t="shared" si="153"/>
        <v>605335.5</v>
      </c>
      <c r="I325" s="321">
        <f t="shared" si="153"/>
        <v>0</v>
      </c>
      <c r="J325" s="321">
        <f t="shared" si="153"/>
        <v>0</v>
      </c>
      <c r="K325" s="321">
        <f t="shared" si="153"/>
        <v>0</v>
      </c>
      <c r="L325" s="321">
        <f t="shared" si="153"/>
        <v>0</v>
      </c>
      <c r="M325" s="321">
        <f t="shared" si="153"/>
        <v>0</v>
      </c>
      <c r="N325" s="354">
        <f t="shared" si="153"/>
        <v>0</v>
      </c>
      <c r="O325" s="321">
        <f t="shared" si="153"/>
        <v>0</v>
      </c>
      <c r="P325" s="321">
        <f t="shared" si="153"/>
        <v>0</v>
      </c>
      <c r="Q325" s="321">
        <f t="shared" si="153"/>
        <v>0</v>
      </c>
      <c r="R325" s="354">
        <f t="shared" si="153"/>
        <v>0</v>
      </c>
      <c r="S325" s="354">
        <f t="shared" si="153"/>
        <v>0</v>
      </c>
      <c r="T325" s="354">
        <f t="shared" si="153"/>
        <v>0</v>
      </c>
      <c r="U325" s="321">
        <f>SUM(U323:U324)</f>
        <v>0</v>
      </c>
      <c r="V325" s="321">
        <f>SUM(V323:V324)</f>
        <v>0</v>
      </c>
      <c r="W325" s="321">
        <f>SUM(W323:W324)</f>
        <v>0</v>
      </c>
      <c r="X325" s="321">
        <f>SUM(X323:X324)</f>
        <v>0</v>
      </c>
      <c r="Y325" s="354">
        <f>SUM(Y323:Y324)</f>
        <v>0</v>
      </c>
      <c r="Z325" s="354">
        <f>(C325-Y325)*0.0214</f>
        <v>127156.1571</v>
      </c>
      <c r="AA325" s="11"/>
      <c r="AB325" s="22"/>
      <c r="AC325" s="47"/>
      <c r="AD325" s="67"/>
    </row>
    <row r="326" spans="1:30" ht="18" customHeight="1" x14ac:dyDescent="0.3">
      <c r="A326" s="391" t="s">
        <v>383</v>
      </c>
      <c r="B326" s="234"/>
      <c r="C326" s="385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395"/>
      <c r="O326" s="62"/>
      <c r="P326" s="62"/>
      <c r="Q326" s="62"/>
      <c r="R326" s="395"/>
      <c r="S326" s="395"/>
      <c r="T326" s="62"/>
      <c r="U326" s="62"/>
      <c r="V326" s="62"/>
      <c r="W326" s="62"/>
      <c r="X326" s="62"/>
      <c r="Y326" s="395"/>
      <c r="Z326" s="395"/>
      <c r="AA326" s="11"/>
      <c r="AB326" s="22"/>
    </row>
    <row r="327" spans="1:30" s="69" customFormat="1" x14ac:dyDescent="0.25">
      <c r="A327" s="282">
        <f>A324+1</f>
        <v>214</v>
      </c>
      <c r="B327" s="337" t="s">
        <v>478</v>
      </c>
      <c r="C327" s="354">
        <f t="shared" ref="C327:C357" si="154">D327+L327+N327+P327+R327+U327+W327+X327+Y327+K327</f>
        <v>5090148.49</v>
      </c>
      <c r="D327" s="398">
        <f t="shared" ref="D327:D357" si="155">E327+F327+G327+H327+I327</f>
        <v>0</v>
      </c>
      <c r="E327" s="321"/>
      <c r="F327" s="321"/>
      <c r="G327" s="321"/>
      <c r="H327" s="321"/>
      <c r="I327" s="321"/>
      <c r="J327" s="321"/>
      <c r="K327" s="321"/>
      <c r="L327" s="321"/>
      <c r="M327" s="321">
        <v>868.93</v>
      </c>
      <c r="N327" s="268">
        <v>5090148.49</v>
      </c>
      <c r="O327" s="321"/>
      <c r="P327" s="321"/>
      <c r="Q327" s="321"/>
      <c r="R327" s="354"/>
      <c r="S327" s="354"/>
      <c r="T327" s="321"/>
      <c r="U327" s="321"/>
      <c r="V327" s="321"/>
      <c r="W327" s="321"/>
      <c r="X327" s="321"/>
      <c r="Y327" s="390"/>
      <c r="Z327" s="390"/>
      <c r="AA327" s="65" t="s">
        <v>384</v>
      </c>
      <c r="AB327" s="65" t="s">
        <v>384</v>
      </c>
    </row>
    <row r="328" spans="1:30" s="69" customFormat="1" x14ac:dyDescent="0.25">
      <c r="A328" s="119">
        <f>A327+1</f>
        <v>215</v>
      </c>
      <c r="B328" s="337" t="s">
        <v>727</v>
      </c>
      <c r="C328" s="354">
        <f t="shared" si="154"/>
        <v>4130792.02</v>
      </c>
      <c r="D328" s="398">
        <f t="shared" si="155"/>
        <v>0</v>
      </c>
      <c r="E328" s="321"/>
      <c r="F328" s="321"/>
      <c r="G328" s="321"/>
      <c r="H328" s="321"/>
      <c r="I328" s="321"/>
      <c r="J328" s="398"/>
      <c r="K328" s="321"/>
      <c r="L328" s="321"/>
      <c r="M328" s="321">
        <v>705.16</v>
      </c>
      <c r="N328" s="268">
        <v>4130792.02</v>
      </c>
      <c r="O328" s="398"/>
      <c r="P328" s="321"/>
      <c r="Q328" s="321"/>
      <c r="R328" s="354"/>
      <c r="S328" s="354"/>
      <c r="T328" s="321"/>
      <c r="U328" s="321"/>
      <c r="V328" s="321"/>
      <c r="W328" s="321"/>
      <c r="X328" s="321"/>
      <c r="Y328" s="390"/>
      <c r="Z328" s="390"/>
      <c r="AA328" s="65" t="s">
        <v>384</v>
      </c>
      <c r="AB328" s="65" t="s">
        <v>384</v>
      </c>
    </row>
    <row r="329" spans="1:30" s="69" customFormat="1" x14ac:dyDescent="0.25">
      <c r="A329" s="119">
        <f t="shared" ref="A329:A357" si="156">A328+1</f>
        <v>216</v>
      </c>
      <c r="B329" s="337" t="s">
        <v>479</v>
      </c>
      <c r="C329" s="354">
        <f t="shared" si="154"/>
        <v>4103611.13</v>
      </c>
      <c r="D329" s="398">
        <f t="shared" si="155"/>
        <v>0</v>
      </c>
      <c r="E329" s="321"/>
      <c r="F329" s="321"/>
      <c r="G329" s="321"/>
      <c r="H329" s="321"/>
      <c r="I329" s="321"/>
      <c r="J329" s="321"/>
      <c r="K329" s="321"/>
      <c r="L329" s="321"/>
      <c r="M329" s="321">
        <v>700.52</v>
      </c>
      <c r="N329" s="268">
        <v>4103611.13</v>
      </c>
      <c r="O329" s="321"/>
      <c r="P329" s="321"/>
      <c r="Q329" s="321"/>
      <c r="R329" s="354"/>
      <c r="S329" s="354"/>
      <c r="T329" s="321"/>
      <c r="U329" s="321"/>
      <c r="V329" s="321"/>
      <c r="W329" s="321"/>
      <c r="X329" s="321"/>
      <c r="Y329" s="390"/>
      <c r="Z329" s="390"/>
      <c r="AA329" s="65" t="s">
        <v>384</v>
      </c>
      <c r="AB329" s="65" t="s">
        <v>384</v>
      </c>
    </row>
    <row r="330" spans="1:30" s="69" customFormat="1" x14ac:dyDescent="0.25">
      <c r="A330" s="119">
        <f t="shared" si="156"/>
        <v>217</v>
      </c>
      <c r="B330" s="337" t="s">
        <v>728</v>
      </c>
      <c r="C330" s="354">
        <f t="shared" si="154"/>
        <v>2042714.52</v>
      </c>
      <c r="D330" s="398">
        <f t="shared" si="155"/>
        <v>2042714.52</v>
      </c>
      <c r="E330" s="409">
        <v>2042714.52</v>
      </c>
      <c r="F330" s="321"/>
      <c r="G330" s="321"/>
      <c r="H330" s="321"/>
      <c r="I330" s="321"/>
      <c r="J330" s="321"/>
      <c r="K330" s="321"/>
      <c r="L330" s="321"/>
      <c r="M330" s="321"/>
      <c r="N330" s="268"/>
      <c r="O330" s="321"/>
      <c r="P330" s="321"/>
      <c r="Q330" s="321"/>
      <c r="R330" s="354"/>
      <c r="S330" s="354"/>
      <c r="T330" s="321"/>
      <c r="U330" s="321"/>
      <c r="V330" s="321"/>
      <c r="W330" s="321"/>
      <c r="X330" s="321"/>
      <c r="Y330" s="390"/>
      <c r="Z330" s="390"/>
      <c r="AA330" s="65"/>
      <c r="AB330" s="65"/>
    </row>
    <row r="331" spans="1:30" s="69" customFormat="1" x14ac:dyDescent="0.25">
      <c r="A331" s="119">
        <f t="shared" si="156"/>
        <v>218</v>
      </c>
      <c r="B331" s="337" t="s">
        <v>729</v>
      </c>
      <c r="C331" s="354">
        <f t="shared" si="154"/>
        <v>3477618.9</v>
      </c>
      <c r="D331" s="398">
        <f t="shared" si="155"/>
        <v>3477618.9</v>
      </c>
      <c r="E331" s="321">
        <v>3477618.9</v>
      </c>
      <c r="F331" s="321"/>
      <c r="G331" s="321"/>
      <c r="H331" s="321"/>
      <c r="I331" s="321"/>
      <c r="J331" s="321"/>
      <c r="K331" s="321"/>
      <c r="L331" s="321"/>
      <c r="M331" s="321"/>
      <c r="N331" s="268"/>
      <c r="O331" s="321"/>
      <c r="P331" s="321"/>
      <c r="Q331" s="321"/>
      <c r="R331" s="354"/>
      <c r="S331" s="354"/>
      <c r="T331" s="321"/>
      <c r="U331" s="321"/>
      <c r="V331" s="321"/>
      <c r="W331" s="321"/>
      <c r="X331" s="321"/>
      <c r="Y331" s="390"/>
      <c r="Z331" s="390"/>
      <c r="AA331" s="65"/>
      <c r="AB331" s="65"/>
    </row>
    <row r="332" spans="1:30" s="69" customFormat="1" x14ac:dyDescent="0.25">
      <c r="A332" s="119">
        <f t="shared" si="156"/>
        <v>219</v>
      </c>
      <c r="B332" s="337" t="s">
        <v>480</v>
      </c>
      <c r="C332" s="354">
        <f t="shared" si="154"/>
        <v>5056582.4400000004</v>
      </c>
      <c r="D332" s="398">
        <f t="shared" si="155"/>
        <v>0</v>
      </c>
      <c r="E332" s="321"/>
      <c r="F332" s="321"/>
      <c r="G332" s="321"/>
      <c r="H332" s="321"/>
      <c r="I332" s="321"/>
      <c r="J332" s="321"/>
      <c r="K332" s="321"/>
      <c r="L332" s="321"/>
      <c r="M332" s="321">
        <v>863.2</v>
      </c>
      <c r="N332" s="268">
        <v>5056582.4400000004</v>
      </c>
      <c r="O332" s="321"/>
      <c r="P332" s="321"/>
      <c r="Q332" s="321"/>
      <c r="R332" s="354"/>
      <c r="S332" s="354"/>
      <c r="T332" s="321"/>
      <c r="U332" s="321"/>
      <c r="V332" s="321"/>
      <c r="W332" s="321"/>
      <c r="X332" s="321"/>
      <c r="Y332" s="390"/>
      <c r="Z332" s="390"/>
      <c r="AA332" s="65" t="s">
        <v>384</v>
      </c>
      <c r="AB332" s="65" t="s">
        <v>384</v>
      </c>
    </row>
    <row r="333" spans="1:30" s="69" customFormat="1" x14ac:dyDescent="0.25">
      <c r="A333" s="119">
        <f t="shared" si="156"/>
        <v>220</v>
      </c>
      <c r="B333" s="337" t="s">
        <v>725</v>
      </c>
      <c r="C333" s="354">
        <f t="shared" si="154"/>
        <v>2949970.8</v>
      </c>
      <c r="D333" s="398">
        <f t="shared" si="155"/>
        <v>0</v>
      </c>
      <c r="E333" s="321"/>
      <c r="F333" s="321"/>
      <c r="G333" s="321"/>
      <c r="H333" s="321"/>
      <c r="I333" s="321"/>
      <c r="J333" s="321"/>
      <c r="K333" s="321"/>
      <c r="L333" s="321"/>
      <c r="M333" s="321"/>
      <c r="N333" s="268"/>
      <c r="O333" s="321"/>
      <c r="P333" s="321"/>
      <c r="Q333" s="321"/>
      <c r="R333" s="354"/>
      <c r="S333" s="354"/>
      <c r="T333" s="321"/>
      <c r="U333" s="321"/>
      <c r="V333" s="321"/>
      <c r="W333" s="321"/>
      <c r="X333" s="321">
        <v>2949970.8</v>
      </c>
      <c r="Y333" s="390"/>
      <c r="Z333" s="390"/>
      <c r="AA333" s="65"/>
      <c r="AB333" s="65"/>
    </row>
    <row r="334" spans="1:30" s="69" customFormat="1" x14ac:dyDescent="0.25">
      <c r="A334" s="119">
        <f t="shared" si="156"/>
        <v>221</v>
      </c>
      <c r="B334" s="337" t="s">
        <v>726</v>
      </c>
      <c r="C334" s="354">
        <f t="shared" si="154"/>
        <v>2949970.8</v>
      </c>
      <c r="D334" s="398">
        <f t="shared" si="155"/>
        <v>0</v>
      </c>
      <c r="E334" s="321"/>
      <c r="F334" s="321"/>
      <c r="G334" s="321"/>
      <c r="H334" s="321"/>
      <c r="I334" s="321"/>
      <c r="J334" s="321"/>
      <c r="K334" s="321"/>
      <c r="L334" s="321"/>
      <c r="M334" s="321"/>
      <c r="N334" s="268"/>
      <c r="O334" s="321"/>
      <c r="P334" s="321"/>
      <c r="Q334" s="321"/>
      <c r="R334" s="354"/>
      <c r="S334" s="354"/>
      <c r="T334" s="321"/>
      <c r="U334" s="321"/>
      <c r="V334" s="321"/>
      <c r="W334" s="321"/>
      <c r="X334" s="321">
        <v>2949970.8</v>
      </c>
      <c r="Y334" s="390"/>
      <c r="Z334" s="390"/>
      <c r="AA334" s="65"/>
      <c r="AB334" s="65"/>
    </row>
    <row r="335" spans="1:30" s="69" customFormat="1" x14ac:dyDescent="0.25">
      <c r="A335" s="119">
        <f t="shared" si="156"/>
        <v>222</v>
      </c>
      <c r="B335" s="337" t="s">
        <v>482</v>
      </c>
      <c r="C335" s="354">
        <f t="shared" si="154"/>
        <v>7819165.4499999993</v>
      </c>
      <c r="D335" s="398">
        <f t="shared" si="155"/>
        <v>839682.1</v>
      </c>
      <c r="E335" s="409">
        <v>839682.1</v>
      </c>
      <c r="F335" s="321"/>
      <c r="G335" s="321"/>
      <c r="H335" s="321"/>
      <c r="I335" s="321"/>
      <c r="J335" s="398"/>
      <c r="K335" s="321"/>
      <c r="L335" s="321"/>
      <c r="M335" s="321">
        <v>919</v>
      </c>
      <c r="N335" s="268">
        <v>6979483.3499999996</v>
      </c>
      <c r="O335" s="398"/>
      <c r="P335" s="321"/>
      <c r="Q335" s="321"/>
      <c r="R335" s="354"/>
      <c r="S335" s="354"/>
      <c r="T335" s="321"/>
      <c r="U335" s="321"/>
      <c r="V335" s="321"/>
      <c r="W335" s="321"/>
      <c r="X335" s="321"/>
      <c r="Y335" s="354"/>
      <c r="Z335" s="386"/>
      <c r="AA335" s="65" t="s">
        <v>384</v>
      </c>
      <c r="AB335" s="65" t="s">
        <v>384</v>
      </c>
    </row>
    <row r="336" spans="1:30" s="69" customFormat="1" x14ac:dyDescent="0.25">
      <c r="A336" s="119">
        <f t="shared" si="156"/>
        <v>223</v>
      </c>
      <c r="B336" s="337" t="s">
        <v>487</v>
      </c>
      <c r="C336" s="354">
        <f t="shared" si="154"/>
        <v>1288089.18</v>
      </c>
      <c r="D336" s="398">
        <f t="shared" si="155"/>
        <v>1288089.18</v>
      </c>
      <c r="E336" s="409">
        <v>1288089.18</v>
      </c>
      <c r="F336" s="321"/>
      <c r="G336" s="321"/>
      <c r="H336" s="321"/>
      <c r="I336" s="321"/>
      <c r="J336" s="398"/>
      <c r="K336" s="321"/>
      <c r="L336" s="321"/>
      <c r="M336" s="321"/>
      <c r="N336" s="268"/>
      <c r="O336" s="398"/>
      <c r="P336" s="321"/>
      <c r="Q336" s="321"/>
      <c r="R336" s="354"/>
      <c r="S336" s="354"/>
      <c r="T336" s="321"/>
      <c r="U336" s="321"/>
      <c r="V336" s="321"/>
      <c r="W336" s="321"/>
      <c r="X336" s="321"/>
      <c r="Y336" s="354"/>
      <c r="Z336" s="386"/>
      <c r="AA336" s="65"/>
      <c r="AB336" s="65"/>
    </row>
    <row r="337" spans="1:28" s="69" customFormat="1" x14ac:dyDescent="0.25">
      <c r="A337" s="119">
        <f t="shared" si="156"/>
        <v>224</v>
      </c>
      <c r="B337" s="337" t="s">
        <v>483</v>
      </c>
      <c r="C337" s="354">
        <f t="shared" si="154"/>
        <v>3348481.19</v>
      </c>
      <c r="D337" s="398">
        <f t="shared" si="155"/>
        <v>0</v>
      </c>
      <c r="E337" s="321"/>
      <c r="F337" s="321"/>
      <c r="G337" s="321"/>
      <c r="H337" s="321"/>
      <c r="I337" s="321"/>
      <c r="J337" s="321"/>
      <c r="K337" s="321"/>
      <c r="L337" s="321"/>
      <c r="M337" s="321">
        <v>440.9</v>
      </c>
      <c r="N337" s="268">
        <v>3348481.19</v>
      </c>
      <c r="O337" s="321"/>
      <c r="P337" s="321"/>
      <c r="Q337" s="321"/>
      <c r="R337" s="354"/>
      <c r="S337" s="354"/>
      <c r="T337" s="321"/>
      <c r="U337" s="321"/>
      <c r="V337" s="321"/>
      <c r="W337" s="321"/>
      <c r="X337" s="321"/>
      <c r="Y337" s="354"/>
      <c r="Z337" s="386"/>
      <c r="AA337" s="65" t="s">
        <v>384</v>
      </c>
      <c r="AB337" s="65" t="s">
        <v>384</v>
      </c>
    </row>
    <row r="338" spans="1:28" s="69" customFormat="1" x14ac:dyDescent="0.25">
      <c r="A338" s="119">
        <f t="shared" si="156"/>
        <v>225</v>
      </c>
      <c r="B338" s="337" t="s">
        <v>484</v>
      </c>
      <c r="C338" s="354">
        <f t="shared" si="154"/>
        <v>5272965.5</v>
      </c>
      <c r="D338" s="398">
        <f t="shared" si="155"/>
        <v>0</v>
      </c>
      <c r="E338" s="321"/>
      <c r="F338" s="321"/>
      <c r="G338" s="321"/>
      <c r="H338" s="321"/>
      <c r="I338" s="321"/>
      <c r="J338" s="321"/>
      <c r="K338" s="321"/>
      <c r="L338" s="321"/>
      <c r="M338" s="321">
        <v>694.3</v>
      </c>
      <c r="N338" s="268">
        <v>5272965.5</v>
      </c>
      <c r="O338" s="321"/>
      <c r="P338" s="321"/>
      <c r="Q338" s="321"/>
      <c r="R338" s="354"/>
      <c r="S338" s="354"/>
      <c r="T338" s="321"/>
      <c r="U338" s="321"/>
      <c r="V338" s="321"/>
      <c r="W338" s="321"/>
      <c r="X338" s="321"/>
      <c r="Y338" s="354"/>
      <c r="Z338" s="386"/>
      <c r="AA338" s="65" t="s">
        <v>384</v>
      </c>
      <c r="AB338" s="65" t="s">
        <v>384</v>
      </c>
    </row>
    <row r="339" spans="1:28" s="69" customFormat="1" x14ac:dyDescent="0.25">
      <c r="A339" s="119">
        <f t="shared" si="156"/>
        <v>226</v>
      </c>
      <c r="B339" s="337" t="s">
        <v>485</v>
      </c>
      <c r="C339" s="354">
        <f t="shared" si="154"/>
        <v>6782670.5999999996</v>
      </c>
      <c r="D339" s="398">
        <f t="shared" si="155"/>
        <v>1667332.92</v>
      </c>
      <c r="E339" s="409">
        <v>1667332.92</v>
      </c>
      <c r="F339" s="321"/>
      <c r="G339" s="321"/>
      <c r="H339" s="321"/>
      <c r="I339" s="321"/>
      <c r="J339" s="398"/>
      <c r="K339" s="321"/>
      <c r="L339" s="321"/>
      <c r="M339" s="321">
        <v>873.23</v>
      </c>
      <c r="N339" s="268">
        <v>5115337.68</v>
      </c>
      <c r="O339" s="398"/>
      <c r="P339" s="321"/>
      <c r="Q339" s="321"/>
      <c r="R339" s="354"/>
      <c r="S339" s="354"/>
      <c r="T339" s="321"/>
      <c r="U339" s="321"/>
      <c r="V339" s="321"/>
      <c r="W339" s="321"/>
      <c r="X339" s="321"/>
      <c r="Y339" s="354"/>
      <c r="Z339" s="386"/>
      <c r="AA339" s="65" t="s">
        <v>384</v>
      </c>
      <c r="AB339" s="65" t="s">
        <v>384</v>
      </c>
    </row>
    <row r="340" spans="1:28" s="69" customFormat="1" x14ac:dyDescent="0.25">
      <c r="A340" s="119">
        <f t="shared" si="156"/>
        <v>227</v>
      </c>
      <c r="B340" s="337" t="s">
        <v>481</v>
      </c>
      <c r="C340" s="354">
        <f>D340+L340+N340+P340+R340+U340+W340+X340+Y340+K340</f>
        <v>5173272.8</v>
      </c>
      <c r="D340" s="398">
        <f>E340+F340+G340+H340+I340</f>
        <v>0</v>
      </c>
      <c r="E340" s="321"/>
      <c r="F340" s="321"/>
      <c r="G340" s="321"/>
      <c r="H340" s="321"/>
      <c r="I340" s="321"/>
      <c r="J340" s="321"/>
      <c r="K340" s="321"/>
      <c r="L340" s="321"/>
      <c r="M340" s="321">
        <v>883.12</v>
      </c>
      <c r="N340" s="268">
        <v>5173272.8</v>
      </c>
      <c r="O340" s="321"/>
      <c r="P340" s="321"/>
      <c r="Q340" s="321"/>
      <c r="R340" s="354"/>
      <c r="S340" s="354"/>
      <c r="T340" s="321"/>
      <c r="U340" s="321"/>
      <c r="V340" s="321"/>
      <c r="W340" s="321"/>
      <c r="X340" s="321"/>
      <c r="Y340" s="354"/>
      <c r="Z340" s="386"/>
      <c r="AA340" s="65" t="s">
        <v>384</v>
      </c>
      <c r="AB340" s="65" t="s">
        <v>384</v>
      </c>
    </row>
    <row r="341" spans="1:28" s="69" customFormat="1" x14ac:dyDescent="0.25">
      <c r="A341" s="119">
        <f t="shared" si="156"/>
        <v>228</v>
      </c>
      <c r="B341" s="337" t="s">
        <v>738</v>
      </c>
      <c r="C341" s="354">
        <f t="shared" si="154"/>
        <v>1667332.92</v>
      </c>
      <c r="D341" s="398">
        <f t="shared" si="155"/>
        <v>1667332.92</v>
      </c>
      <c r="E341" s="409">
        <v>1667332.92</v>
      </c>
      <c r="F341" s="321"/>
      <c r="G341" s="321"/>
      <c r="H341" s="321"/>
      <c r="I341" s="321"/>
      <c r="J341" s="321"/>
      <c r="K341" s="321"/>
      <c r="L341" s="321"/>
      <c r="M341" s="321"/>
      <c r="N341" s="268"/>
      <c r="O341" s="321"/>
      <c r="P341" s="321"/>
      <c r="Q341" s="321"/>
      <c r="R341" s="354"/>
      <c r="S341" s="354"/>
      <c r="T341" s="321"/>
      <c r="U341" s="321"/>
      <c r="V341" s="321"/>
      <c r="W341" s="321"/>
      <c r="X341" s="321"/>
      <c r="Y341" s="354"/>
      <c r="Z341" s="386"/>
      <c r="AA341" s="65" t="s">
        <v>384</v>
      </c>
      <c r="AB341" s="65" t="s">
        <v>384</v>
      </c>
    </row>
    <row r="342" spans="1:28" s="69" customFormat="1" x14ac:dyDescent="0.25">
      <c r="A342" s="119">
        <f t="shared" si="156"/>
        <v>229</v>
      </c>
      <c r="B342" s="337" t="s">
        <v>739</v>
      </c>
      <c r="C342" s="354">
        <f t="shared" si="154"/>
        <v>1725060.88</v>
      </c>
      <c r="D342" s="398">
        <f t="shared" si="155"/>
        <v>1725060.88</v>
      </c>
      <c r="E342" s="409">
        <v>1725060.88</v>
      </c>
      <c r="F342" s="321"/>
      <c r="G342" s="321"/>
      <c r="H342" s="321"/>
      <c r="I342" s="321"/>
      <c r="J342" s="321"/>
      <c r="K342" s="321"/>
      <c r="L342" s="321"/>
      <c r="M342" s="321"/>
      <c r="N342" s="268"/>
      <c r="O342" s="321"/>
      <c r="P342" s="321"/>
      <c r="Q342" s="321"/>
      <c r="R342" s="354"/>
      <c r="S342" s="354"/>
      <c r="T342" s="321"/>
      <c r="U342" s="321"/>
      <c r="V342" s="321"/>
      <c r="W342" s="321"/>
      <c r="X342" s="321"/>
      <c r="Y342" s="354"/>
      <c r="Z342" s="386"/>
      <c r="AA342" s="65"/>
      <c r="AB342" s="65"/>
    </row>
    <row r="343" spans="1:28" s="69" customFormat="1" x14ac:dyDescent="0.25">
      <c r="A343" s="119">
        <f t="shared" si="156"/>
        <v>230</v>
      </c>
      <c r="B343" s="337" t="s">
        <v>486</v>
      </c>
      <c r="C343" s="354">
        <f t="shared" si="154"/>
        <v>1663949.86</v>
      </c>
      <c r="D343" s="398">
        <f t="shared" si="155"/>
        <v>1663949.86</v>
      </c>
      <c r="E343" s="409">
        <v>1663949.86</v>
      </c>
      <c r="F343" s="321"/>
      <c r="G343" s="321"/>
      <c r="H343" s="321"/>
      <c r="I343" s="321"/>
      <c r="J343" s="321"/>
      <c r="K343" s="321"/>
      <c r="L343" s="321"/>
      <c r="M343" s="321"/>
      <c r="N343" s="268"/>
      <c r="O343" s="321"/>
      <c r="P343" s="321"/>
      <c r="Q343" s="321"/>
      <c r="R343" s="354"/>
      <c r="S343" s="354"/>
      <c r="T343" s="321"/>
      <c r="U343" s="321"/>
      <c r="V343" s="321"/>
      <c r="W343" s="321"/>
      <c r="X343" s="321"/>
      <c r="Y343" s="354"/>
      <c r="Z343" s="386"/>
      <c r="AA343" s="65" t="s">
        <v>384</v>
      </c>
      <c r="AB343" s="65" t="s">
        <v>384</v>
      </c>
    </row>
    <row r="344" spans="1:28" s="69" customFormat="1" x14ac:dyDescent="0.25">
      <c r="A344" s="119">
        <f t="shared" si="156"/>
        <v>231</v>
      </c>
      <c r="B344" s="337" t="s">
        <v>724</v>
      </c>
      <c r="C344" s="354">
        <f t="shared" si="154"/>
        <v>10611594</v>
      </c>
      <c r="D344" s="398">
        <f t="shared" si="155"/>
        <v>6186637.7999999998</v>
      </c>
      <c r="E344" s="321">
        <v>6186637.7999999998</v>
      </c>
      <c r="F344" s="321"/>
      <c r="G344" s="321"/>
      <c r="H344" s="321"/>
      <c r="I344" s="321"/>
      <c r="J344" s="398"/>
      <c r="K344" s="321"/>
      <c r="L344" s="321"/>
      <c r="M344" s="321"/>
      <c r="N344" s="354"/>
      <c r="O344" s="398"/>
      <c r="P344" s="321"/>
      <c r="Q344" s="321"/>
      <c r="R344" s="354"/>
      <c r="S344" s="354"/>
      <c r="T344" s="321"/>
      <c r="U344" s="321"/>
      <c r="V344" s="321"/>
      <c r="W344" s="321"/>
      <c r="X344" s="321">
        <v>4424956.2</v>
      </c>
      <c r="Y344" s="390"/>
      <c r="Z344" s="390"/>
      <c r="AA344" s="65"/>
      <c r="AB344" s="65"/>
    </row>
    <row r="345" spans="1:28" s="69" customFormat="1" x14ac:dyDescent="0.25">
      <c r="A345" s="119">
        <f t="shared" si="156"/>
        <v>232</v>
      </c>
      <c r="B345" s="337" t="s">
        <v>488</v>
      </c>
      <c r="C345" s="354">
        <f t="shared" si="154"/>
        <v>2968470.75</v>
      </c>
      <c r="D345" s="398">
        <f t="shared" si="155"/>
        <v>2968470.75</v>
      </c>
      <c r="E345" s="321">
        <v>2968470.75</v>
      </c>
      <c r="F345" s="321"/>
      <c r="G345" s="321"/>
      <c r="H345" s="321"/>
      <c r="I345" s="321"/>
      <c r="J345" s="321"/>
      <c r="K345" s="321"/>
      <c r="L345" s="321"/>
      <c r="M345" s="321"/>
      <c r="N345" s="354"/>
      <c r="O345" s="321"/>
      <c r="P345" s="321"/>
      <c r="Q345" s="321"/>
      <c r="R345" s="354"/>
      <c r="S345" s="354"/>
      <c r="T345" s="321"/>
      <c r="U345" s="321"/>
      <c r="V345" s="321"/>
      <c r="W345" s="321"/>
      <c r="X345" s="321"/>
      <c r="Y345" s="390"/>
      <c r="Z345" s="390"/>
      <c r="AA345" s="65" t="s">
        <v>385</v>
      </c>
      <c r="AB345" s="65" t="s">
        <v>385</v>
      </c>
    </row>
    <row r="346" spans="1:28" s="69" customFormat="1" x14ac:dyDescent="0.25">
      <c r="A346" s="119">
        <f t="shared" si="156"/>
        <v>233</v>
      </c>
      <c r="B346" s="337" t="s">
        <v>489</v>
      </c>
      <c r="C346" s="354">
        <f t="shared" si="154"/>
        <v>2968470.75</v>
      </c>
      <c r="D346" s="398">
        <f t="shared" si="155"/>
        <v>2968470.75</v>
      </c>
      <c r="E346" s="321">
        <v>2968470.75</v>
      </c>
      <c r="F346" s="321"/>
      <c r="G346" s="321"/>
      <c r="H346" s="321"/>
      <c r="I346" s="321"/>
      <c r="J346" s="321"/>
      <c r="K346" s="321"/>
      <c r="L346" s="321"/>
      <c r="M346" s="321"/>
      <c r="N346" s="354"/>
      <c r="O346" s="321"/>
      <c r="P346" s="321"/>
      <c r="Q346" s="321"/>
      <c r="R346" s="354"/>
      <c r="S346" s="354"/>
      <c r="T346" s="321"/>
      <c r="U346" s="321"/>
      <c r="V346" s="321"/>
      <c r="W346" s="321"/>
      <c r="X346" s="321"/>
      <c r="Y346" s="390"/>
      <c r="Z346" s="390"/>
      <c r="AA346" s="65" t="s">
        <v>385</v>
      </c>
      <c r="AB346" s="65" t="s">
        <v>385</v>
      </c>
    </row>
    <row r="347" spans="1:28" s="69" customFormat="1" x14ac:dyDescent="0.25">
      <c r="A347" s="119">
        <f t="shared" si="156"/>
        <v>234</v>
      </c>
      <c r="B347" s="337" t="s">
        <v>730</v>
      </c>
      <c r="C347" s="354">
        <f t="shared" si="154"/>
        <v>2042714.52</v>
      </c>
      <c r="D347" s="398">
        <f t="shared" si="155"/>
        <v>2042714.52</v>
      </c>
      <c r="E347" s="409">
        <v>2042714.52</v>
      </c>
      <c r="F347" s="321"/>
      <c r="G347" s="321"/>
      <c r="H347" s="321"/>
      <c r="I347" s="321"/>
      <c r="J347" s="398"/>
      <c r="K347" s="321"/>
      <c r="L347" s="321"/>
      <c r="M347" s="321"/>
      <c r="N347" s="354"/>
      <c r="O347" s="398"/>
      <c r="P347" s="321"/>
      <c r="Q347" s="321"/>
      <c r="R347" s="354"/>
      <c r="S347" s="354"/>
      <c r="T347" s="321"/>
      <c r="U347" s="321"/>
      <c r="V347" s="321"/>
      <c r="W347" s="321"/>
      <c r="X347" s="321"/>
      <c r="Y347" s="390"/>
      <c r="Z347" s="390"/>
      <c r="AA347" s="65"/>
      <c r="AB347" s="65"/>
    </row>
    <row r="348" spans="1:28" s="69" customFormat="1" x14ac:dyDescent="0.25">
      <c r="A348" s="119">
        <f t="shared" si="156"/>
        <v>235</v>
      </c>
      <c r="B348" s="337" t="s">
        <v>490</v>
      </c>
      <c r="C348" s="354">
        <f t="shared" si="154"/>
        <v>4294207.05</v>
      </c>
      <c r="D348" s="398">
        <f t="shared" si="155"/>
        <v>4294207.05</v>
      </c>
      <c r="E348" s="321">
        <v>4294207.05</v>
      </c>
      <c r="F348" s="321"/>
      <c r="G348" s="321"/>
      <c r="H348" s="321"/>
      <c r="I348" s="321"/>
      <c r="J348" s="321"/>
      <c r="K348" s="321"/>
      <c r="L348" s="321"/>
      <c r="M348" s="321"/>
      <c r="N348" s="354"/>
      <c r="O348" s="321"/>
      <c r="P348" s="321"/>
      <c r="Q348" s="321"/>
      <c r="R348" s="354"/>
      <c r="S348" s="354"/>
      <c r="T348" s="321"/>
      <c r="U348" s="321"/>
      <c r="V348" s="321"/>
      <c r="W348" s="321"/>
      <c r="X348" s="321"/>
      <c r="Y348" s="390"/>
      <c r="Z348" s="390"/>
      <c r="AA348" s="65" t="s">
        <v>385</v>
      </c>
      <c r="AB348" s="65" t="s">
        <v>385</v>
      </c>
    </row>
    <row r="349" spans="1:28" s="69" customFormat="1" x14ac:dyDescent="0.25">
      <c r="A349" s="119">
        <f t="shared" si="156"/>
        <v>236</v>
      </c>
      <c r="B349" s="337" t="s">
        <v>731</v>
      </c>
      <c r="C349" s="354">
        <f t="shared" si="154"/>
        <v>843394.38</v>
      </c>
      <c r="D349" s="398">
        <f t="shared" si="155"/>
        <v>843394.38</v>
      </c>
      <c r="E349" s="409">
        <v>843394.38</v>
      </c>
      <c r="F349" s="321"/>
      <c r="G349" s="321"/>
      <c r="H349" s="321"/>
      <c r="I349" s="321"/>
      <c r="J349" s="321"/>
      <c r="K349" s="321"/>
      <c r="L349" s="321"/>
      <c r="M349" s="321"/>
      <c r="N349" s="354"/>
      <c r="O349" s="321"/>
      <c r="P349" s="321"/>
      <c r="Q349" s="321"/>
      <c r="R349" s="354"/>
      <c r="S349" s="354"/>
      <c r="T349" s="321"/>
      <c r="U349" s="321"/>
      <c r="V349" s="321"/>
      <c r="W349" s="321"/>
      <c r="X349" s="321"/>
      <c r="Y349" s="390"/>
      <c r="Z349" s="390"/>
      <c r="AA349" s="65"/>
      <c r="AB349" s="65"/>
    </row>
    <row r="350" spans="1:28" s="69" customFormat="1" x14ac:dyDescent="0.25">
      <c r="A350" s="119">
        <f t="shared" si="156"/>
        <v>237</v>
      </c>
      <c r="B350" s="337" t="s">
        <v>732</v>
      </c>
      <c r="C350" s="354">
        <f t="shared" si="154"/>
        <v>6561777.5999999996</v>
      </c>
      <c r="D350" s="398">
        <f t="shared" si="155"/>
        <v>0</v>
      </c>
      <c r="E350" s="321"/>
      <c r="F350" s="321"/>
      <c r="G350" s="321"/>
      <c r="H350" s="321"/>
      <c r="I350" s="321"/>
      <c r="J350" s="321"/>
      <c r="K350" s="321"/>
      <c r="L350" s="321"/>
      <c r="M350" s="321">
        <v>12608</v>
      </c>
      <c r="N350" s="354">
        <v>6561777.5999999996</v>
      </c>
      <c r="O350" s="321"/>
      <c r="P350" s="321"/>
      <c r="Q350" s="321"/>
      <c r="R350" s="354"/>
      <c r="S350" s="354"/>
      <c r="T350" s="321"/>
      <c r="U350" s="321"/>
      <c r="V350" s="321"/>
      <c r="W350" s="321"/>
      <c r="X350" s="321"/>
      <c r="Y350" s="390"/>
      <c r="Z350" s="390"/>
      <c r="AA350" s="65"/>
      <c r="AB350" s="65"/>
    </row>
    <row r="351" spans="1:28" s="69" customFormat="1" x14ac:dyDescent="0.25">
      <c r="A351" s="119">
        <f t="shared" si="156"/>
        <v>238</v>
      </c>
      <c r="B351" s="337" t="s">
        <v>491</v>
      </c>
      <c r="C351" s="354">
        <f t="shared" si="154"/>
        <v>2805192.6</v>
      </c>
      <c r="D351" s="398">
        <f t="shared" si="155"/>
        <v>2805192.6</v>
      </c>
      <c r="E351" s="321">
        <v>2805192.6</v>
      </c>
      <c r="F351" s="321"/>
      <c r="G351" s="321"/>
      <c r="H351" s="321"/>
      <c r="I351" s="321"/>
      <c r="J351" s="321"/>
      <c r="K351" s="321"/>
      <c r="L351" s="321"/>
      <c r="M351" s="321"/>
      <c r="N351" s="354"/>
      <c r="O351" s="321"/>
      <c r="P351" s="321"/>
      <c r="Q351" s="321"/>
      <c r="R351" s="354"/>
      <c r="S351" s="354"/>
      <c r="T351" s="321"/>
      <c r="U351" s="321"/>
      <c r="V351" s="321"/>
      <c r="W351" s="321"/>
      <c r="X351" s="321"/>
      <c r="Y351" s="390"/>
      <c r="Z351" s="390"/>
      <c r="AA351" s="65" t="s">
        <v>385</v>
      </c>
      <c r="AB351" s="65" t="s">
        <v>385</v>
      </c>
    </row>
    <row r="352" spans="1:28" s="69" customFormat="1" x14ac:dyDescent="0.25">
      <c r="A352" s="119">
        <f t="shared" si="156"/>
        <v>239</v>
      </c>
      <c r="B352" s="337" t="s">
        <v>733</v>
      </c>
      <c r="C352" s="354">
        <f t="shared" si="154"/>
        <v>1635371.44</v>
      </c>
      <c r="D352" s="398">
        <f t="shared" si="155"/>
        <v>1635371.44</v>
      </c>
      <c r="E352" s="409">
        <v>1635371.44</v>
      </c>
      <c r="F352" s="321"/>
      <c r="G352" s="321"/>
      <c r="H352" s="321"/>
      <c r="I352" s="321"/>
      <c r="J352" s="321"/>
      <c r="K352" s="321"/>
      <c r="L352" s="321"/>
      <c r="M352" s="321"/>
      <c r="N352" s="354"/>
      <c r="O352" s="321"/>
      <c r="P352" s="321"/>
      <c r="Q352" s="321"/>
      <c r="R352" s="354"/>
      <c r="S352" s="354"/>
      <c r="T352" s="321"/>
      <c r="U352" s="321"/>
      <c r="V352" s="321"/>
      <c r="W352" s="321"/>
      <c r="X352" s="321"/>
      <c r="Y352" s="390"/>
      <c r="Z352" s="390"/>
      <c r="AA352" s="65"/>
      <c r="AB352" s="65"/>
    </row>
    <row r="353" spans="1:30" s="69" customFormat="1" x14ac:dyDescent="0.25">
      <c r="A353" s="119">
        <f t="shared" si="156"/>
        <v>240</v>
      </c>
      <c r="B353" s="337" t="s">
        <v>492</v>
      </c>
      <c r="C353" s="354">
        <f t="shared" si="154"/>
        <v>4280178</v>
      </c>
      <c r="D353" s="398">
        <f t="shared" si="155"/>
        <v>2805192.6</v>
      </c>
      <c r="E353" s="321">
        <v>2805192.6</v>
      </c>
      <c r="F353" s="321"/>
      <c r="G353" s="321"/>
      <c r="H353" s="321"/>
      <c r="I353" s="321"/>
      <c r="J353" s="398"/>
      <c r="K353" s="321"/>
      <c r="L353" s="321"/>
      <c r="M353" s="321"/>
      <c r="N353" s="354"/>
      <c r="O353" s="398"/>
      <c r="P353" s="321"/>
      <c r="Q353" s="321"/>
      <c r="R353" s="354"/>
      <c r="S353" s="354"/>
      <c r="T353" s="321"/>
      <c r="U353" s="321"/>
      <c r="V353" s="321"/>
      <c r="W353" s="321"/>
      <c r="X353" s="321">
        <v>1474985.4</v>
      </c>
      <c r="Y353" s="390"/>
      <c r="Z353" s="390"/>
      <c r="AA353" s="65" t="s">
        <v>385</v>
      </c>
      <c r="AB353" s="65" t="s">
        <v>385</v>
      </c>
    </row>
    <row r="354" spans="1:30" s="69" customFormat="1" x14ac:dyDescent="0.25">
      <c r="A354" s="119">
        <f t="shared" si="156"/>
        <v>241</v>
      </c>
      <c r="B354" s="337" t="s">
        <v>734</v>
      </c>
      <c r="C354" s="354">
        <f t="shared" si="154"/>
        <v>1667332.92</v>
      </c>
      <c r="D354" s="398">
        <f t="shared" si="155"/>
        <v>1667332.92</v>
      </c>
      <c r="E354" s="409">
        <v>1667332.92</v>
      </c>
      <c r="F354" s="321"/>
      <c r="G354" s="321"/>
      <c r="H354" s="321"/>
      <c r="I354" s="321"/>
      <c r="J354" s="398"/>
      <c r="K354" s="321"/>
      <c r="L354" s="321"/>
      <c r="M354" s="321"/>
      <c r="N354" s="354"/>
      <c r="O354" s="398"/>
      <c r="P354" s="321"/>
      <c r="Q354" s="321"/>
      <c r="R354" s="354"/>
      <c r="S354" s="354"/>
      <c r="T354" s="321"/>
      <c r="U354" s="321"/>
      <c r="V354" s="321"/>
      <c r="W354" s="321"/>
      <c r="X354" s="321"/>
      <c r="Y354" s="390"/>
      <c r="Z354" s="390"/>
      <c r="AA354" s="65"/>
      <c r="AB354" s="65"/>
    </row>
    <row r="355" spans="1:30" s="69" customFormat="1" x14ac:dyDescent="0.25">
      <c r="A355" s="119">
        <f t="shared" si="156"/>
        <v>242</v>
      </c>
      <c r="B355" s="337" t="s">
        <v>735</v>
      </c>
      <c r="C355" s="354">
        <f t="shared" si="154"/>
        <v>1667332.92</v>
      </c>
      <c r="D355" s="398">
        <f t="shared" si="155"/>
        <v>1667332.92</v>
      </c>
      <c r="E355" s="409">
        <v>1667332.92</v>
      </c>
      <c r="F355" s="321"/>
      <c r="G355" s="321"/>
      <c r="H355" s="321"/>
      <c r="I355" s="321"/>
      <c r="J355" s="398"/>
      <c r="K355" s="321"/>
      <c r="L355" s="321"/>
      <c r="M355" s="321"/>
      <c r="N355" s="354"/>
      <c r="O355" s="398"/>
      <c r="P355" s="321"/>
      <c r="Q355" s="321"/>
      <c r="R355" s="354"/>
      <c r="S355" s="354"/>
      <c r="T355" s="321"/>
      <c r="U355" s="321"/>
      <c r="V355" s="321"/>
      <c r="W355" s="321"/>
      <c r="X355" s="321"/>
      <c r="Y355" s="390"/>
      <c r="Z355" s="390"/>
      <c r="AA355" s="65"/>
      <c r="AB355" s="65"/>
    </row>
    <row r="356" spans="1:30" s="69" customFormat="1" x14ac:dyDescent="0.25">
      <c r="A356" s="119">
        <f t="shared" si="156"/>
        <v>243</v>
      </c>
      <c r="B356" s="337" t="s">
        <v>736</v>
      </c>
      <c r="C356" s="354">
        <f t="shared" si="154"/>
        <v>1667332.92</v>
      </c>
      <c r="D356" s="398">
        <f t="shared" si="155"/>
        <v>1667332.92</v>
      </c>
      <c r="E356" s="409">
        <v>1667332.92</v>
      </c>
      <c r="F356" s="321"/>
      <c r="G356" s="321"/>
      <c r="H356" s="321"/>
      <c r="I356" s="321"/>
      <c r="J356" s="398"/>
      <c r="K356" s="321"/>
      <c r="L356" s="321"/>
      <c r="M356" s="321"/>
      <c r="N356" s="354"/>
      <c r="O356" s="398"/>
      <c r="P356" s="321"/>
      <c r="Q356" s="321"/>
      <c r="R356" s="354"/>
      <c r="S356" s="354"/>
      <c r="T356" s="321"/>
      <c r="U356" s="321"/>
      <c r="V356" s="321"/>
      <c r="W356" s="321"/>
      <c r="X356" s="321"/>
      <c r="Y356" s="390"/>
      <c r="Z356" s="390"/>
      <c r="AA356" s="65"/>
      <c r="AB356" s="65"/>
    </row>
    <row r="357" spans="1:30" s="69" customFormat="1" x14ac:dyDescent="0.25">
      <c r="A357" s="119">
        <f t="shared" si="156"/>
        <v>244</v>
      </c>
      <c r="B357" s="337" t="s">
        <v>737</v>
      </c>
      <c r="C357" s="354">
        <f t="shared" si="154"/>
        <v>5092315.9400000004</v>
      </c>
      <c r="D357" s="398">
        <f t="shared" si="155"/>
        <v>0</v>
      </c>
      <c r="E357" s="321"/>
      <c r="F357" s="321"/>
      <c r="G357" s="321"/>
      <c r="H357" s="321"/>
      <c r="I357" s="321"/>
      <c r="J357" s="398"/>
      <c r="K357" s="321"/>
      <c r="L357" s="321"/>
      <c r="M357" s="321">
        <v>869.3</v>
      </c>
      <c r="N357" s="354">
        <v>5092315.9400000004</v>
      </c>
      <c r="O357" s="398"/>
      <c r="P357" s="321"/>
      <c r="Q357" s="321"/>
      <c r="R357" s="354"/>
      <c r="S357" s="354"/>
      <c r="T357" s="321"/>
      <c r="U357" s="321"/>
      <c r="V357" s="321"/>
      <c r="W357" s="321"/>
      <c r="X357" s="321"/>
      <c r="Y357" s="390"/>
      <c r="Z357" s="390"/>
      <c r="AA357" s="65"/>
      <c r="AB357" s="65"/>
    </row>
    <row r="358" spans="1:30" s="69" customFormat="1" ht="25.5" customHeight="1" x14ac:dyDescent="0.25">
      <c r="A358" s="362" t="s">
        <v>15</v>
      </c>
      <c r="B358" s="232"/>
      <c r="C358" s="11">
        <f t="shared" ref="C358:T358" si="157">SUM(C327:C357)</f>
        <v>113648083.26999997</v>
      </c>
      <c r="D358" s="187">
        <f t="shared" si="157"/>
        <v>45923431.930000007</v>
      </c>
      <c r="E358" s="187">
        <f t="shared" si="157"/>
        <v>45923431.930000007</v>
      </c>
      <c r="F358" s="187">
        <f t="shared" si="157"/>
        <v>0</v>
      </c>
      <c r="G358" s="187">
        <f t="shared" si="157"/>
        <v>0</v>
      </c>
      <c r="H358" s="187">
        <f t="shared" si="157"/>
        <v>0</v>
      </c>
      <c r="I358" s="187">
        <f t="shared" si="157"/>
        <v>0</v>
      </c>
      <c r="J358" s="187">
        <f t="shared" si="157"/>
        <v>0</v>
      </c>
      <c r="K358" s="187">
        <f t="shared" si="157"/>
        <v>0</v>
      </c>
      <c r="L358" s="187">
        <f t="shared" si="157"/>
        <v>0</v>
      </c>
      <c r="M358" s="187">
        <f t="shared" si="157"/>
        <v>20425.66</v>
      </c>
      <c r="N358" s="11">
        <f t="shared" si="157"/>
        <v>55924768.140000001</v>
      </c>
      <c r="O358" s="187">
        <f t="shared" si="157"/>
        <v>0</v>
      </c>
      <c r="P358" s="187">
        <f t="shared" si="157"/>
        <v>0</v>
      </c>
      <c r="Q358" s="187">
        <f t="shared" si="157"/>
        <v>0</v>
      </c>
      <c r="R358" s="11">
        <f t="shared" si="157"/>
        <v>0</v>
      </c>
      <c r="S358" s="11">
        <f t="shared" si="157"/>
        <v>0</v>
      </c>
      <c r="T358" s="11">
        <f t="shared" si="157"/>
        <v>0</v>
      </c>
      <c r="U358" s="187">
        <f>SUM(U327:U357)</f>
        <v>0</v>
      </c>
      <c r="V358" s="187">
        <f>SUM(V327:V357)</f>
        <v>0</v>
      </c>
      <c r="W358" s="187">
        <f>SUM(W327:W357)</f>
        <v>0</v>
      </c>
      <c r="X358" s="187">
        <f>SUM(X327:X357)</f>
        <v>11799883.200000001</v>
      </c>
      <c r="Y358" s="11">
        <f>SUM(Y327:Y357)</f>
        <v>0</v>
      </c>
      <c r="Z358" s="354">
        <f>(C358-Y358)*0.0214</f>
        <v>2432068.9819779992</v>
      </c>
      <c r="AA358" s="12"/>
      <c r="AB358" s="65"/>
    </row>
    <row r="359" spans="1:30" ht="17.25" customHeight="1" x14ac:dyDescent="0.3">
      <c r="A359" s="391" t="s">
        <v>32</v>
      </c>
      <c r="B359" s="235"/>
      <c r="C359" s="395">
        <f>C358+C325</f>
        <v>119589959.76999997</v>
      </c>
      <c r="D359" s="395">
        <f t="shared" ref="D359:Y359" si="158">D358+D325</f>
        <v>51865308.430000007</v>
      </c>
      <c r="E359" s="395">
        <f t="shared" si="158"/>
        <v>48788191.030000009</v>
      </c>
      <c r="F359" s="395">
        <f t="shared" si="158"/>
        <v>2471781.9</v>
      </c>
      <c r="G359" s="395">
        <f t="shared" si="158"/>
        <v>0</v>
      </c>
      <c r="H359" s="395">
        <f t="shared" si="158"/>
        <v>605335.5</v>
      </c>
      <c r="I359" s="395">
        <f t="shared" si="158"/>
        <v>0</v>
      </c>
      <c r="J359" s="395">
        <f t="shared" si="158"/>
        <v>0</v>
      </c>
      <c r="K359" s="395">
        <f t="shared" si="158"/>
        <v>0</v>
      </c>
      <c r="L359" s="395">
        <f t="shared" si="158"/>
        <v>0</v>
      </c>
      <c r="M359" s="395">
        <f t="shared" si="158"/>
        <v>20425.66</v>
      </c>
      <c r="N359" s="395">
        <f t="shared" si="158"/>
        <v>55924768.140000001</v>
      </c>
      <c r="O359" s="395">
        <f t="shared" si="158"/>
        <v>0</v>
      </c>
      <c r="P359" s="395">
        <f t="shared" si="158"/>
        <v>0</v>
      </c>
      <c r="Q359" s="395">
        <f t="shared" si="158"/>
        <v>0</v>
      </c>
      <c r="R359" s="395">
        <f t="shared" si="158"/>
        <v>0</v>
      </c>
      <c r="S359" s="395">
        <f t="shared" si="158"/>
        <v>0</v>
      </c>
      <c r="T359" s="395">
        <f t="shared" si="158"/>
        <v>0</v>
      </c>
      <c r="U359" s="395">
        <f t="shared" si="158"/>
        <v>0</v>
      </c>
      <c r="V359" s="395">
        <f t="shared" si="158"/>
        <v>0</v>
      </c>
      <c r="W359" s="395">
        <f t="shared" si="158"/>
        <v>0</v>
      </c>
      <c r="X359" s="395">
        <f t="shared" si="158"/>
        <v>11799883.200000001</v>
      </c>
      <c r="Y359" s="395">
        <f t="shared" si="158"/>
        <v>0</v>
      </c>
      <c r="Z359" s="354">
        <f>(C359-Y359)*0.0214</f>
        <v>2559225.1390779992</v>
      </c>
      <c r="AA359" s="243" t="e">
        <f>#REF!+#REF!</f>
        <v>#REF!</v>
      </c>
      <c r="AB359" s="22"/>
      <c r="AC359" s="100"/>
      <c r="AD359" s="4"/>
    </row>
    <row r="360" spans="1:30" ht="15" customHeight="1" x14ac:dyDescent="0.3">
      <c r="A360" s="387" t="s">
        <v>79</v>
      </c>
      <c r="B360" s="243"/>
      <c r="C360" s="395"/>
      <c r="D360" s="395"/>
      <c r="E360" s="395"/>
      <c r="F360" s="395"/>
      <c r="G360" s="395"/>
      <c r="H360" s="395"/>
      <c r="I360" s="395"/>
      <c r="J360" s="395"/>
      <c r="K360" s="395"/>
      <c r="L360" s="395"/>
      <c r="M360" s="395"/>
      <c r="N360" s="395"/>
      <c r="O360" s="395"/>
      <c r="P360" s="395"/>
      <c r="Q360" s="395"/>
      <c r="R360" s="395"/>
      <c r="S360" s="395"/>
      <c r="T360" s="395"/>
      <c r="U360" s="395"/>
      <c r="V360" s="395"/>
      <c r="W360" s="395"/>
      <c r="X360" s="395"/>
      <c r="Y360" s="395"/>
      <c r="Z360" s="395"/>
      <c r="AA360" s="395"/>
      <c r="AB360" s="395"/>
      <c r="AC360" s="24"/>
    </row>
    <row r="361" spans="1:30" ht="17.25" customHeight="1" x14ac:dyDescent="0.3">
      <c r="A361" s="391" t="s">
        <v>80</v>
      </c>
      <c r="B361" s="234"/>
      <c r="C361" s="385"/>
      <c r="D361" s="233"/>
      <c r="E361" s="233"/>
      <c r="F361" s="233"/>
      <c r="G361" s="233"/>
      <c r="H361" s="233"/>
      <c r="I361" s="233"/>
      <c r="J361" s="233"/>
      <c r="K361" s="233"/>
      <c r="L361" s="233"/>
      <c r="M361" s="233"/>
      <c r="N361" s="243"/>
      <c r="O361" s="233"/>
      <c r="P361" s="233"/>
      <c r="Q361" s="233"/>
      <c r="R361" s="243"/>
      <c r="S361" s="243"/>
      <c r="T361" s="233"/>
      <c r="U361" s="233"/>
      <c r="V361" s="233"/>
      <c r="W361" s="233"/>
      <c r="X361" s="233"/>
      <c r="Y361" s="243"/>
      <c r="Z361" s="243"/>
      <c r="AA361" s="11"/>
      <c r="AB361" s="22"/>
      <c r="AC361" s="24"/>
    </row>
    <row r="362" spans="1:30" ht="12.75" customHeight="1" x14ac:dyDescent="0.3">
      <c r="A362" s="119">
        <f>A357+1</f>
        <v>245</v>
      </c>
      <c r="B362" s="193" t="s">
        <v>740</v>
      </c>
      <c r="C362" s="354">
        <f t="shared" ref="C362:C369" si="159">D362+L362+N362+P362+R362+U362+W362+X362+Y362+K362+S362</f>
        <v>1664775</v>
      </c>
      <c r="D362" s="398">
        <f t="shared" ref="D362:D369" si="160">E362+F362+G362+H362+I362</f>
        <v>1664775</v>
      </c>
      <c r="E362" s="321">
        <v>1664775</v>
      </c>
      <c r="F362" s="321"/>
      <c r="G362" s="321"/>
      <c r="H362" s="321"/>
      <c r="I362" s="321"/>
      <c r="J362" s="321"/>
      <c r="K362" s="321"/>
      <c r="L362" s="321"/>
      <c r="M362" s="321"/>
      <c r="N362" s="354"/>
      <c r="O362" s="321"/>
      <c r="P362" s="321"/>
      <c r="Q362" s="321"/>
      <c r="R362" s="354"/>
      <c r="S362" s="354"/>
      <c r="T362" s="321"/>
      <c r="U362" s="321"/>
      <c r="V362" s="321"/>
      <c r="W362" s="321"/>
      <c r="X362" s="398"/>
      <c r="Y362" s="390"/>
      <c r="Z362" s="390"/>
      <c r="AA362" s="11"/>
      <c r="AB362" s="22" t="s">
        <v>297</v>
      </c>
      <c r="AC362" s="24"/>
      <c r="AD362" s="67"/>
    </row>
    <row r="363" spans="1:30" ht="12.75" customHeight="1" x14ac:dyDescent="0.3">
      <c r="A363" s="119">
        <f t="shared" ref="A363:A365" si="161">A362+1</f>
        <v>246</v>
      </c>
      <c r="B363" s="193" t="s">
        <v>227</v>
      </c>
      <c r="C363" s="354">
        <f t="shared" si="159"/>
        <v>586343.18000000005</v>
      </c>
      <c r="D363" s="398">
        <f t="shared" si="160"/>
        <v>586343.18000000005</v>
      </c>
      <c r="E363" s="321">
        <v>586343.18000000005</v>
      </c>
      <c r="F363" s="321"/>
      <c r="G363" s="321"/>
      <c r="H363" s="321"/>
      <c r="I363" s="321"/>
      <c r="J363" s="321"/>
      <c r="K363" s="321"/>
      <c r="L363" s="321"/>
      <c r="M363" s="321"/>
      <c r="N363" s="354"/>
      <c r="O363" s="321"/>
      <c r="P363" s="321"/>
      <c r="Q363" s="321"/>
      <c r="R363" s="354"/>
      <c r="S363" s="354"/>
      <c r="T363" s="321"/>
      <c r="U363" s="321"/>
      <c r="V363" s="321"/>
      <c r="W363" s="321"/>
      <c r="X363" s="398"/>
      <c r="Y363" s="390"/>
      <c r="Z363" s="390"/>
      <c r="AA363" s="11"/>
      <c r="AB363" s="22" t="s">
        <v>304</v>
      </c>
      <c r="AC363" s="24"/>
      <c r="AD363" s="67"/>
    </row>
    <row r="364" spans="1:30" ht="12.75" customHeight="1" x14ac:dyDescent="0.3">
      <c r="A364" s="119">
        <f t="shared" si="161"/>
        <v>247</v>
      </c>
      <c r="B364" s="193" t="s">
        <v>228</v>
      </c>
      <c r="C364" s="354">
        <f t="shared" si="159"/>
        <v>1664775</v>
      </c>
      <c r="D364" s="398">
        <f t="shared" si="160"/>
        <v>1664775</v>
      </c>
      <c r="E364" s="321">
        <v>1664775</v>
      </c>
      <c r="F364" s="321"/>
      <c r="G364" s="321"/>
      <c r="H364" s="321"/>
      <c r="I364" s="321"/>
      <c r="J364" s="321"/>
      <c r="K364" s="321"/>
      <c r="L364" s="321"/>
      <c r="M364" s="321"/>
      <c r="N364" s="354"/>
      <c r="O364" s="321"/>
      <c r="P364" s="321"/>
      <c r="Q364" s="321"/>
      <c r="R364" s="354"/>
      <c r="S364" s="354"/>
      <c r="T364" s="321"/>
      <c r="U364" s="321"/>
      <c r="V364" s="321"/>
      <c r="W364" s="321"/>
      <c r="X364" s="398"/>
      <c r="Y364" s="390"/>
      <c r="Z364" s="390"/>
      <c r="AA364" s="11"/>
      <c r="AB364" s="22" t="s">
        <v>305</v>
      </c>
      <c r="AC364" s="24"/>
      <c r="AD364" s="67"/>
    </row>
    <row r="365" spans="1:30" ht="12.75" customHeight="1" x14ac:dyDescent="0.3">
      <c r="A365" s="119">
        <f t="shared" si="161"/>
        <v>248</v>
      </c>
      <c r="B365" s="193" t="s">
        <v>229</v>
      </c>
      <c r="C365" s="354">
        <f t="shared" si="159"/>
        <v>14547025.92</v>
      </c>
      <c r="D365" s="398">
        <f t="shared" si="160"/>
        <v>0</v>
      </c>
      <c r="E365" s="321"/>
      <c r="F365" s="321"/>
      <c r="G365" s="321"/>
      <c r="H365" s="321"/>
      <c r="I365" s="321"/>
      <c r="J365" s="321"/>
      <c r="K365" s="321"/>
      <c r="L365" s="321"/>
      <c r="M365" s="321">
        <v>1310.72</v>
      </c>
      <c r="N365" s="354">
        <v>14547025.92</v>
      </c>
      <c r="O365" s="321"/>
      <c r="P365" s="321"/>
      <c r="Q365" s="321"/>
      <c r="R365" s="354"/>
      <c r="S365" s="354"/>
      <c r="T365" s="321"/>
      <c r="U365" s="321"/>
      <c r="V365" s="321"/>
      <c r="W365" s="321"/>
      <c r="X365" s="398"/>
      <c r="Y365" s="390"/>
      <c r="Z365" s="390"/>
      <c r="AA365" s="11"/>
      <c r="AB365" s="22" t="s">
        <v>308</v>
      </c>
      <c r="AC365" s="24"/>
      <c r="AD365" s="67"/>
    </row>
    <row r="366" spans="1:30" ht="12.75" customHeight="1" x14ac:dyDescent="0.3">
      <c r="A366" s="119">
        <f t="shared" ref="A366:A369" si="162">A365+1</f>
        <v>249</v>
      </c>
      <c r="B366" s="193" t="s">
        <v>230</v>
      </c>
      <c r="C366" s="354">
        <f t="shared" si="159"/>
        <v>2155315.5435000001</v>
      </c>
      <c r="D366" s="398">
        <f t="shared" si="160"/>
        <v>0</v>
      </c>
      <c r="E366" s="321"/>
      <c r="F366" s="321"/>
      <c r="G366" s="321"/>
      <c r="H366" s="321"/>
      <c r="I366" s="321"/>
      <c r="J366" s="321"/>
      <c r="K366" s="321"/>
      <c r="L366" s="321"/>
      <c r="M366" s="321" t="s">
        <v>741</v>
      </c>
      <c r="N366" s="354">
        <v>2155315.5435000001</v>
      </c>
      <c r="O366" s="321"/>
      <c r="P366" s="321"/>
      <c r="Q366" s="321"/>
      <c r="R366" s="354"/>
      <c r="S366" s="354"/>
      <c r="T366" s="321"/>
      <c r="U366" s="321"/>
      <c r="V366" s="321"/>
      <c r="W366" s="321"/>
      <c r="X366" s="398"/>
      <c r="Y366" s="390"/>
      <c r="Z366" s="390"/>
      <c r="AA366" s="11"/>
      <c r="AB366" s="22" t="s">
        <v>309</v>
      </c>
      <c r="AC366" s="24"/>
      <c r="AD366" s="67"/>
    </row>
    <row r="367" spans="1:30" ht="12.75" customHeight="1" x14ac:dyDescent="0.3">
      <c r="A367" s="119">
        <f t="shared" si="162"/>
        <v>250</v>
      </c>
      <c r="B367" s="194" t="s">
        <v>231</v>
      </c>
      <c r="C367" s="354">
        <f t="shared" si="159"/>
        <v>580182.4</v>
      </c>
      <c r="D367" s="398">
        <f t="shared" si="160"/>
        <v>580182.4</v>
      </c>
      <c r="E367" s="321">
        <v>580182.4</v>
      </c>
      <c r="F367" s="321"/>
      <c r="G367" s="321"/>
      <c r="H367" s="321"/>
      <c r="I367" s="321"/>
      <c r="J367" s="321"/>
      <c r="K367" s="321"/>
      <c r="L367" s="321"/>
      <c r="M367" s="321"/>
      <c r="N367" s="354"/>
      <c r="O367" s="321"/>
      <c r="P367" s="321"/>
      <c r="Q367" s="321"/>
      <c r="R367" s="354"/>
      <c r="S367" s="354"/>
      <c r="T367" s="321"/>
      <c r="U367" s="321"/>
      <c r="V367" s="321"/>
      <c r="W367" s="321"/>
      <c r="X367" s="398"/>
      <c r="Y367" s="390"/>
      <c r="Z367" s="390"/>
      <c r="AA367" s="11"/>
      <c r="AB367" s="22" t="s">
        <v>310</v>
      </c>
      <c r="AC367" s="24"/>
      <c r="AD367" s="67"/>
    </row>
    <row r="368" spans="1:30" ht="12.75" customHeight="1" x14ac:dyDescent="0.3">
      <c r="A368" s="119">
        <f t="shared" si="162"/>
        <v>251</v>
      </c>
      <c r="B368" s="193" t="s">
        <v>232</v>
      </c>
      <c r="C368" s="354">
        <f t="shared" si="159"/>
        <v>1433789.68</v>
      </c>
      <c r="D368" s="398">
        <f t="shared" si="160"/>
        <v>1433789.68</v>
      </c>
      <c r="E368" s="321">
        <v>1433789.68</v>
      </c>
      <c r="F368" s="321"/>
      <c r="G368" s="321"/>
      <c r="H368" s="321"/>
      <c r="I368" s="321"/>
      <c r="J368" s="321"/>
      <c r="K368" s="321"/>
      <c r="L368" s="321"/>
      <c r="M368" s="321"/>
      <c r="N368" s="354"/>
      <c r="O368" s="321"/>
      <c r="P368" s="321"/>
      <c r="Q368" s="321"/>
      <c r="R368" s="354"/>
      <c r="S368" s="354"/>
      <c r="T368" s="321"/>
      <c r="U368" s="321"/>
      <c r="V368" s="321"/>
      <c r="W368" s="321"/>
      <c r="X368" s="398"/>
      <c r="Y368" s="390"/>
      <c r="Z368" s="390"/>
      <c r="AA368" s="11"/>
      <c r="AB368" s="22" t="s">
        <v>307</v>
      </c>
      <c r="AC368" s="24"/>
      <c r="AD368" s="67"/>
    </row>
    <row r="369" spans="1:32" ht="12.75" customHeight="1" x14ac:dyDescent="0.3">
      <c r="A369" s="119">
        <f t="shared" si="162"/>
        <v>252</v>
      </c>
      <c r="B369" s="193" t="s">
        <v>233</v>
      </c>
      <c r="C369" s="354">
        <f t="shared" si="159"/>
        <v>4596906.3</v>
      </c>
      <c r="D369" s="398">
        <f t="shared" si="160"/>
        <v>4596906.3</v>
      </c>
      <c r="E369" s="321"/>
      <c r="F369" s="321">
        <v>4596906.3</v>
      </c>
      <c r="G369" s="321"/>
      <c r="H369" s="321"/>
      <c r="I369" s="321"/>
      <c r="J369" s="321"/>
      <c r="K369" s="321"/>
      <c r="L369" s="321"/>
      <c r="M369" s="321"/>
      <c r="N369" s="354"/>
      <c r="O369" s="321"/>
      <c r="P369" s="321"/>
      <c r="Q369" s="321"/>
      <c r="R369" s="354"/>
      <c r="S369" s="354"/>
      <c r="T369" s="321"/>
      <c r="U369" s="321"/>
      <c r="V369" s="321"/>
      <c r="W369" s="321"/>
      <c r="X369" s="398"/>
      <c r="Y369" s="390"/>
      <c r="Z369" s="390"/>
      <c r="AA369" s="11"/>
      <c r="AB369" s="22" t="s">
        <v>299</v>
      </c>
      <c r="AC369" s="24"/>
      <c r="AD369" s="67"/>
    </row>
    <row r="370" spans="1:32" ht="17.25" customHeight="1" x14ac:dyDescent="0.3">
      <c r="A370" s="183" t="s">
        <v>15</v>
      </c>
      <c r="B370" s="241"/>
      <c r="C370" s="354">
        <f t="shared" ref="C370:Y370" si="163">SUM(C362:C369)</f>
        <v>27229113.023499999</v>
      </c>
      <c r="D370" s="321">
        <f t="shared" si="163"/>
        <v>10526771.559999999</v>
      </c>
      <c r="E370" s="321">
        <f t="shared" si="163"/>
        <v>5929865.2599999998</v>
      </c>
      <c r="F370" s="321">
        <f t="shared" si="163"/>
        <v>4596906.3</v>
      </c>
      <c r="G370" s="321">
        <f t="shared" si="163"/>
        <v>0</v>
      </c>
      <c r="H370" s="321">
        <f t="shared" si="163"/>
        <v>0</v>
      </c>
      <c r="I370" s="321">
        <f t="shared" si="163"/>
        <v>0</v>
      </c>
      <c r="J370" s="321">
        <f t="shared" si="163"/>
        <v>0</v>
      </c>
      <c r="K370" s="321">
        <f t="shared" si="163"/>
        <v>0</v>
      </c>
      <c r="L370" s="321">
        <f t="shared" si="163"/>
        <v>0</v>
      </c>
      <c r="M370" s="321">
        <f t="shared" si="163"/>
        <v>1310.72</v>
      </c>
      <c r="N370" s="354">
        <f t="shared" si="163"/>
        <v>16702341.463500001</v>
      </c>
      <c r="O370" s="321">
        <f t="shared" si="163"/>
        <v>0</v>
      </c>
      <c r="P370" s="321">
        <f t="shared" si="163"/>
        <v>0</v>
      </c>
      <c r="Q370" s="321">
        <f t="shared" si="163"/>
        <v>0</v>
      </c>
      <c r="R370" s="354">
        <f t="shared" si="163"/>
        <v>0</v>
      </c>
      <c r="S370" s="354">
        <f t="shared" si="163"/>
        <v>0</v>
      </c>
      <c r="T370" s="321">
        <f t="shared" si="163"/>
        <v>0</v>
      </c>
      <c r="U370" s="321">
        <f t="shared" si="163"/>
        <v>0</v>
      </c>
      <c r="V370" s="321">
        <f t="shared" si="163"/>
        <v>0</v>
      </c>
      <c r="W370" s="321">
        <f t="shared" si="163"/>
        <v>0</v>
      </c>
      <c r="X370" s="321">
        <f t="shared" si="163"/>
        <v>0</v>
      </c>
      <c r="Y370" s="354">
        <f t="shared" si="163"/>
        <v>0</v>
      </c>
      <c r="Z370" s="354">
        <f>(C370-Y370)*0.0214</f>
        <v>582703.01870289992</v>
      </c>
      <c r="AA370" s="11"/>
      <c r="AB370" s="22"/>
      <c r="AC370" s="47"/>
      <c r="AF370" s="48"/>
    </row>
    <row r="371" spans="1:32" ht="17.25" customHeight="1" x14ac:dyDescent="0.3">
      <c r="A371" s="391" t="s">
        <v>81</v>
      </c>
      <c r="B371" s="234"/>
      <c r="C371" s="385"/>
      <c r="D371" s="233"/>
      <c r="E371" s="233"/>
      <c r="F371" s="233"/>
      <c r="G371" s="233"/>
      <c r="H371" s="233"/>
      <c r="I371" s="233"/>
      <c r="J371" s="233"/>
      <c r="K371" s="233"/>
      <c r="L371" s="233"/>
      <c r="M371" s="233"/>
      <c r="N371" s="243"/>
      <c r="O371" s="233"/>
      <c r="P371" s="233"/>
      <c r="Q371" s="233"/>
      <c r="R371" s="243"/>
      <c r="S371" s="243"/>
      <c r="T371" s="233"/>
      <c r="U371" s="233"/>
      <c r="V371" s="233"/>
      <c r="W371" s="233"/>
      <c r="X371" s="233"/>
      <c r="Y371" s="243"/>
      <c r="Z371" s="243"/>
      <c r="AA371" s="11"/>
      <c r="AB371" s="22"/>
      <c r="AC371" s="24"/>
    </row>
    <row r="372" spans="1:32" ht="17.25" customHeight="1" x14ac:dyDescent="0.3">
      <c r="A372" s="282">
        <f>A369+1</f>
        <v>253</v>
      </c>
      <c r="B372" s="336" t="s">
        <v>742</v>
      </c>
      <c r="C372" s="354">
        <f>D372+L372+N372+P372+R372+U372+W372+X372+Y372+K372+S372</f>
        <v>660366</v>
      </c>
      <c r="D372" s="398">
        <f t="shared" ref="D372:D382" si="164">E372+F372+G372+H372+I372</f>
        <v>660366</v>
      </c>
      <c r="E372" s="321"/>
      <c r="F372" s="398"/>
      <c r="G372" s="321">
        <v>440244</v>
      </c>
      <c r="H372" s="398"/>
      <c r="I372" s="398">
        <v>220122</v>
      </c>
      <c r="J372" s="321"/>
      <c r="K372" s="321"/>
      <c r="L372" s="321"/>
      <c r="M372" s="321"/>
      <c r="N372" s="354"/>
      <c r="O372" s="321"/>
      <c r="P372" s="321"/>
      <c r="Q372" s="321"/>
      <c r="R372" s="354"/>
      <c r="S372" s="354"/>
      <c r="T372" s="321"/>
      <c r="U372" s="321"/>
      <c r="V372" s="321"/>
      <c r="W372" s="321"/>
      <c r="X372" s="321"/>
      <c r="Y372" s="354"/>
      <c r="Z372" s="354"/>
      <c r="AA372" s="11"/>
      <c r="AB372" s="22"/>
      <c r="AC372" s="47"/>
    </row>
    <row r="373" spans="1:32" ht="17.25" customHeight="1" x14ac:dyDescent="0.3">
      <c r="A373" s="119">
        <f>A372+1</f>
        <v>254</v>
      </c>
      <c r="B373" s="336" t="s">
        <v>743</v>
      </c>
      <c r="C373" s="354">
        <f>D373+L373+N373+P373+R373+U373+W373+X373+Y373+K373+S373</f>
        <v>660366</v>
      </c>
      <c r="D373" s="398">
        <f t="shared" si="164"/>
        <v>660366</v>
      </c>
      <c r="E373" s="321"/>
      <c r="F373" s="398"/>
      <c r="G373" s="321">
        <v>440244</v>
      </c>
      <c r="H373" s="398"/>
      <c r="I373" s="398">
        <v>220122</v>
      </c>
      <c r="J373" s="321"/>
      <c r="K373" s="321"/>
      <c r="L373" s="321"/>
      <c r="M373" s="321"/>
      <c r="N373" s="354"/>
      <c r="O373" s="321"/>
      <c r="P373" s="321"/>
      <c r="Q373" s="321"/>
      <c r="R373" s="354"/>
      <c r="S373" s="354"/>
      <c r="T373" s="321"/>
      <c r="U373" s="321"/>
      <c r="V373" s="321"/>
      <c r="W373" s="321"/>
      <c r="X373" s="321"/>
      <c r="Y373" s="354"/>
      <c r="Z373" s="354"/>
      <c r="AA373" s="11"/>
      <c r="AB373" s="22"/>
      <c r="AC373" s="47"/>
    </row>
    <row r="374" spans="1:32" ht="17.25" customHeight="1" x14ac:dyDescent="0.3">
      <c r="A374" s="119">
        <f t="shared" ref="A374:A382" si="165">A373+1</f>
        <v>255</v>
      </c>
      <c r="B374" s="336" t="s">
        <v>744</v>
      </c>
      <c r="C374" s="354">
        <f>D374+L374+N374+P374+R374+U374+W374+X374+Y374+K374+S374</f>
        <v>660366</v>
      </c>
      <c r="D374" s="398">
        <f t="shared" si="164"/>
        <v>660366</v>
      </c>
      <c r="E374" s="321"/>
      <c r="F374" s="398"/>
      <c r="G374" s="321">
        <v>440244</v>
      </c>
      <c r="H374" s="398"/>
      <c r="I374" s="398">
        <v>220122</v>
      </c>
      <c r="J374" s="321"/>
      <c r="K374" s="321"/>
      <c r="L374" s="321"/>
      <c r="M374" s="321"/>
      <c r="N374" s="354"/>
      <c r="O374" s="321"/>
      <c r="P374" s="321"/>
      <c r="Q374" s="321"/>
      <c r="R374" s="354"/>
      <c r="S374" s="354"/>
      <c r="T374" s="321"/>
      <c r="U374" s="321"/>
      <c r="V374" s="321"/>
      <c r="W374" s="321"/>
      <c r="X374" s="321"/>
      <c r="Y374" s="354"/>
      <c r="Z374" s="354"/>
      <c r="AA374" s="11"/>
      <c r="AB374" s="22"/>
      <c r="AC374" s="47"/>
    </row>
    <row r="375" spans="1:32" ht="17.25" customHeight="1" x14ac:dyDescent="0.3">
      <c r="A375" s="119">
        <f t="shared" si="165"/>
        <v>256</v>
      </c>
      <c r="B375" s="336" t="s">
        <v>745</v>
      </c>
      <c r="C375" s="354">
        <f t="shared" ref="C375:C382" si="166">D375+L375+N375+P375+R375+U375+W375+X375+Y375+K375+S375</f>
        <v>660366</v>
      </c>
      <c r="D375" s="398">
        <f t="shared" si="164"/>
        <v>660366</v>
      </c>
      <c r="E375" s="321"/>
      <c r="F375" s="398"/>
      <c r="G375" s="321">
        <v>440244</v>
      </c>
      <c r="H375" s="398"/>
      <c r="I375" s="398">
        <v>220122</v>
      </c>
      <c r="J375" s="321"/>
      <c r="K375" s="321"/>
      <c r="L375" s="321"/>
      <c r="M375" s="321"/>
      <c r="N375" s="354"/>
      <c r="O375" s="321"/>
      <c r="P375" s="321"/>
      <c r="Q375" s="321"/>
      <c r="R375" s="354"/>
      <c r="S375" s="354"/>
      <c r="T375" s="321"/>
      <c r="U375" s="321"/>
      <c r="V375" s="321"/>
      <c r="W375" s="321"/>
      <c r="X375" s="321"/>
      <c r="Y375" s="354"/>
      <c r="Z375" s="354"/>
      <c r="AA375" s="11"/>
      <c r="AB375" s="22"/>
      <c r="AC375" s="47"/>
    </row>
    <row r="376" spans="1:32" ht="17.25" customHeight="1" x14ac:dyDescent="0.3">
      <c r="A376" s="119">
        <f t="shared" si="165"/>
        <v>257</v>
      </c>
      <c r="B376" s="336" t="s">
        <v>746</v>
      </c>
      <c r="C376" s="354">
        <f t="shared" si="166"/>
        <v>366870</v>
      </c>
      <c r="D376" s="398">
        <f t="shared" si="164"/>
        <v>366870</v>
      </c>
      <c r="E376" s="321"/>
      <c r="F376" s="398"/>
      <c r="G376" s="321">
        <v>220122</v>
      </c>
      <c r="H376" s="398"/>
      <c r="I376" s="398">
        <v>146748</v>
      </c>
      <c r="J376" s="321"/>
      <c r="K376" s="321"/>
      <c r="L376" s="321"/>
      <c r="M376" s="321"/>
      <c r="N376" s="354"/>
      <c r="O376" s="321"/>
      <c r="P376" s="321"/>
      <c r="Q376" s="321"/>
      <c r="R376" s="354"/>
      <c r="S376" s="354"/>
      <c r="T376" s="321"/>
      <c r="U376" s="321"/>
      <c r="V376" s="321"/>
      <c r="W376" s="321"/>
      <c r="X376" s="321"/>
      <c r="Y376" s="354"/>
      <c r="Z376" s="354"/>
      <c r="AA376" s="11"/>
      <c r="AB376" s="22"/>
      <c r="AC376" s="47"/>
    </row>
    <row r="377" spans="1:32" ht="17.25" customHeight="1" x14ac:dyDescent="0.3">
      <c r="A377" s="119">
        <f t="shared" si="165"/>
        <v>258</v>
      </c>
      <c r="B377" s="336" t="s">
        <v>747</v>
      </c>
      <c r="C377" s="354">
        <f t="shared" si="166"/>
        <v>366870</v>
      </c>
      <c r="D377" s="398">
        <f t="shared" si="164"/>
        <v>366870</v>
      </c>
      <c r="E377" s="321"/>
      <c r="F377" s="398"/>
      <c r="G377" s="321">
        <v>220122</v>
      </c>
      <c r="H377" s="398"/>
      <c r="I377" s="398">
        <v>146748</v>
      </c>
      <c r="J377" s="321"/>
      <c r="K377" s="321"/>
      <c r="L377" s="321"/>
      <c r="M377" s="321"/>
      <c r="N377" s="354"/>
      <c r="O377" s="321"/>
      <c r="P377" s="321"/>
      <c r="Q377" s="321"/>
      <c r="R377" s="354"/>
      <c r="S377" s="354"/>
      <c r="T377" s="321"/>
      <c r="U377" s="321"/>
      <c r="V377" s="321"/>
      <c r="W377" s="321"/>
      <c r="X377" s="321"/>
      <c r="Y377" s="354"/>
      <c r="Z377" s="354"/>
      <c r="AA377" s="11"/>
      <c r="AB377" s="22"/>
      <c r="AC377" s="47"/>
    </row>
    <row r="378" spans="1:32" ht="17.25" customHeight="1" x14ac:dyDescent="0.3">
      <c r="A378" s="119">
        <f t="shared" si="165"/>
        <v>259</v>
      </c>
      <c r="B378" s="336" t="s">
        <v>325</v>
      </c>
      <c r="C378" s="354">
        <f t="shared" si="166"/>
        <v>18670222.350000001</v>
      </c>
      <c r="D378" s="398">
        <f t="shared" si="164"/>
        <v>4914757.05</v>
      </c>
      <c r="E378" s="321">
        <v>1823454.1500000001</v>
      </c>
      <c r="F378" s="398">
        <v>2614371.9</v>
      </c>
      <c r="G378" s="321">
        <v>476931</v>
      </c>
      <c r="H378" s="398"/>
      <c r="I378" s="398"/>
      <c r="J378" s="321"/>
      <c r="K378" s="321"/>
      <c r="L378" s="321"/>
      <c r="M378" s="321">
        <v>870</v>
      </c>
      <c r="N378" s="354">
        <v>6607345.5</v>
      </c>
      <c r="O378" s="321"/>
      <c r="P378" s="321"/>
      <c r="Q378" s="321">
        <v>911</v>
      </c>
      <c r="R378" s="354">
        <v>6998119.8000000007</v>
      </c>
      <c r="S378" s="354">
        <v>150000</v>
      </c>
      <c r="T378" s="321"/>
      <c r="U378" s="321"/>
      <c r="V378" s="321"/>
      <c r="W378" s="321"/>
      <c r="X378" s="321"/>
      <c r="Y378" s="354"/>
      <c r="Z378" s="354"/>
      <c r="AA378" s="11"/>
      <c r="AB378" s="22" t="s">
        <v>360</v>
      </c>
      <c r="AC378" s="47"/>
    </row>
    <row r="379" spans="1:32" ht="17.25" customHeight="1" x14ac:dyDescent="0.3">
      <c r="A379" s="119">
        <f t="shared" si="165"/>
        <v>260</v>
      </c>
      <c r="B379" s="336" t="s">
        <v>326</v>
      </c>
      <c r="C379" s="354">
        <f t="shared" si="166"/>
        <v>2257713.15</v>
      </c>
      <c r="D379" s="398">
        <f t="shared" si="164"/>
        <v>2257713.15</v>
      </c>
      <c r="E379" s="321">
        <v>2257713.15</v>
      </c>
      <c r="F379" s="398"/>
      <c r="G379" s="321"/>
      <c r="H379" s="398"/>
      <c r="I379" s="398"/>
      <c r="J379" s="321"/>
      <c r="K379" s="321"/>
      <c r="L379" s="321"/>
      <c r="M379" s="321"/>
      <c r="N379" s="354"/>
      <c r="O379" s="321"/>
      <c r="P379" s="321"/>
      <c r="Q379" s="321"/>
      <c r="R379" s="354"/>
      <c r="S379" s="354"/>
      <c r="T379" s="321"/>
      <c r="U379" s="321"/>
      <c r="V379" s="321"/>
      <c r="W379" s="321"/>
      <c r="X379" s="321"/>
      <c r="Y379" s="354"/>
      <c r="Z379" s="354"/>
      <c r="AA379" s="11"/>
      <c r="AB379" s="22" t="s">
        <v>307</v>
      </c>
      <c r="AC379" s="47"/>
    </row>
    <row r="380" spans="1:32" ht="17.25" customHeight="1" x14ac:dyDescent="0.3">
      <c r="A380" s="119">
        <f t="shared" si="165"/>
        <v>261</v>
      </c>
      <c r="B380" s="336" t="s">
        <v>324</v>
      </c>
      <c r="C380" s="354">
        <f t="shared" si="166"/>
        <v>20194614.601199999</v>
      </c>
      <c r="D380" s="398">
        <f t="shared" si="164"/>
        <v>2884906.5756000001</v>
      </c>
      <c r="E380" s="321">
        <v>755097.78120000008</v>
      </c>
      <c r="F380" s="398">
        <v>1787584.3944000001</v>
      </c>
      <c r="G380" s="321">
        <v>153791.90400000001</v>
      </c>
      <c r="H380" s="398"/>
      <c r="I380" s="398">
        <v>188432.49600000001</v>
      </c>
      <c r="J380" s="321"/>
      <c r="K380" s="321"/>
      <c r="L380" s="321"/>
      <c r="M380" s="321">
        <v>520</v>
      </c>
      <c r="N380" s="354">
        <v>3192348.432</v>
      </c>
      <c r="O380" s="321"/>
      <c r="P380" s="321"/>
      <c r="Q380" s="321">
        <v>610</v>
      </c>
      <c r="R380" s="354">
        <v>7095049.080000001</v>
      </c>
      <c r="S380" s="354">
        <v>150000</v>
      </c>
      <c r="T380" s="321">
        <v>64</v>
      </c>
      <c r="U380" s="321">
        <v>6159213.8999999994</v>
      </c>
      <c r="V380" s="321"/>
      <c r="W380" s="321"/>
      <c r="X380" s="321">
        <v>713096.61360000004</v>
      </c>
      <c r="Y380" s="354"/>
      <c r="Z380" s="354"/>
      <c r="AA380" s="22"/>
      <c r="AB380" s="22" t="s">
        <v>441</v>
      </c>
      <c r="AC380" s="47"/>
    </row>
    <row r="381" spans="1:32" ht="17.25" customHeight="1" x14ac:dyDescent="0.3">
      <c r="A381" s="119">
        <f t="shared" si="165"/>
        <v>262</v>
      </c>
      <c r="B381" s="336" t="s">
        <v>327</v>
      </c>
      <c r="C381" s="354">
        <f t="shared" si="166"/>
        <v>672475.65</v>
      </c>
      <c r="D381" s="398">
        <f t="shared" si="164"/>
        <v>672475.65</v>
      </c>
      <c r="E381" s="321">
        <v>672475.65</v>
      </c>
      <c r="F381" s="398"/>
      <c r="G381" s="321"/>
      <c r="H381" s="398"/>
      <c r="I381" s="398"/>
      <c r="J381" s="321"/>
      <c r="K381" s="321"/>
      <c r="L381" s="321"/>
      <c r="M381" s="321"/>
      <c r="N381" s="354"/>
      <c r="O381" s="321"/>
      <c r="P381" s="321"/>
      <c r="Q381" s="321"/>
      <c r="R381" s="354"/>
      <c r="S381" s="354"/>
      <c r="T381" s="321"/>
      <c r="U381" s="321"/>
      <c r="V381" s="321"/>
      <c r="W381" s="321"/>
      <c r="X381" s="321"/>
      <c r="Y381" s="354"/>
      <c r="Z381" s="354"/>
      <c r="AA381" s="11"/>
      <c r="AB381" s="22" t="s">
        <v>307</v>
      </c>
      <c r="AC381" s="47"/>
    </row>
    <row r="382" spans="1:32" ht="17.25" customHeight="1" x14ac:dyDescent="0.3">
      <c r="A382" s="119">
        <f t="shared" si="165"/>
        <v>263</v>
      </c>
      <c r="B382" s="336" t="s">
        <v>328</v>
      </c>
      <c r="C382" s="354">
        <f t="shared" si="166"/>
        <v>2824308.9</v>
      </c>
      <c r="D382" s="398">
        <f t="shared" si="164"/>
        <v>2824308.9</v>
      </c>
      <c r="E382" s="321">
        <v>2824308.9</v>
      </c>
      <c r="F382" s="398"/>
      <c r="G382" s="321"/>
      <c r="H382" s="398"/>
      <c r="I382" s="398"/>
      <c r="J382" s="321"/>
      <c r="K382" s="321"/>
      <c r="L382" s="321"/>
      <c r="M382" s="321"/>
      <c r="N382" s="354"/>
      <c r="O382" s="321"/>
      <c r="P382" s="321"/>
      <c r="Q382" s="321"/>
      <c r="R382" s="354"/>
      <c r="S382" s="354"/>
      <c r="T382" s="321"/>
      <c r="U382" s="321"/>
      <c r="V382" s="321"/>
      <c r="W382" s="321"/>
      <c r="X382" s="321"/>
      <c r="Y382" s="354"/>
      <c r="Z382" s="354"/>
      <c r="AA382" s="11"/>
      <c r="AB382" s="22" t="s">
        <v>307</v>
      </c>
      <c r="AC382" s="47"/>
    </row>
    <row r="383" spans="1:32" ht="17.25" customHeight="1" x14ac:dyDescent="0.3">
      <c r="A383" s="183" t="s">
        <v>15</v>
      </c>
      <c r="B383" s="241"/>
      <c r="C383" s="354">
        <f t="shared" ref="C383:Y383" si="167">SUM(C372:C382)</f>
        <v>47994538.651199996</v>
      </c>
      <c r="D383" s="321">
        <f t="shared" si="167"/>
        <v>16929365.325599998</v>
      </c>
      <c r="E383" s="321">
        <f t="shared" si="167"/>
        <v>8333049.6312000006</v>
      </c>
      <c r="F383" s="321">
        <f t="shared" si="167"/>
        <v>4401956.2944</v>
      </c>
      <c r="G383" s="321">
        <f t="shared" si="167"/>
        <v>2831942.9040000001</v>
      </c>
      <c r="H383" s="321">
        <f t="shared" si="167"/>
        <v>0</v>
      </c>
      <c r="I383" s="321">
        <f t="shared" si="167"/>
        <v>1362416.496</v>
      </c>
      <c r="J383" s="321">
        <f t="shared" si="167"/>
        <v>0</v>
      </c>
      <c r="K383" s="321">
        <f t="shared" si="167"/>
        <v>0</v>
      </c>
      <c r="L383" s="321">
        <f t="shared" si="167"/>
        <v>0</v>
      </c>
      <c r="M383" s="321">
        <f t="shared" si="167"/>
        <v>1390</v>
      </c>
      <c r="N383" s="354">
        <f t="shared" si="167"/>
        <v>9799693.932</v>
      </c>
      <c r="O383" s="321">
        <f t="shared" si="167"/>
        <v>0</v>
      </c>
      <c r="P383" s="321">
        <f t="shared" si="167"/>
        <v>0</v>
      </c>
      <c r="Q383" s="321">
        <f t="shared" si="167"/>
        <v>1521</v>
      </c>
      <c r="R383" s="354">
        <f t="shared" si="167"/>
        <v>14093168.880000003</v>
      </c>
      <c r="S383" s="354">
        <f t="shared" si="167"/>
        <v>300000</v>
      </c>
      <c r="T383" s="321">
        <f t="shared" si="167"/>
        <v>64</v>
      </c>
      <c r="U383" s="321">
        <f t="shared" si="167"/>
        <v>6159213.8999999994</v>
      </c>
      <c r="V383" s="321">
        <f t="shared" si="167"/>
        <v>0</v>
      </c>
      <c r="W383" s="321">
        <f t="shared" si="167"/>
        <v>0</v>
      </c>
      <c r="X383" s="321">
        <f t="shared" si="167"/>
        <v>713096.61360000004</v>
      </c>
      <c r="Y383" s="354">
        <f t="shared" si="167"/>
        <v>0</v>
      </c>
      <c r="Z383" s="354">
        <f>(C383-Y383)*0.0214</f>
        <v>1027083.1271356798</v>
      </c>
      <c r="AA383" s="11"/>
      <c r="AB383" s="22"/>
      <c r="AC383" s="47"/>
      <c r="AF383" s="48"/>
    </row>
    <row r="384" spans="1:32" ht="17.25" customHeight="1" x14ac:dyDescent="0.3">
      <c r="A384" s="183" t="s">
        <v>748</v>
      </c>
      <c r="B384" s="259"/>
      <c r="C384" s="237"/>
      <c r="D384" s="321"/>
      <c r="E384" s="321"/>
      <c r="F384" s="321"/>
      <c r="G384" s="321"/>
      <c r="H384" s="321"/>
      <c r="I384" s="321"/>
      <c r="J384" s="321"/>
      <c r="K384" s="321"/>
      <c r="L384" s="321"/>
      <c r="M384" s="321"/>
      <c r="N384" s="354"/>
      <c r="O384" s="321"/>
      <c r="P384" s="321"/>
      <c r="Q384" s="321"/>
      <c r="R384" s="354"/>
      <c r="S384" s="354"/>
      <c r="T384" s="321"/>
      <c r="U384" s="321"/>
      <c r="V384" s="321"/>
      <c r="W384" s="321"/>
      <c r="X384" s="321"/>
      <c r="Y384" s="354"/>
      <c r="Z384" s="354"/>
      <c r="AA384" s="11"/>
      <c r="AB384" s="22"/>
      <c r="AC384" s="47"/>
      <c r="AF384" s="48"/>
    </row>
    <row r="385" spans="1:32" ht="17.25" customHeight="1" x14ac:dyDescent="0.3">
      <c r="A385" s="282">
        <f>A382+1</f>
        <v>264</v>
      </c>
      <c r="B385" s="309" t="s">
        <v>749</v>
      </c>
      <c r="C385" s="354">
        <f t="shared" ref="C385" si="168">D385+L385+N385+P385+R385+U385+W385+X385+Y385+K385+S385</f>
        <v>10231252.909500001</v>
      </c>
      <c r="D385" s="398">
        <f t="shared" ref="D385" si="169">E385+F385+G385+H385+I385</f>
        <v>10231252.909500001</v>
      </c>
      <c r="E385" s="321"/>
      <c r="F385" s="321">
        <v>10231252.909500001</v>
      </c>
      <c r="G385" s="321"/>
      <c r="H385" s="321"/>
      <c r="I385" s="321"/>
      <c r="J385" s="321"/>
      <c r="K385" s="321"/>
      <c r="L385" s="321"/>
      <c r="M385" s="321"/>
      <c r="N385" s="354"/>
      <c r="O385" s="321"/>
      <c r="P385" s="321"/>
      <c r="Q385" s="321"/>
      <c r="R385" s="354"/>
      <c r="S385" s="354"/>
      <c r="T385" s="321"/>
      <c r="U385" s="321"/>
      <c r="V385" s="321"/>
      <c r="W385" s="321"/>
      <c r="X385" s="321"/>
      <c r="Y385" s="354"/>
      <c r="Z385" s="354"/>
      <c r="AA385" s="11"/>
      <c r="AB385" s="22"/>
      <c r="AC385" s="47"/>
      <c r="AF385" s="48"/>
    </row>
    <row r="386" spans="1:32" ht="17.25" customHeight="1" x14ac:dyDescent="0.3">
      <c r="A386" s="183" t="s">
        <v>15</v>
      </c>
      <c r="B386" s="259"/>
      <c r="C386" s="237">
        <f>C385</f>
        <v>10231252.909500001</v>
      </c>
      <c r="D386" s="237">
        <f t="shared" ref="D386:Y386" si="170">D385</f>
        <v>10231252.909500001</v>
      </c>
      <c r="E386" s="237">
        <f t="shared" si="170"/>
        <v>0</v>
      </c>
      <c r="F386" s="237">
        <f t="shared" si="170"/>
        <v>10231252.909500001</v>
      </c>
      <c r="G386" s="237">
        <f t="shared" si="170"/>
        <v>0</v>
      </c>
      <c r="H386" s="237">
        <f t="shared" si="170"/>
        <v>0</v>
      </c>
      <c r="I386" s="237">
        <f t="shared" si="170"/>
        <v>0</v>
      </c>
      <c r="J386" s="237">
        <f t="shared" si="170"/>
        <v>0</v>
      </c>
      <c r="K386" s="237">
        <f t="shared" si="170"/>
        <v>0</v>
      </c>
      <c r="L386" s="237">
        <f t="shared" si="170"/>
        <v>0</v>
      </c>
      <c r="M386" s="237">
        <f t="shared" si="170"/>
        <v>0</v>
      </c>
      <c r="N386" s="237">
        <f t="shared" si="170"/>
        <v>0</v>
      </c>
      <c r="O386" s="237">
        <f t="shared" si="170"/>
        <v>0</v>
      </c>
      <c r="P386" s="237">
        <f t="shared" si="170"/>
        <v>0</v>
      </c>
      <c r="Q386" s="237">
        <f t="shared" si="170"/>
        <v>0</v>
      </c>
      <c r="R386" s="237">
        <f t="shared" si="170"/>
        <v>0</v>
      </c>
      <c r="S386" s="237">
        <f t="shared" si="170"/>
        <v>0</v>
      </c>
      <c r="T386" s="237">
        <f t="shared" si="170"/>
        <v>0</v>
      </c>
      <c r="U386" s="237">
        <f t="shared" si="170"/>
        <v>0</v>
      </c>
      <c r="V386" s="237">
        <f t="shared" si="170"/>
        <v>0</v>
      </c>
      <c r="W386" s="237">
        <f t="shared" si="170"/>
        <v>0</v>
      </c>
      <c r="X386" s="237">
        <f t="shared" si="170"/>
        <v>0</v>
      </c>
      <c r="Y386" s="237">
        <f t="shared" si="170"/>
        <v>0</v>
      </c>
      <c r="Z386" s="354"/>
      <c r="AA386" s="11"/>
      <c r="AB386" s="22"/>
      <c r="AC386" s="47"/>
      <c r="AF386" s="48"/>
    </row>
    <row r="387" spans="1:32" ht="17.25" customHeight="1" x14ac:dyDescent="0.3">
      <c r="A387" s="391" t="s">
        <v>82</v>
      </c>
      <c r="B387" s="234"/>
      <c r="C387" s="385"/>
      <c r="D387" s="233"/>
      <c r="E387" s="233"/>
      <c r="F387" s="233"/>
      <c r="G387" s="233"/>
      <c r="H387" s="233"/>
      <c r="I387" s="233"/>
      <c r="J387" s="233"/>
      <c r="K387" s="233"/>
      <c r="L387" s="233"/>
      <c r="M387" s="233"/>
      <c r="N387" s="243"/>
      <c r="O387" s="233"/>
      <c r="P387" s="233"/>
      <c r="Q387" s="233"/>
      <c r="R387" s="243"/>
      <c r="S387" s="243"/>
      <c r="T387" s="233"/>
      <c r="U387" s="233"/>
      <c r="V387" s="233"/>
      <c r="W387" s="233"/>
      <c r="X387" s="233"/>
      <c r="Y387" s="243"/>
      <c r="Z387" s="243"/>
      <c r="AA387" s="11"/>
      <c r="AB387" s="22"/>
      <c r="AC387" s="24"/>
    </row>
    <row r="388" spans="1:32" ht="12.75" customHeight="1" x14ac:dyDescent="0.3">
      <c r="A388" s="282">
        <f>A385+1</f>
        <v>265</v>
      </c>
      <c r="B388" s="336" t="s">
        <v>234</v>
      </c>
      <c r="C388" s="354">
        <f t="shared" ref="C388:C389" si="171">D388+L388+N388+P388+R388+U388+W388+X388+Y388+K388+S388</f>
        <v>2642938.2000000002</v>
      </c>
      <c r="D388" s="398">
        <f t="shared" ref="D388:D389" si="172">E388+F388+G388+H388+I388</f>
        <v>0</v>
      </c>
      <c r="E388" s="233"/>
      <c r="F388" s="233"/>
      <c r="G388" s="233"/>
      <c r="H388" s="233"/>
      <c r="I388" s="398"/>
      <c r="J388" s="233"/>
      <c r="K388" s="233"/>
      <c r="L388" s="233"/>
      <c r="M388" s="398">
        <v>348</v>
      </c>
      <c r="N388" s="390">
        <v>2642938.2000000002</v>
      </c>
      <c r="O388" s="233"/>
      <c r="P388" s="233"/>
      <c r="Q388" s="233"/>
      <c r="R388" s="390"/>
      <c r="S388" s="390"/>
      <c r="T388" s="233"/>
      <c r="U388" s="233"/>
      <c r="V388" s="398"/>
      <c r="W388" s="398"/>
      <c r="X388" s="233"/>
      <c r="Y388" s="390"/>
      <c r="Z388" s="390"/>
      <c r="AA388" s="11" t="s">
        <v>380</v>
      </c>
      <c r="AB388" s="22" t="s">
        <v>322</v>
      </c>
      <c r="AC388" s="24"/>
      <c r="AD388" s="67"/>
    </row>
    <row r="389" spans="1:32" ht="12.75" customHeight="1" x14ac:dyDescent="0.3">
      <c r="A389" s="119">
        <f>A388+1</f>
        <v>266</v>
      </c>
      <c r="B389" s="336" t="s">
        <v>235</v>
      </c>
      <c r="C389" s="354">
        <f t="shared" si="171"/>
        <v>451503.15</v>
      </c>
      <c r="D389" s="398">
        <f t="shared" si="172"/>
        <v>451503.15</v>
      </c>
      <c r="E389" s="321">
        <v>451503.15</v>
      </c>
      <c r="F389" s="321"/>
      <c r="G389" s="321"/>
      <c r="H389" s="321"/>
      <c r="I389" s="321"/>
      <c r="J389" s="321"/>
      <c r="K389" s="321"/>
      <c r="L389" s="321"/>
      <c r="M389" s="321"/>
      <c r="N389" s="354"/>
      <c r="O389" s="321"/>
      <c r="P389" s="321"/>
      <c r="Q389" s="321"/>
      <c r="R389" s="354"/>
      <c r="S389" s="354"/>
      <c r="T389" s="321"/>
      <c r="U389" s="321"/>
      <c r="V389" s="321"/>
      <c r="W389" s="321"/>
      <c r="X389" s="321"/>
      <c r="Y389" s="354"/>
      <c r="Z389" s="354"/>
      <c r="AA389" s="11"/>
      <c r="AB389" s="354" t="s">
        <v>499</v>
      </c>
      <c r="AD389" s="67"/>
    </row>
    <row r="390" spans="1:32" ht="17.25" customHeight="1" x14ac:dyDescent="0.3">
      <c r="A390" s="183" t="s">
        <v>15</v>
      </c>
      <c r="B390" s="241"/>
      <c r="C390" s="354">
        <f t="shared" ref="C390:T390" si="173">SUM(C388:C389)</f>
        <v>3094441.35</v>
      </c>
      <c r="D390" s="321">
        <f t="shared" si="173"/>
        <v>451503.15</v>
      </c>
      <c r="E390" s="321">
        <f t="shared" si="173"/>
        <v>451503.15</v>
      </c>
      <c r="F390" s="321">
        <f t="shared" si="173"/>
        <v>0</v>
      </c>
      <c r="G390" s="321">
        <f t="shared" si="173"/>
        <v>0</v>
      </c>
      <c r="H390" s="321">
        <f t="shared" si="173"/>
        <v>0</v>
      </c>
      <c r="I390" s="321">
        <f t="shared" si="173"/>
        <v>0</v>
      </c>
      <c r="J390" s="321">
        <f t="shared" si="173"/>
        <v>0</v>
      </c>
      <c r="K390" s="321">
        <f t="shared" si="173"/>
        <v>0</v>
      </c>
      <c r="L390" s="321">
        <f t="shared" si="173"/>
        <v>0</v>
      </c>
      <c r="M390" s="321">
        <f t="shared" si="173"/>
        <v>348</v>
      </c>
      <c r="N390" s="354">
        <f t="shared" si="173"/>
        <v>2642938.2000000002</v>
      </c>
      <c r="O390" s="321">
        <f t="shared" si="173"/>
        <v>0</v>
      </c>
      <c r="P390" s="321">
        <f t="shared" si="173"/>
        <v>0</v>
      </c>
      <c r="Q390" s="321">
        <f t="shared" si="173"/>
        <v>0</v>
      </c>
      <c r="R390" s="354">
        <f t="shared" si="173"/>
        <v>0</v>
      </c>
      <c r="S390" s="354">
        <f t="shared" si="173"/>
        <v>0</v>
      </c>
      <c r="T390" s="354">
        <f t="shared" si="173"/>
        <v>0</v>
      </c>
      <c r="U390" s="321">
        <f>SUM(U388:U389)</f>
        <v>0</v>
      </c>
      <c r="V390" s="321">
        <f>SUM(V388:V389)</f>
        <v>0</v>
      </c>
      <c r="W390" s="321">
        <f>SUM(W388:W389)</f>
        <v>0</v>
      </c>
      <c r="X390" s="321">
        <f>SUM(X388:X389)</f>
        <v>0</v>
      </c>
      <c r="Y390" s="354">
        <f>SUM(Y388:Y389)</f>
        <v>0</v>
      </c>
      <c r="Z390" s="354">
        <f>(C390-Y390)*0.0214</f>
        <v>66221.044890000005</v>
      </c>
      <c r="AA390" s="390">
        <f>SUM(AA388:AA389)</f>
        <v>0</v>
      </c>
      <c r="AB390" s="22"/>
      <c r="AC390" s="47"/>
    </row>
    <row r="391" spans="1:32" ht="17.25" customHeight="1" x14ac:dyDescent="0.3">
      <c r="A391" s="391" t="s">
        <v>83</v>
      </c>
      <c r="B391" s="235"/>
      <c r="C391" s="395">
        <f t="shared" ref="C391:Y391" si="174">C383+C370+C386+C390</f>
        <v>88549345.934199989</v>
      </c>
      <c r="D391" s="395">
        <f t="shared" si="174"/>
        <v>38138892.945099995</v>
      </c>
      <c r="E391" s="395">
        <f t="shared" si="174"/>
        <v>14714418.041200001</v>
      </c>
      <c r="F391" s="395">
        <f t="shared" si="174"/>
        <v>19230115.503899999</v>
      </c>
      <c r="G391" s="395">
        <f t="shared" si="174"/>
        <v>2831942.9040000001</v>
      </c>
      <c r="H391" s="395">
        <f t="shared" si="174"/>
        <v>0</v>
      </c>
      <c r="I391" s="395">
        <f t="shared" si="174"/>
        <v>1362416.496</v>
      </c>
      <c r="J391" s="395">
        <f t="shared" si="174"/>
        <v>0</v>
      </c>
      <c r="K391" s="395">
        <f t="shared" si="174"/>
        <v>0</v>
      </c>
      <c r="L391" s="395">
        <f t="shared" si="174"/>
        <v>0</v>
      </c>
      <c r="M391" s="395">
        <f t="shared" si="174"/>
        <v>3048.7200000000003</v>
      </c>
      <c r="N391" s="395">
        <f t="shared" si="174"/>
        <v>29144973.5955</v>
      </c>
      <c r="O391" s="395">
        <f t="shared" si="174"/>
        <v>0</v>
      </c>
      <c r="P391" s="395">
        <f t="shared" si="174"/>
        <v>0</v>
      </c>
      <c r="Q391" s="395">
        <f t="shared" si="174"/>
        <v>1521</v>
      </c>
      <c r="R391" s="395">
        <f t="shared" si="174"/>
        <v>14093168.880000003</v>
      </c>
      <c r="S391" s="395">
        <f t="shared" si="174"/>
        <v>300000</v>
      </c>
      <c r="T391" s="395">
        <f t="shared" si="174"/>
        <v>64</v>
      </c>
      <c r="U391" s="395">
        <f t="shared" si="174"/>
        <v>6159213.8999999994</v>
      </c>
      <c r="V391" s="395">
        <f t="shared" si="174"/>
        <v>0</v>
      </c>
      <c r="W391" s="395">
        <f t="shared" si="174"/>
        <v>0</v>
      </c>
      <c r="X391" s="395">
        <f t="shared" si="174"/>
        <v>713096.61360000004</v>
      </c>
      <c r="Y391" s="395">
        <f t="shared" si="174"/>
        <v>0</v>
      </c>
      <c r="Z391" s="395" t="e">
        <f>#REF!+Z390+#REF!+#REF!+Z383+#REF!+Z370</f>
        <v>#REF!</v>
      </c>
      <c r="AA391" s="395" t="e">
        <f>#REF!+AA390+#REF!+#REF!+AA383+#REF!+AA370</f>
        <v>#REF!</v>
      </c>
      <c r="AB391" s="395" t="e">
        <f>#REF!+AB390+#REF!+#REF!+AB383+#REF!+AB370</f>
        <v>#REF!</v>
      </c>
      <c r="AC391" s="395" t="e">
        <f>#REF!+AC390+#REF!+#REF!+AC383+#REF!+AC370</f>
        <v>#REF!</v>
      </c>
      <c r="AD391" s="395" t="e">
        <f>#REF!+AD390+#REF!+#REF!+AD383+#REF!+AD370</f>
        <v>#REF!</v>
      </c>
    </row>
    <row r="392" spans="1:32" ht="12.75" customHeight="1" x14ac:dyDescent="0.3">
      <c r="A392" s="387" t="s">
        <v>33</v>
      </c>
      <c r="B392" s="243"/>
      <c r="C392" s="395"/>
      <c r="D392" s="395"/>
      <c r="E392" s="395"/>
      <c r="F392" s="395"/>
      <c r="G392" s="395"/>
      <c r="H392" s="395"/>
      <c r="I392" s="395"/>
      <c r="J392" s="395"/>
      <c r="K392" s="395"/>
      <c r="L392" s="395"/>
      <c r="M392" s="395"/>
      <c r="N392" s="395"/>
      <c r="O392" s="395"/>
      <c r="P392" s="395"/>
      <c r="Q392" s="395"/>
      <c r="R392" s="395"/>
      <c r="S392" s="395"/>
      <c r="T392" s="395"/>
      <c r="U392" s="395"/>
      <c r="V392" s="395"/>
      <c r="W392" s="395"/>
      <c r="X392" s="395"/>
      <c r="Y392" s="395"/>
      <c r="Z392" s="395"/>
      <c r="AA392" s="11"/>
      <c r="AB392" s="22"/>
    </row>
    <row r="393" spans="1:32" ht="18" customHeight="1" x14ac:dyDescent="0.3">
      <c r="A393" s="391" t="s">
        <v>34</v>
      </c>
      <c r="B393" s="234"/>
      <c r="C393" s="385"/>
      <c r="D393" s="233"/>
      <c r="E393" s="233"/>
      <c r="F393" s="233"/>
      <c r="G393" s="233"/>
      <c r="H393" s="233"/>
      <c r="I393" s="233"/>
      <c r="J393" s="233"/>
      <c r="K393" s="233"/>
      <c r="L393" s="233"/>
      <c r="M393" s="233"/>
      <c r="N393" s="243"/>
      <c r="O393" s="233"/>
      <c r="P393" s="233"/>
      <c r="Q393" s="233"/>
      <c r="R393" s="243"/>
      <c r="S393" s="243"/>
      <c r="T393" s="233"/>
      <c r="U393" s="233"/>
      <c r="V393" s="233"/>
      <c r="W393" s="233"/>
      <c r="X393" s="233"/>
      <c r="Y393" s="243"/>
      <c r="Z393" s="243"/>
      <c r="AA393" s="11"/>
      <c r="AB393" s="22"/>
    </row>
    <row r="394" spans="1:32" ht="18" customHeight="1" x14ac:dyDescent="0.3">
      <c r="A394" s="282">
        <f>A389+1</f>
        <v>267</v>
      </c>
      <c r="B394" s="336" t="s">
        <v>751</v>
      </c>
      <c r="C394" s="354">
        <f t="shared" ref="C394:C395" si="175">D394+L394+N394+P394+R394+U394+W394+X394+Y394+K394+S394</f>
        <v>8127040.8799999999</v>
      </c>
      <c r="D394" s="398">
        <f t="shared" ref="D394:D395" si="176">E394+F394+G394+H394+I394</f>
        <v>0</v>
      </c>
      <c r="E394" s="321"/>
      <c r="F394" s="321"/>
      <c r="G394" s="321"/>
      <c r="H394" s="321"/>
      <c r="I394" s="321"/>
      <c r="J394" s="321"/>
      <c r="K394" s="321"/>
      <c r="L394" s="321"/>
      <c r="M394" s="321">
        <v>1390</v>
      </c>
      <c r="N394" s="354">
        <v>8127040.8799999999</v>
      </c>
      <c r="O394" s="321"/>
      <c r="P394" s="321"/>
      <c r="Q394" s="321"/>
      <c r="R394" s="354"/>
      <c r="S394" s="354"/>
      <c r="T394" s="321"/>
      <c r="U394" s="321"/>
      <c r="V394" s="321"/>
      <c r="W394" s="321"/>
      <c r="X394" s="321"/>
      <c r="Y394" s="354"/>
      <c r="Z394" s="354"/>
      <c r="AA394" s="11"/>
      <c r="AB394" s="22"/>
    </row>
    <row r="395" spans="1:32" s="69" customFormat="1" x14ac:dyDescent="0.25">
      <c r="A395" s="119">
        <f>A394+1</f>
        <v>268</v>
      </c>
      <c r="B395" s="338" t="s">
        <v>750</v>
      </c>
      <c r="C395" s="354">
        <f t="shared" si="175"/>
        <v>8281825.5544000007</v>
      </c>
      <c r="D395" s="398">
        <f t="shared" si="176"/>
        <v>0</v>
      </c>
      <c r="E395" s="321"/>
      <c r="F395" s="321"/>
      <c r="G395" s="321"/>
      <c r="H395" s="321"/>
      <c r="I395" s="321"/>
      <c r="J395" s="321"/>
      <c r="K395" s="321"/>
      <c r="L395" s="321"/>
      <c r="M395" s="321">
        <v>271.2</v>
      </c>
      <c r="N395" s="390">
        <v>1585649.9904</v>
      </c>
      <c r="O395" s="321">
        <v>270.5</v>
      </c>
      <c r="P395" s="321">
        <v>6696175.5640000002</v>
      </c>
      <c r="Q395" s="321"/>
      <c r="R395" s="352"/>
      <c r="S395" s="352"/>
      <c r="T395" s="321"/>
      <c r="U395" s="321"/>
      <c r="V395" s="321"/>
      <c r="W395" s="361"/>
      <c r="X395" s="321"/>
      <c r="Y395" s="390"/>
      <c r="Z395" s="390"/>
      <c r="AA395" s="12"/>
      <c r="AB395" s="65" t="s">
        <v>345</v>
      </c>
    </row>
    <row r="396" spans="1:32" ht="18" customHeight="1" x14ac:dyDescent="0.3">
      <c r="A396" s="183" t="s">
        <v>15</v>
      </c>
      <c r="B396" s="241"/>
      <c r="C396" s="354">
        <f t="shared" ref="C396:Y396" si="177">SUM(C394:C395)</f>
        <v>16408866.4344</v>
      </c>
      <c r="D396" s="321">
        <f t="shared" si="177"/>
        <v>0</v>
      </c>
      <c r="E396" s="321">
        <f t="shared" si="177"/>
        <v>0</v>
      </c>
      <c r="F396" s="321">
        <f t="shared" si="177"/>
        <v>0</v>
      </c>
      <c r="G396" s="321">
        <f t="shared" si="177"/>
        <v>0</v>
      </c>
      <c r="H396" s="321">
        <f t="shared" si="177"/>
        <v>0</v>
      </c>
      <c r="I396" s="321">
        <f t="shared" si="177"/>
        <v>0</v>
      </c>
      <c r="J396" s="321">
        <f t="shared" si="177"/>
        <v>0</v>
      </c>
      <c r="K396" s="321">
        <f t="shared" si="177"/>
        <v>0</v>
      </c>
      <c r="L396" s="321">
        <f t="shared" si="177"/>
        <v>0</v>
      </c>
      <c r="M396" s="321">
        <f t="shared" si="177"/>
        <v>1661.2</v>
      </c>
      <c r="N396" s="354">
        <f t="shared" si="177"/>
        <v>9712690.8704000004</v>
      </c>
      <c r="O396" s="321">
        <f t="shared" si="177"/>
        <v>270.5</v>
      </c>
      <c r="P396" s="321">
        <f t="shared" si="177"/>
        <v>6696175.5640000002</v>
      </c>
      <c r="Q396" s="321">
        <f t="shared" si="177"/>
        <v>0</v>
      </c>
      <c r="R396" s="354">
        <f t="shared" si="177"/>
        <v>0</v>
      </c>
      <c r="S396" s="354">
        <f t="shared" si="177"/>
        <v>0</v>
      </c>
      <c r="T396" s="321">
        <f t="shared" si="177"/>
        <v>0</v>
      </c>
      <c r="U396" s="321">
        <f t="shared" si="177"/>
        <v>0</v>
      </c>
      <c r="V396" s="321">
        <f t="shared" si="177"/>
        <v>0</v>
      </c>
      <c r="W396" s="321">
        <f t="shared" si="177"/>
        <v>0</v>
      </c>
      <c r="X396" s="321">
        <f t="shared" si="177"/>
        <v>0</v>
      </c>
      <c r="Y396" s="354">
        <f t="shared" si="177"/>
        <v>0</v>
      </c>
      <c r="Z396" s="354">
        <f>(C396-Y396)*0.0214</f>
        <v>351149.74169616</v>
      </c>
      <c r="AA396" s="11"/>
      <c r="AB396" s="22"/>
      <c r="AC396" s="47"/>
      <c r="AF396" s="48"/>
    </row>
    <row r="397" spans="1:32" s="5" customFormat="1" ht="18" customHeight="1" x14ac:dyDescent="0.3">
      <c r="A397" s="391" t="s">
        <v>35</v>
      </c>
      <c r="B397" s="235"/>
      <c r="C397" s="395">
        <f>C396</f>
        <v>16408866.4344</v>
      </c>
      <c r="D397" s="395">
        <f t="shared" ref="D397:Y397" si="178">D396</f>
        <v>0</v>
      </c>
      <c r="E397" s="395">
        <f t="shared" si="178"/>
        <v>0</v>
      </c>
      <c r="F397" s="395">
        <f t="shared" si="178"/>
        <v>0</v>
      </c>
      <c r="G397" s="395">
        <f t="shared" si="178"/>
        <v>0</v>
      </c>
      <c r="H397" s="395">
        <f t="shared" si="178"/>
        <v>0</v>
      </c>
      <c r="I397" s="395">
        <f t="shared" si="178"/>
        <v>0</v>
      </c>
      <c r="J397" s="395">
        <f t="shared" si="178"/>
        <v>0</v>
      </c>
      <c r="K397" s="395">
        <f t="shared" si="178"/>
        <v>0</v>
      </c>
      <c r="L397" s="395">
        <f t="shared" si="178"/>
        <v>0</v>
      </c>
      <c r="M397" s="395">
        <f t="shared" si="178"/>
        <v>1661.2</v>
      </c>
      <c r="N397" s="395">
        <f t="shared" si="178"/>
        <v>9712690.8704000004</v>
      </c>
      <c r="O397" s="395">
        <f t="shared" si="178"/>
        <v>270.5</v>
      </c>
      <c r="P397" s="395">
        <f t="shared" si="178"/>
        <v>6696175.5640000002</v>
      </c>
      <c r="Q397" s="395">
        <f t="shared" si="178"/>
        <v>0</v>
      </c>
      <c r="R397" s="395">
        <f t="shared" si="178"/>
        <v>0</v>
      </c>
      <c r="S397" s="395">
        <f t="shared" si="178"/>
        <v>0</v>
      </c>
      <c r="T397" s="395">
        <f t="shared" si="178"/>
        <v>0</v>
      </c>
      <c r="U397" s="395">
        <f t="shared" si="178"/>
        <v>0</v>
      </c>
      <c r="V397" s="395">
        <f t="shared" si="178"/>
        <v>0</v>
      </c>
      <c r="W397" s="395">
        <f t="shared" si="178"/>
        <v>0</v>
      </c>
      <c r="X397" s="395">
        <f t="shared" si="178"/>
        <v>0</v>
      </c>
      <c r="Y397" s="395">
        <f t="shared" si="178"/>
        <v>0</v>
      </c>
      <c r="Z397" s="354">
        <f>(C397-Y397)*0.0214</f>
        <v>351149.74169616</v>
      </c>
      <c r="AA397" s="11"/>
      <c r="AB397" s="22"/>
      <c r="AC397" s="47"/>
      <c r="AD397" s="48"/>
    </row>
    <row r="398" spans="1:32" ht="12.75" customHeight="1" x14ac:dyDescent="0.3">
      <c r="A398" s="391" t="s">
        <v>36</v>
      </c>
      <c r="B398" s="234"/>
      <c r="C398" s="384"/>
      <c r="D398" s="384"/>
      <c r="E398" s="384"/>
      <c r="F398" s="384"/>
      <c r="G398" s="384"/>
      <c r="H398" s="384"/>
      <c r="I398" s="384"/>
      <c r="J398" s="384"/>
      <c r="K398" s="384"/>
      <c r="L398" s="384"/>
      <c r="M398" s="384"/>
      <c r="N398" s="384"/>
      <c r="O398" s="384"/>
      <c r="P398" s="384"/>
      <c r="Q398" s="384"/>
      <c r="R398" s="384"/>
      <c r="S398" s="384"/>
      <c r="T398" s="384"/>
      <c r="U398" s="384"/>
      <c r="V398" s="384"/>
      <c r="W398" s="384"/>
      <c r="X398" s="384"/>
      <c r="Y398" s="385"/>
      <c r="Z398" s="395"/>
      <c r="AA398" s="22"/>
      <c r="AB398" s="22"/>
    </row>
    <row r="399" spans="1:32" ht="15.75" customHeight="1" x14ac:dyDescent="0.3">
      <c r="A399" s="391" t="s">
        <v>143</v>
      </c>
      <c r="B399" s="400"/>
      <c r="C399" s="392"/>
      <c r="D399" s="233"/>
      <c r="E399" s="233"/>
      <c r="F399" s="233"/>
      <c r="G399" s="233"/>
      <c r="H399" s="233"/>
      <c r="I399" s="233"/>
      <c r="J399" s="233"/>
      <c r="K399" s="233"/>
      <c r="L399" s="233"/>
      <c r="M399" s="233"/>
      <c r="N399" s="243"/>
      <c r="O399" s="233"/>
      <c r="P399" s="233"/>
      <c r="Q399" s="233"/>
      <c r="R399" s="243"/>
      <c r="S399" s="243"/>
      <c r="T399" s="233"/>
      <c r="U399" s="233"/>
      <c r="V399" s="233"/>
      <c r="W399" s="233"/>
      <c r="X399" s="233"/>
      <c r="Y399" s="243"/>
      <c r="Z399" s="243"/>
      <c r="AA399" s="22"/>
      <c r="AB399" s="22"/>
    </row>
    <row r="400" spans="1:32" s="69" customFormat="1" x14ac:dyDescent="0.25">
      <c r="A400" s="282">
        <f>A395+1</f>
        <v>269</v>
      </c>
      <c r="B400" s="165" t="s">
        <v>752</v>
      </c>
      <c r="C400" s="354">
        <f t="shared" ref="C400:C404" si="179">D400+L400+N400+P400+R400+U400+W400+X400+Y400+K400+S400</f>
        <v>2041441.92</v>
      </c>
      <c r="D400" s="398">
        <f t="shared" ref="D400:D404" si="180">E400+F400+G400+H400+I400</f>
        <v>0</v>
      </c>
      <c r="E400" s="321"/>
      <c r="F400" s="321"/>
      <c r="G400" s="321"/>
      <c r="H400" s="321"/>
      <c r="I400" s="321"/>
      <c r="J400" s="321"/>
      <c r="K400" s="321"/>
      <c r="L400" s="321"/>
      <c r="M400" s="321">
        <v>268.8</v>
      </c>
      <c r="N400" s="354">
        <v>2041441.92</v>
      </c>
      <c r="O400" s="321"/>
      <c r="P400" s="321"/>
      <c r="Q400" s="321"/>
      <c r="R400" s="354"/>
      <c r="S400" s="354"/>
      <c r="T400" s="321"/>
      <c r="U400" s="321"/>
      <c r="V400" s="321"/>
      <c r="W400" s="321"/>
      <c r="X400" s="321"/>
      <c r="Y400" s="110"/>
      <c r="Z400" s="354">
        <v>1513245.7500000002</v>
      </c>
      <c r="AA400" s="354"/>
      <c r="AB400" s="65" t="s">
        <v>507</v>
      </c>
    </row>
    <row r="401" spans="1:32" s="69" customFormat="1" x14ac:dyDescent="0.25">
      <c r="A401" s="119">
        <f t="shared" ref="A401:A404" si="181">A400+1</f>
        <v>270</v>
      </c>
      <c r="B401" s="165" t="s">
        <v>753</v>
      </c>
      <c r="C401" s="354">
        <f t="shared" si="179"/>
        <v>1790818.4700000002</v>
      </c>
      <c r="D401" s="398">
        <f t="shared" si="180"/>
        <v>0</v>
      </c>
      <c r="E401" s="321"/>
      <c r="F401" s="321"/>
      <c r="G401" s="321"/>
      <c r="H401" s="321"/>
      <c r="I401" s="321"/>
      <c r="J401" s="321"/>
      <c r="K401" s="321"/>
      <c r="L401" s="321"/>
      <c r="M401" s="321">
        <v>235.8</v>
      </c>
      <c r="N401" s="354">
        <v>1790818.4700000002</v>
      </c>
      <c r="O401" s="321"/>
      <c r="P401" s="321"/>
      <c r="Q401" s="321"/>
      <c r="R401" s="354"/>
      <c r="S401" s="354"/>
      <c r="T401" s="321"/>
      <c r="U401" s="321"/>
      <c r="V401" s="321"/>
      <c r="W401" s="321"/>
      <c r="X401" s="321"/>
      <c r="Y401" s="110"/>
      <c r="Z401" s="354"/>
      <c r="AA401" s="354"/>
      <c r="AB401" s="65"/>
    </row>
    <row r="402" spans="1:32" s="69" customFormat="1" ht="13.2" x14ac:dyDescent="0.25">
      <c r="A402" s="119">
        <f t="shared" si="181"/>
        <v>271</v>
      </c>
      <c r="B402" s="328" t="s">
        <v>515</v>
      </c>
      <c r="C402" s="354">
        <f t="shared" si="179"/>
        <v>653993.81999999995</v>
      </c>
      <c r="D402" s="398">
        <f t="shared" si="180"/>
        <v>653993.81999999995</v>
      </c>
      <c r="E402" s="321"/>
      <c r="F402" s="321"/>
      <c r="G402" s="109"/>
      <c r="H402" s="109"/>
      <c r="I402" s="321">
        <v>653993.81999999995</v>
      </c>
      <c r="J402" s="321"/>
      <c r="K402" s="321"/>
      <c r="L402" s="321"/>
      <c r="M402" s="321"/>
      <c r="N402" s="354"/>
      <c r="O402" s="321"/>
      <c r="P402" s="321"/>
      <c r="Q402" s="321"/>
      <c r="R402" s="354"/>
      <c r="S402" s="354"/>
      <c r="T402" s="321"/>
      <c r="U402" s="321"/>
      <c r="V402" s="321"/>
      <c r="W402" s="321"/>
      <c r="X402" s="321"/>
      <c r="Y402" s="110"/>
      <c r="Z402" s="354"/>
      <c r="AA402" s="354"/>
      <c r="AB402" s="65"/>
    </row>
    <row r="403" spans="1:32" s="69" customFormat="1" ht="13.2" x14ac:dyDescent="0.25">
      <c r="A403" s="119">
        <f t="shared" si="181"/>
        <v>272</v>
      </c>
      <c r="B403" s="328" t="s">
        <v>754</v>
      </c>
      <c r="C403" s="354">
        <f t="shared" si="179"/>
        <v>28785201.795000002</v>
      </c>
      <c r="D403" s="398">
        <f t="shared" si="180"/>
        <v>8214476.5500000007</v>
      </c>
      <c r="E403" s="321">
        <v>847332.15</v>
      </c>
      <c r="F403" s="321">
        <v>3882463.2</v>
      </c>
      <c r="G403" s="109">
        <v>1012561.2000000001</v>
      </c>
      <c r="H403" s="109">
        <v>1716951.6</v>
      </c>
      <c r="I403" s="321">
        <v>755168.4</v>
      </c>
      <c r="J403" s="321"/>
      <c r="K403" s="321"/>
      <c r="L403" s="321"/>
      <c r="M403" s="321">
        <v>844</v>
      </c>
      <c r="N403" s="354">
        <v>4944109.8</v>
      </c>
      <c r="O403" s="321">
        <v>549.9</v>
      </c>
      <c r="P403" s="321">
        <v>13638647.295000002</v>
      </c>
      <c r="Q403" s="321"/>
      <c r="R403" s="354"/>
      <c r="S403" s="354"/>
      <c r="T403" s="321"/>
      <c r="U403" s="321"/>
      <c r="V403" s="321"/>
      <c r="W403" s="321"/>
      <c r="X403" s="321">
        <v>1987968.1500000001</v>
      </c>
      <c r="Y403" s="110"/>
      <c r="Z403" s="354"/>
      <c r="AA403" s="354"/>
      <c r="AB403" s="65"/>
    </row>
    <row r="404" spans="1:32" s="69" customFormat="1" x14ac:dyDescent="0.25">
      <c r="A404" s="119">
        <f t="shared" si="181"/>
        <v>273</v>
      </c>
      <c r="B404" s="165" t="s">
        <v>236</v>
      </c>
      <c r="C404" s="354">
        <f t="shared" si="179"/>
        <v>32819530.380000003</v>
      </c>
      <c r="D404" s="398">
        <f t="shared" si="180"/>
        <v>10196256.630000001</v>
      </c>
      <c r="E404" s="321">
        <v>2094237.6</v>
      </c>
      <c r="F404" s="321">
        <v>4489614.3600000003</v>
      </c>
      <c r="G404" s="321">
        <v>1041910.8</v>
      </c>
      <c r="H404" s="321">
        <v>1827012.6</v>
      </c>
      <c r="I404" s="321">
        <v>743481.27</v>
      </c>
      <c r="J404" s="321"/>
      <c r="K404" s="321"/>
      <c r="L404" s="321"/>
      <c r="M404" s="321"/>
      <c r="N404" s="354"/>
      <c r="O404" s="321">
        <v>832</v>
      </c>
      <c r="P404" s="321">
        <v>20635305.600000001</v>
      </c>
      <c r="Q404" s="321"/>
      <c r="R404" s="354"/>
      <c r="S404" s="354"/>
      <c r="T404" s="321"/>
      <c r="U404" s="321"/>
      <c r="V404" s="321"/>
      <c r="W404" s="321"/>
      <c r="X404" s="321">
        <v>1987968.1500000001</v>
      </c>
      <c r="Y404" s="110"/>
      <c r="Z404" s="354">
        <v>1892392.3699999999</v>
      </c>
      <c r="AA404" s="354"/>
      <c r="AB404" s="65" t="s">
        <v>508</v>
      </c>
    </row>
    <row r="405" spans="1:32" ht="15.75" customHeight="1" x14ac:dyDescent="0.3">
      <c r="A405" s="397" t="s">
        <v>15</v>
      </c>
      <c r="B405" s="355"/>
      <c r="C405" s="354">
        <f t="shared" ref="C405:Y405" si="182">SUM(C400:C404)</f>
        <v>66090986.385000005</v>
      </c>
      <c r="D405" s="321">
        <f t="shared" si="182"/>
        <v>19064727</v>
      </c>
      <c r="E405" s="321">
        <f t="shared" si="182"/>
        <v>2941569.75</v>
      </c>
      <c r="F405" s="321">
        <f t="shared" si="182"/>
        <v>8372077.5600000005</v>
      </c>
      <c r="G405" s="321">
        <f t="shared" si="182"/>
        <v>2054472</v>
      </c>
      <c r="H405" s="321">
        <f t="shared" si="182"/>
        <v>3543964.2</v>
      </c>
      <c r="I405" s="321">
        <f t="shared" si="182"/>
        <v>2152643.4900000002</v>
      </c>
      <c r="J405" s="321">
        <f t="shared" si="182"/>
        <v>0</v>
      </c>
      <c r="K405" s="321">
        <f t="shared" si="182"/>
        <v>0</v>
      </c>
      <c r="L405" s="321">
        <f t="shared" si="182"/>
        <v>0</v>
      </c>
      <c r="M405" s="321">
        <f t="shared" si="182"/>
        <v>1348.6</v>
      </c>
      <c r="N405" s="354">
        <f t="shared" si="182"/>
        <v>8776370.1899999995</v>
      </c>
      <c r="O405" s="321">
        <f t="shared" si="182"/>
        <v>1381.9</v>
      </c>
      <c r="P405" s="321">
        <f t="shared" si="182"/>
        <v>34273952.895000003</v>
      </c>
      <c r="Q405" s="321">
        <f t="shared" si="182"/>
        <v>0</v>
      </c>
      <c r="R405" s="354">
        <f t="shared" si="182"/>
        <v>0</v>
      </c>
      <c r="S405" s="354">
        <f t="shared" si="182"/>
        <v>0</v>
      </c>
      <c r="T405" s="321">
        <f t="shared" si="182"/>
        <v>0</v>
      </c>
      <c r="U405" s="321">
        <f t="shared" si="182"/>
        <v>0</v>
      </c>
      <c r="V405" s="321">
        <f t="shared" si="182"/>
        <v>0</v>
      </c>
      <c r="W405" s="321">
        <f t="shared" si="182"/>
        <v>0</v>
      </c>
      <c r="X405" s="321">
        <f t="shared" si="182"/>
        <v>3975936.3000000003</v>
      </c>
      <c r="Y405" s="354">
        <f t="shared" si="182"/>
        <v>0</v>
      </c>
      <c r="Z405" s="354">
        <f>(C405-Y405)*0.0214</f>
        <v>1414347.108639</v>
      </c>
      <c r="AA405" s="22"/>
      <c r="AB405" s="22"/>
      <c r="AC405" s="47"/>
      <c r="AF405" s="48"/>
    </row>
    <row r="406" spans="1:32" ht="15.75" customHeight="1" x14ac:dyDescent="0.3">
      <c r="A406" s="391" t="s">
        <v>755</v>
      </c>
      <c r="B406" s="309"/>
      <c r="C406" s="237"/>
      <c r="D406" s="321"/>
      <c r="E406" s="321"/>
      <c r="F406" s="321"/>
      <c r="G406" s="321"/>
      <c r="H406" s="321"/>
      <c r="I406" s="321"/>
      <c r="J406" s="321"/>
      <c r="K406" s="321"/>
      <c r="L406" s="321"/>
      <c r="M406" s="321"/>
      <c r="N406" s="354"/>
      <c r="O406" s="321"/>
      <c r="P406" s="321"/>
      <c r="Q406" s="321"/>
      <c r="R406" s="354"/>
      <c r="S406" s="354"/>
      <c r="T406" s="321"/>
      <c r="U406" s="321"/>
      <c r="V406" s="321"/>
      <c r="W406" s="321"/>
      <c r="X406" s="321"/>
      <c r="Y406" s="354"/>
      <c r="Z406" s="354"/>
      <c r="AA406" s="22"/>
      <c r="AB406" s="22"/>
      <c r="AC406" s="47"/>
      <c r="AF406" s="48"/>
    </row>
    <row r="407" spans="1:32" ht="15.75" customHeight="1" x14ac:dyDescent="0.3">
      <c r="A407" s="282">
        <f>A404+1</f>
        <v>274</v>
      </c>
      <c r="B407" s="309" t="s">
        <v>756</v>
      </c>
      <c r="C407" s="354">
        <f t="shared" ref="C407" si="183">D407+L407+N407+P407+R407+U407+W407+X407+Y407+K407+S407</f>
        <v>13508432.699999999</v>
      </c>
      <c r="D407" s="398">
        <f t="shared" ref="D407" si="184">E407+F407+G407+H407+I407</f>
        <v>0</v>
      </c>
      <c r="E407" s="321"/>
      <c r="F407" s="321"/>
      <c r="G407" s="321"/>
      <c r="H407" s="321"/>
      <c r="I407" s="321"/>
      <c r="J407" s="321"/>
      <c r="K407" s="321"/>
      <c r="L407" s="321"/>
      <c r="M407" s="321">
        <v>2306</v>
      </c>
      <c r="N407" s="354">
        <v>13508432.699999999</v>
      </c>
      <c r="O407" s="321"/>
      <c r="P407" s="321"/>
      <c r="Q407" s="321"/>
      <c r="R407" s="354"/>
      <c r="S407" s="354"/>
      <c r="T407" s="321"/>
      <c r="U407" s="321"/>
      <c r="V407" s="321"/>
      <c r="W407" s="321"/>
      <c r="X407" s="321"/>
      <c r="Y407" s="354"/>
      <c r="Z407" s="354"/>
      <c r="AA407" s="22"/>
      <c r="AB407" s="22"/>
      <c r="AC407" s="47"/>
      <c r="AF407" s="48"/>
    </row>
    <row r="408" spans="1:32" ht="15.75" customHeight="1" x14ac:dyDescent="0.3">
      <c r="A408" s="397" t="s">
        <v>15</v>
      </c>
      <c r="B408" s="355"/>
      <c r="C408" s="354">
        <f>SUM(C407)</f>
        <v>13508432.699999999</v>
      </c>
      <c r="D408" s="354">
        <f t="shared" ref="D408:Y408" si="185">SUM(D407)</f>
        <v>0</v>
      </c>
      <c r="E408" s="354">
        <f t="shared" si="185"/>
        <v>0</v>
      </c>
      <c r="F408" s="354">
        <f t="shared" si="185"/>
        <v>0</v>
      </c>
      <c r="G408" s="354">
        <f t="shared" si="185"/>
        <v>0</v>
      </c>
      <c r="H408" s="354">
        <f t="shared" si="185"/>
        <v>0</v>
      </c>
      <c r="I408" s="354">
        <f t="shared" si="185"/>
        <v>0</v>
      </c>
      <c r="J408" s="354">
        <f t="shared" si="185"/>
        <v>0</v>
      </c>
      <c r="K408" s="354">
        <f t="shared" si="185"/>
        <v>0</v>
      </c>
      <c r="L408" s="354">
        <f t="shared" si="185"/>
        <v>0</v>
      </c>
      <c r="M408" s="354">
        <f t="shared" si="185"/>
        <v>2306</v>
      </c>
      <c r="N408" s="354">
        <f t="shared" si="185"/>
        <v>13508432.699999999</v>
      </c>
      <c r="O408" s="354">
        <f t="shared" si="185"/>
        <v>0</v>
      </c>
      <c r="P408" s="354">
        <f t="shared" si="185"/>
        <v>0</v>
      </c>
      <c r="Q408" s="354">
        <f t="shared" si="185"/>
        <v>0</v>
      </c>
      <c r="R408" s="354">
        <f t="shared" si="185"/>
        <v>0</v>
      </c>
      <c r="S408" s="354">
        <f t="shared" si="185"/>
        <v>0</v>
      </c>
      <c r="T408" s="354">
        <f t="shared" si="185"/>
        <v>0</v>
      </c>
      <c r="U408" s="354">
        <f t="shared" si="185"/>
        <v>0</v>
      </c>
      <c r="V408" s="354">
        <f t="shared" si="185"/>
        <v>0</v>
      </c>
      <c r="W408" s="354">
        <f t="shared" si="185"/>
        <v>0</v>
      </c>
      <c r="X408" s="354">
        <f t="shared" si="185"/>
        <v>0</v>
      </c>
      <c r="Y408" s="354">
        <f t="shared" si="185"/>
        <v>0</v>
      </c>
      <c r="Z408" s="354">
        <f>(C408-Y408)*0.0214</f>
        <v>289080.45977999998</v>
      </c>
      <c r="AA408" s="22"/>
      <c r="AB408" s="22"/>
      <c r="AC408" s="47"/>
      <c r="AF408" s="48"/>
    </row>
    <row r="409" spans="1:32" ht="15.75" customHeight="1" x14ac:dyDescent="0.3">
      <c r="A409" s="391" t="s">
        <v>757</v>
      </c>
      <c r="B409" s="309"/>
      <c r="C409" s="237"/>
      <c r="D409" s="354"/>
      <c r="E409" s="354"/>
      <c r="F409" s="354"/>
      <c r="G409" s="354"/>
      <c r="H409" s="354"/>
      <c r="I409" s="354"/>
      <c r="J409" s="354"/>
      <c r="K409" s="354"/>
      <c r="L409" s="354"/>
      <c r="M409" s="354"/>
      <c r="N409" s="354"/>
      <c r="O409" s="354"/>
      <c r="P409" s="354"/>
      <c r="Q409" s="354"/>
      <c r="R409" s="354"/>
      <c r="S409" s="354"/>
      <c r="T409" s="354"/>
      <c r="U409" s="354"/>
      <c r="V409" s="354"/>
      <c r="W409" s="354"/>
      <c r="X409" s="354"/>
      <c r="Y409" s="354"/>
      <c r="Z409" s="354"/>
      <c r="AA409" s="22"/>
      <c r="AB409" s="22"/>
      <c r="AC409" s="47"/>
      <c r="AF409" s="48"/>
    </row>
    <row r="410" spans="1:32" ht="15.75" customHeight="1" x14ac:dyDescent="0.3">
      <c r="A410" s="282">
        <f>A407+1</f>
        <v>275</v>
      </c>
      <c r="B410" s="309" t="s">
        <v>758</v>
      </c>
      <c r="C410" s="354">
        <f t="shared" ref="C410" si="186">D410+L410+N410+P410+R410+U410+W410+X410+Y410+K410+S410</f>
        <v>9724197</v>
      </c>
      <c r="D410" s="398">
        <f t="shared" ref="D410" si="187">E410+F410+G410+H410+I410</f>
        <v>0</v>
      </c>
      <c r="E410" s="354"/>
      <c r="F410" s="354"/>
      <c r="G410" s="354"/>
      <c r="H410" s="354"/>
      <c r="I410" s="354"/>
      <c r="J410" s="354"/>
      <c r="K410" s="354"/>
      <c r="L410" s="354"/>
      <c r="M410" s="354">
        <v>1657</v>
      </c>
      <c r="N410" s="354">
        <v>9724197</v>
      </c>
      <c r="O410" s="354"/>
      <c r="P410" s="354"/>
      <c r="Q410" s="354"/>
      <c r="R410" s="354"/>
      <c r="S410" s="354"/>
      <c r="T410" s="354"/>
      <c r="U410" s="354"/>
      <c r="V410" s="354"/>
      <c r="W410" s="354"/>
      <c r="X410" s="354"/>
      <c r="Y410" s="354"/>
      <c r="Z410" s="354"/>
      <c r="AA410" s="22"/>
      <c r="AB410" s="22"/>
      <c r="AC410" s="47"/>
      <c r="AF410" s="48"/>
    </row>
    <row r="411" spans="1:32" ht="15.75" customHeight="1" x14ac:dyDescent="0.3">
      <c r="A411" s="397" t="s">
        <v>15</v>
      </c>
      <c r="B411" s="355"/>
      <c r="C411" s="354">
        <f>SUM(C410)</f>
        <v>9724197</v>
      </c>
      <c r="D411" s="354">
        <f t="shared" ref="D411:Y411" si="188">SUM(D410)</f>
        <v>0</v>
      </c>
      <c r="E411" s="354">
        <f t="shared" si="188"/>
        <v>0</v>
      </c>
      <c r="F411" s="354">
        <f t="shared" si="188"/>
        <v>0</v>
      </c>
      <c r="G411" s="354">
        <f t="shared" si="188"/>
        <v>0</v>
      </c>
      <c r="H411" s="354">
        <f t="shared" si="188"/>
        <v>0</v>
      </c>
      <c r="I411" s="354">
        <f t="shared" si="188"/>
        <v>0</v>
      </c>
      <c r="J411" s="354">
        <f t="shared" si="188"/>
        <v>0</v>
      </c>
      <c r="K411" s="354">
        <f t="shared" si="188"/>
        <v>0</v>
      </c>
      <c r="L411" s="354">
        <f t="shared" si="188"/>
        <v>0</v>
      </c>
      <c r="M411" s="354">
        <f t="shared" si="188"/>
        <v>1657</v>
      </c>
      <c r="N411" s="354">
        <f t="shared" si="188"/>
        <v>9724197</v>
      </c>
      <c r="O411" s="354">
        <f t="shared" si="188"/>
        <v>0</v>
      </c>
      <c r="P411" s="354">
        <f t="shared" si="188"/>
        <v>0</v>
      </c>
      <c r="Q411" s="354">
        <f t="shared" si="188"/>
        <v>0</v>
      </c>
      <c r="R411" s="354">
        <f t="shared" si="188"/>
        <v>0</v>
      </c>
      <c r="S411" s="354">
        <f t="shared" si="188"/>
        <v>0</v>
      </c>
      <c r="T411" s="354">
        <f t="shared" si="188"/>
        <v>0</v>
      </c>
      <c r="U411" s="354">
        <f t="shared" si="188"/>
        <v>0</v>
      </c>
      <c r="V411" s="354">
        <f t="shared" si="188"/>
        <v>0</v>
      </c>
      <c r="W411" s="354">
        <f t="shared" si="188"/>
        <v>0</v>
      </c>
      <c r="X411" s="354">
        <f t="shared" si="188"/>
        <v>0</v>
      </c>
      <c r="Y411" s="354">
        <f t="shared" si="188"/>
        <v>0</v>
      </c>
      <c r="Z411" s="354">
        <f>(C411-Y411)*0.0214</f>
        <v>208097.81579999998</v>
      </c>
      <c r="AA411" s="22"/>
      <c r="AB411" s="22"/>
      <c r="AC411" s="47"/>
      <c r="AF411" s="48"/>
    </row>
    <row r="412" spans="1:32" ht="15.75" customHeight="1" x14ac:dyDescent="0.3">
      <c r="A412" s="391" t="s">
        <v>97</v>
      </c>
      <c r="B412" s="400"/>
      <c r="C412" s="392"/>
      <c r="D412" s="233"/>
      <c r="E412" s="233"/>
      <c r="F412" s="233"/>
      <c r="G412" s="233"/>
      <c r="H412" s="233"/>
      <c r="I412" s="233"/>
      <c r="J412" s="233"/>
      <c r="K412" s="233"/>
      <c r="L412" s="233"/>
      <c r="M412" s="233"/>
      <c r="N412" s="243"/>
      <c r="O412" s="233"/>
      <c r="P412" s="233"/>
      <c r="Q412" s="233"/>
      <c r="R412" s="243"/>
      <c r="S412" s="243"/>
      <c r="T412" s="233"/>
      <c r="U412" s="233"/>
      <c r="V412" s="233"/>
      <c r="W412" s="233"/>
      <c r="X412" s="233"/>
      <c r="Y412" s="243"/>
      <c r="Z412" s="354">
        <f>(C412-Y412)*0.0214</f>
        <v>0</v>
      </c>
      <c r="AA412" s="22"/>
      <c r="AB412" s="22"/>
      <c r="AC412" s="47"/>
      <c r="AD412" s="67"/>
    </row>
    <row r="413" spans="1:32" ht="15.75" customHeight="1" x14ac:dyDescent="0.3">
      <c r="A413" s="282">
        <f>A410+1</f>
        <v>276</v>
      </c>
      <c r="B413" s="336" t="s">
        <v>759</v>
      </c>
      <c r="C413" s="354">
        <f t="shared" ref="C413" si="189">D413+L413+N413+P413+R413+U413+W413+X413+Y413+K413+S413</f>
        <v>5475425.8700000001</v>
      </c>
      <c r="D413" s="398">
        <f t="shared" ref="D413" si="190">E413+F413+G413+H413+I413</f>
        <v>0</v>
      </c>
      <c r="E413" s="97"/>
      <c r="F413" s="321"/>
      <c r="G413" s="321"/>
      <c r="H413" s="321"/>
      <c r="I413" s="321"/>
      <c r="J413" s="321"/>
      <c r="K413" s="321"/>
      <c r="L413" s="321"/>
      <c r="M413" s="321">
        <v>1000</v>
      </c>
      <c r="N413" s="354">
        <v>5475425.8700000001</v>
      </c>
      <c r="O413" s="321"/>
      <c r="P413" s="321"/>
      <c r="Q413" s="321"/>
      <c r="R413" s="354"/>
      <c r="S413" s="354"/>
      <c r="T413" s="321"/>
      <c r="U413" s="321"/>
      <c r="V413" s="321"/>
      <c r="W413" s="321"/>
      <c r="X413" s="321"/>
      <c r="Y413" s="354"/>
      <c r="Z413" s="354">
        <f>(C413-Y413)*0.0214</f>
        <v>117174.113618</v>
      </c>
      <c r="AA413" s="22"/>
      <c r="AB413" s="22"/>
      <c r="AC413" s="47"/>
      <c r="AD413" s="67"/>
    </row>
    <row r="414" spans="1:32" ht="15.75" customHeight="1" x14ac:dyDescent="0.3">
      <c r="A414" s="397" t="s">
        <v>15</v>
      </c>
      <c r="B414" s="355"/>
      <c r="C414" s="354">
        <f t="shared" ref="C414:Y414" si="191">SUM(C413:C413)</f>
        <v>5475425.8700000001</v>
      </c>
      <c r="D414" s="321">
        <f t="shared" si="191"/>
        <v>0</v>
      </c>
      <c r="E414" s="321">
        <f t="shared" si="191"/>
        <v>0</v>
      </c>
      <c r="F414" s="321">
        <f t="shared" si="191"/>
        <v>0</v>
      </c>
      <c r="G414" s="321">
        <f t="shared" si="191"/>
        <v>0</v>
      </c>
      <c r="H414" s="321">
        <f t="shared" si="191"/>
        <v>0</v>
      </c>
      <c r="I414" s="321">
        <f t="shared" si="191"/>
        <v>0</v>
      </c>
      <c r="J414" s="321">
        <f t="shared" si="191"/>
        <v>0</v>
      </c>
      <c r="K414" s="321">
        <f t="shared" si="191"/>
        <v>0</v>
      </c>
      <c r="L414" s="321">
        <f t="shared" si="191"/>
        <v>0</v>
      </c>
      <c r="M414" s="321">
        <f t="shared" si="191"/>
        <v>1000</v>
      </c>
      <c r="N414" s="354">
        <f t="shared" si="191"/>
        <v>5475425.8700000001</v>
      </c>
      <c r="O414" s="321">
        <f t="shared" si="191"/>
        <v>0</v>
      </c>
      <c r="P414" s="321">
        <f t="shared" si="191"/>
        <v>0</v>
      </c>
      <c r="Q414" s="321">
        <f t="shared" si="191"/>
        <v>0</v>
      </c>
      <c r="R414" s="354">
        <f t="shared" si="191"/>
        <v>0</v>
      </c>
      <c r="S414" s="354">
        <f t="shared" si="191"/>
        <v>0</v>
      </c>
      <c r="T414" s="321">
        <f t="shared" si="191"/>
        <v>0</v>
      </c>
      <c r="U414" s="321">
        <f t="shared" si="191"/>
        <v>0</v>
      </c>
      <c r="V414" s="321">
        <f t="shared" si="191"/>
        <v>0</v>
      </c>
      <c r="W414" s="321">
        <f t="shared" si="191"/>
        <v>0</v>
      </c>
      <c r="X414" s="321">
        <f t="shared" si="191"/>
        <v>0</v>
      </c>
      <c r="Y414" s="354">
        <f t="shared" si="191"/>
        <v>0</v>
      </c>
      <c r="Z414" s="354">
        <f>(C414-Y414)*0.0214</f>
        <v>117174.113618</v>
      </c>
      <c r="AA414" s="22"/>
      <c r="AB414" s="22"/>
      <c r="AC414" s="47"/>
      <c r="AD414" s="67"/>
      <c r="AE414" s="48"/>
    </row>
    <row r="415" spans="1:32" ht="15.75" customHeight="1" x14ac:dyDescent="0.3">
      <c r="A415" s="391" t="s">
        <v>761</v>
      </c>
      <c r="B415" s="400"/>
      <c r="C415" s="392"/>
      <c r="D415" s="233"/>
      <c r="E415" s="233"/>
      <c r="F415" s="233"/>
      <c r="G415" s="233"/>
      <c r="H415" s="233"/>
      <c r="I415" s="233"/>
      <c r="J415" s="233"/>
      <c r="K415" s="233"/>
      <c r="L415" s="233"/>
      <c r="M415" s="233"/>
      <c r="N415" s="243"/>
      <c r="O415" s="233"/>
      <c r="P415" s="233"/>
      <c r="Q415" s="233"/>
      <c r="R415" s="243"/>
      <c r="S415" s="243"/>
      <c r="T415" s="233"/>
      <c r="U415" s="233"/>
      <c r="V415" s="233"/>
      <c r="W415" s="233"/>
      <c r="X415" s="233"/>
      <c r="Y415" s="243"/>
      <c r="Z415" s="243"/>
      <c r="AA415" s="22"/>
      <c r="AB415" s="22"/>
      <c r="AC415" s="47"/>
    </row>
    <row r="416" spans="1:32" ht="15.75" customHeight="1" x14ac:dyDescent="0.25">
      <c r="A416" s="282">
        <f>A413+1</f>
        <v>277</v>
      </c>
      <c r="B416" s="337" t="s">
        <v>760</v>
      </c>
      <c r="C416" s="354">
        <f t="shared" ref="C416:C420" si="192">D416+L416+N416+P416+R416+U416+W416+X416+Y416+K416+S416</f>
        <v>5672653.7999999998</v>
      </c>
      <c r="D416" s="398">
        <f t="shared" ref="D416:D420" si="193">E416+F416+G416+H416+I416</f>
        <v>0</v>
      </c>
      <c r="E416" s="321"/>
      <c r="F416" s="321"/>
      <c r="G416" s="321"/>
      <c r="H416" s="321"/>
      <c r="I416" s="321"/>
      <c r="J416" s="321"/>
      <c r="K416" s="321"/>
      <c r="L416" s="321"/>
      <c r="M416" s="321">
        <v>750</v>
      </c>
      <c r="N416" s="354">
        <v>4944109.8</v>
      </c>
      <c r="O416" s="321"/>
      <c r="P416" s="321"/>
      <c r="Q416" s="321"/>
      <c r="R416" s="354"/>
      <c r="S416" s="354"/>
      <c r="T416" s="321"/>
      <c r="U416" s="321"/>
      <c r="V416" s="321"/>
      <c r="W416" s="321"/>
      <c r="X416" s="321"/>
      <c r="Y416" s="63">
        <v>728544</v>
      </c>
      <c r="Z416" s="354" t="s">
        <v>384</v>
      </c>
      <c r="AA416" s="22"/>
      <c r="AB416" s="22" t="s">
        <v>402</v>
      </c>
      <c r="AC416" s="47"/>
    </row>
    <row r="417" spans="1:29" ht="15.75" customHeight="1" x14ac:dyDescent="0.25">
      <c r="A417" s="282">
        <f t="shared" ref="A417:A420" si="194">A416+1</f>
        <v>278</v>
      </c>
      <c r="B417" s="337" t="s">
        <v>762</v>
      </c>
      <c r="C417" s="354">
        <f t="shared" si="192"/>
        <v>3670097.55</v>
      </c>
      <c r="D417" s="398">
        <f t="shared" si="193"/>
        <v>3670097.55</v>
      </c>
      <c r="E417" s="321"/>
      <c r="F417" s="321">
        <v>2596913.5499999998</v>
      </c>
      <c r="G417" s="321">
        <v>623679</v>
      </c>
      <c r="H417" s="321"/>
      <c r="I417" s="321">
        <v>449505</v>
      </c>
      <c r="J417" s="321"/>
      <c r="K417" s="321"/>
      <c r="L417" s="321"/>
      <c r="M417" s="321"/>
      <c r="N417" s="354"/>
      <c r="O417" s="321"/>
      <c r="P417" s="321"/>
      <c r="Q417" s="321"/>
      <c r="R417" s="354"/>
      <c r="S417" s="354"/>
      <c r="T417" s="321"/>
      <c r="U417" s="321"/>
      <c r="V417" s="321"/>
      <c r="W417" s="321"/>
      <c r="X417" s="321"/>
      <c r="Y417" s="354"/>
      <c r="Z417" s="354">
        <v>2023735.1099999999</v>
      </c>
      <c r="AA417" s="22"/>
      <c r="AB417" s="22" t="s">
        <v>509</v>
      </c>
      <c r="AC417" s="47"/>
    </row>
    <row r="418" spans="1:29" ht="15.75" customHeight="1" x14ac:dyDescent="0.25">
      <c r="A418" s="282">
        <f t="shared" si="194"/>
        <v>279</v>
      </c>
      <c r="B418" s="337" t="s">
        <v>763</v>
      </c>
      <c r="C418" s="354">
        <f t="shared" si="192"/>
        <v>5420495.8500000006</v>
      </c>
      <c r="D418" s="398">
        <f t="shared" si="193"/>
        <v>5420495.8500000006</v>
      </c>
      <c r="E418" s="321"/>
      <c r="F418" s="321">
        <v>4166419.95</v>
      </c>
      <c r="G418" s="321">
        <v>678709.5</v>
      </c>
      <c r="H418" s="321"/>
      <c r="I418" s="321">
        <v>575366.40000000002</v>
      </c>
      <c r="J418" s="321"/>
      <c r="K418" s="321"/>
      <c r="L418" s="321"/>
      <c r="M418" s="321"/>
      <c r="N418" s="354"/>
      <c r="O418" s="321"/>
      <c r="P418" s="321"/>
      <c r="Q418" s="321"/>
      <c r="R418" s="354"/>
      <c r="S418" s="354"/>
      <c r="T418" s="321"/>
      <c r="U418" s="321"/>
      <c r="V418" s="321"/>
      <c r="W418" s="321"/>
      <c r="X418" s="321"/>
      <c r="Y418" s="354"/>
      <c r="Z418" s="354">
        <v>2003623.3599999999</v>
      </c>
      <c r="AA418" s="22"/>
      <c r="AB418" s="22" t="s">
        <v>510</v>
      </c>
      <c r="AC418" s="47"/>
    </row>
    <row r="419" spans="1:29" ht="15.75" customHeight="1" x14ac:dyDescent="0.25">
      <c r="A419" s="282">
        <f t="shared" si="194"/>
        <v>280</v>
      </c>
      <c r="B419" s="337" t="s">
        <v>764</v>
      </c>
      <c r="C419" s="354">
        <f t="shared" si="192"/>
        <v>3670097.55</v>
      </c>
      <c r="D419" s="398">
        <f t="shared" si="193"/>
        <v>3670097.55</v>
      </c>
      <c r="E419" s="321"/>
      <c r="F419" s="321">
        <v>2596913.5499999998</v>
      </c>
      <c r="G419" s="321">
        <v>623679</v>
      </c>
      <c r="H419" s="321"/>
      <c r="I419" s="321">
        <v>449505</v>
      </c>
      <c r="J419" s="321"/>
      <c r="K419" s="321"/>
      <c r="L419" s="321"/>
      <c r="M419" s="321"/>
      <c r="N419" s="354"/>
      <c r="O419" s="321"/>
      <c r="P419" s="321"/>
      <c r="Q419" s="321"/>
      <c r="R419" s="354"/>
      <c r="S419" s="354"/>
      <c r="T419" s="321"/>
      <c r="U419" s="321"/>
      <c r="V419" s="321"/>
      <c r="W419" s="321"/>
      <c r="X419" s="321"/>
      <c r="Y419" s="354"/>
      <c r="Z419" s="354">
        <v>2024107.91</v>
      </c>
      <c r="AA419" s="22"/>
      <c r="AB419" s="22" t="s">
        <v>511</v>
      </c>
      <c r="AC419" s="47"/>
    </row>
    <row r="420" spans="1:29" ht="15.75" customHeight="1" x14ac:dyDescent="0.25">
      <c r="A420" s="282">
        <f t="shared" si="194"/>
        <v>281</v>
      </c>
      <c r="B420" s="337" t="s">
        <v>765</v>
      </c>
      <c r="C420" s="354">
        <f t="shared" si="192"/>
        <v>3670097.55</v>
      </c>
      <c r="D420" s="398">
        <f t="shared" si="193"/>
        <v>3670097.55</v>
      </c>
      <c r="E420" s="321"/>
      <c r="F420" s="321">
        <v>2596913.5499999998</v>
      </c>
      <c r="G420" s="321">
        <v>623679</v>
      </c>
      <c r="H420" s="321"/>
      <c r="I420" s="321">
        <v>449505</v>
      </c>
      <c r="J420" s="321"/>
      <c r="K420" s="321"/>
      <c r="L420" s="321"/>
      <c r="M420" s="321"/>
      <c r="N420" s="354"/>
      <c r="O420" s="321"/>
      <c r="P420" s="321"/>
      <c r="Q420" s="321"/>
      <c r="R420" s="354"/>
      <c r="S420" s="354"/>
      <c r="T420" s="321"/>
      <c r="U420" s="321"/>
      <c r="V420" s="321"/>
      <c r="W420" s="321"/>
      <c r="X420" s="321"/>
      <c r="Y420" s="354"/>
      <c r="Z420" s="354"/>
      <c r="AA420" s="22" t="s">
        <v>146</v>
      </c>
      <c r="AB420" s="22"/>
      <c r="AC420" s="47"/>
    </row>
    <row r="421" spans="1:29" ht="15.75" customHeight="1" x14ac:dyDescent="0.3">
      <c r="A421" s="397" t="s">
        <v>15</v>
      </c>
      <c r="B421" s="355"/>
      <c r="C421" s="354">
        <f t="shared" ref="C421:Z421" si="195">SUM(C416:C420)</f>
        <v>22103442.300000001</v>
      </c>
      <c r="D421" s="321">
        <f t="shared" si="195"/>
        <v>16430788.5</v>
      </c>
      <c r="E421" s="321">
        <f t="shared" si="195"/>
        <v>0</v>
      </c>
      <c r="F421" s="321">
        <f t="shared" si="195"/>
        <v>11957160.600000001</v>
      </c>
      <c r="G421" s="321">
        <f t="shared" si="195"/>
        <v>2549746.5</v>
      </c>
      <c r="H421" s="321">
        <f t="shared" si="195"/>
        <v>0</v>
      </c>
      <c r="I421" s="321">
        <f t="shared" si="195"/>
        <v>1923881.4</v>
      </c>
      <c r="J421" s="321">
        <f t="shared" si="195"/>
        <v>0</v>
      </c>
      <c r="K421" s="321">
        <f t="shared" si="195"/>
        <v>0</v>
      </c>
      <c r="L421" s="321">
        <f t="shared" si="195"/>
        <v>0</v>
      </c>
      <c r="M421" s="321">
        <f t="shared" si="195"/>
        <v>750</v>
      </c>
      <c r="N421" s="354">
        <f t="shared" si="195"/>
        <v>4944109.8</v>
      </c>
      <c r="O421" s="321">
        <f t="shared" si="195"/>
        <v>0</v>
      </c>
      <c r="P421" s="321">
        <f t="shared" si="195"/>
        <v>0</v>
      </c>
      <c r="Q421" s="321">
        <f t="shared" si="195"/>
        <v>0</v>
      </c>
      <c r="R421" s="354">
        <f t="shared" si="195"/>
        <v>0</v>
      </c>
      <c r="S421" s="354">
        <f t="shared" si="195"/>
        <v>0</v>
      </c>
      <c r="T421" s="321">
        <f t="shared" si="195"/>
        <v>0</v>
      </c>
      <c r="U421" s="321">
        <f t="shared" si="195"/>
        <v>0</v>
      </c>
      <c r="V421" s="321">
        <f t="shared" si="195"/>
        <v>0</v>
      </c>
      <c r="W421" s="321">
        <f t="shared" si="195"/>
        <v>0</v>
      </c>
      <c r="X421" s="321">
        <f t="shared" si="195"/>
        <v>0</v>
      </c>
      <c r="Y421" s="354">
        <f t="shared" si="195"/>
        <v>728544</v>
      </c>
      <c r="Z421" s="354">
        <f t="shared" si="195"/>
        <v>6051466.3799999999</v>
      </c>
      <c r="AA421" s="22"/>
      <c r="AB421" s="22">
        <f>Y421-Z421</f>
        <v>-5322922.38</v>
      </c>
      <c r="AC421" s="47"/>
    </row>
    <row r="422" spans="1:29" ht="15.75" customHeight="1" x14ac:dyDescent="0.3">
      <c r="A422" s="391" t="s">
        <v>766</v>
      </c>
      <c r="B422" s="400"/>
      <c r="C422" s="237"/>
      <c r="D422" s="321"/>
      <c r="E422" s="321"/>
      <c r="F422" s="321"/>
      <c r="G422" s="321"/>
      <c r="H422" s="321"/>
      <c r="I422" s="321"/>
      <c r="J422" s="321"/>
      <c r="K422" s="321"/>
      <c r="L422" s="321"/>
      <c r="M422" s="321"/>
      <c r="N422" s="354"/>
      <c r="O422" s="321"/>
      <c r="P422" s="321"/>
      <c r="Q422" s="321"/>
      <c r="R422" s="354"/>
      <c r="S422" s="354"/>
      <c r="T422" s="321"/>
      <c r="U422" s="321"/>
      <c r="V422" s="321"/>
      <c r="W422" s="321"/>
      <c r="X422" s="321"/>
      <c r="Y422" s="354"/>
      <c r="Z422" s="354"/>
      <c r="AA422" s="22"/>
      <c r="AB422" s="22"/>
      <c r="AC422" s="47"/>
    </row>
    <row r="423" spans="1:29" ht="15.75" customHeight="1" x14ac:dyDescent="0.3">
      <c r="A423" s="282">
        <f>A420+1</f>
        <v>282</v>
      </c>
      <c r="B423" s="309" t="s">
        <v>767</v>
      </c>
      <c r="C423" s="354">
        <f t="shared" ref="C423:C426" si="196">D423+L423+N423+P423+R423+U423+W423+X423+Y423+K423+S423</f>
        <v>5531076.3899999997</v>
      </c>
      <c r="D423" s="398">
        <f t="shared" ref="D423:D426" si="197">E423+F423+G423+H423+I423</f>
        <v>0</v>
      </c>
      <c r="E423" s="321"/>
      <c r="F423" s="321"/>
      <c r="G423" s="321"/>
      <c r="H423" s="321"/>
      <c r="I423" s="321"/>
      <c r="J423" s="321"/>
      <c r="K423" s="321"/>
      <c r="L423" s="321"/>
      <c r="M423" s="321">
        <v>944.2</v>
      </c>
      <c r="N423" s="354">
        <v>5531076.3899999997</v>
      </c>
      <c r="O423" s="321"/>
      <c r="P423" s="321"/>
      <c r="Q423" s="321"/>
      <c r="R423" s="354"/>
      <c r="S423" s="354"/>
      <c r="T423" s="321"/>
      <c r="U423" s="321"/>
      <c r="V423" s="321"/>
      <c r="W423" s="321"/>
      <c r="X423" s="321"/>
      <c r="Y423" s="354"/>
      <c r="Z423" s="354"/>
      <c r="AA423" s="22"/>
      <c r="AB423" s="22"/>
      <c r="AC423" s="47"/>
    </row>
    <row r="424" spans="1:29" ht="15.75" customHeight="1" x14ac:dyDescent="0.3">
      <c r="A424" s="282">
        <f t="shared" ref="A424:A426" si="198">A423+1</f>
        <v>283</v>
      </c>
      <c r="B424" s="309" t="s">
        <v>768</v>
      </c>
      <c r="C424" s="354">
        <f t="shared" si="196"/>
        <v>4288710.3</v>
      </c>
      <c r="D424" s="398">
        <f t="shared" si="197"/>
        <v>4288710.3</v>
      </c>
      <c r="E424" s="321"/>
      <c r="F424" s="321"/>
      <c r="G424" s="321"/>
      <c r="H424" s="321">
        <v>4288710.3</v>
      </c>
      <c r="I424" s="321"/>
      <c r="J424" s="321"/>
      <c r="K424" s="321"/>
      <c r="L424" s="321"/>
      <c r="M424" s="321"/>
      <c r="N424" s="354"/>
      <c r="O424" s="321"/>
      <c r="P424" s="321"/>
      <c r="Q424" s="321"/>
      <c r="R424" s="354"/>
      <c r="S424" s="354"/>
      <c r="T424" s="321"/>
      <c r="U424" s="321"/>
      <c r="V424" s="321"/>
      <c r="W424" s="321"/>
      <c r="X424" s="321"/>
      <c r="Y424" s="354"/>
      <c r="Z424" s="354"/>
      <c r="AA424" s="22"/>
      <c r="AB424" s="22"/>
      <c r="AC424" s="47"/>
    </row>
    <row r="425" spans="1:29" ht="15.75" customHeight="1" x14ac:dyDescent="0.3">
      <c r="A425" s="282">
        <f t="shared" si="198"/>
        <v>284</v>
      </c>
      <c r="B425" s="309" t="s">
        <v>769</v>
      </c>
      <c r="C425" s="354">
        <f t="shared" si="196"/>
        <v>5156753.3899999997</v>
      </c>
      <c r="D425" s="398">
        <f t="shared" si="197"/>
        <v>0</v>
      </c>
      <c r="E425" s="321"/>
      <c r="F425" s="321"/>
      <c r="G425" s="321"/>
      <c r="H425" s="321"/>
      <c r="I425" s="321"/>
      <c r="J425" s="321"/>
      <c r="K425" s="321"/>
      <c r="L425" s="321"/>
      <c r="M425" s="321">
        <v>880.3</v>
      </c>
      <c r="N425" s="354">
        <v>5156753.3899999997</v>
      </c>
      <c r="O425" s="321"/>
      <c r="P425" s="321"/>
      <c r="Q425" s="321"/>
      <c r="R425" s="354"/>
      <c r="S425" s="354"/>
      <c r="T425" s="321"/>
      <c r="U425" s="321"/>
      <c r="V425" s="321"/>
      <c r="W425" s="321"/>
      <c r="X425" s="321"/>
      <c r="Y425" s="354"/>
      <c r="Z425" s="354"/>
      <c r="AA425" s="22"/>
      <c r="AB425" s="22"/>
      <c r="AC425" s="47"/>
    </row>
    <row r="426" spans="1:29" ht="15.75" customHeight="1" x14ac:dyDescent="0.3">
      <c r="A426" s="282">
        <f t="shared" si="198"/>
        <v>285</v>
      </c>
      <c r="B426" s="309" t="s">
        <v>770</v>
      </c>
      <c r="C426" s="354">
        <f t="shared" si="196"/>
        <v>5115161.9400000004</v>
      </c>
      <c r="D426" s="398">
        <f t="shared" si="197"/>
        <v>0</v>
      </c>
      <c r="E426" s="321"/>
      <c r="F426" s="321"/>
      <c r="G426" s="321"/>
      <c r="H426" s="321"/>
      <c r="I426" s="321"/>
      <c r="J426" s="321"/>
      <c r="K426" s="321"/>
      <c r="L426" s="321"/>
      <c r="M426" s="321">
        <v>873.2</v>
      </c>
      <c r="N426" s="354">
        <v>5115161.9400000004</v>
      </c>
      <c r="O426" s="321"/>
      <c r="P426" s="321"/>
      <c r="Q426" s="321"/>
      <c r="R426" s="354"/>
      <c r="S426" s="354"/>
      <c r="T426" s="321"/>
      <c r="U426" s="321"/>
      <c r="V426" s="321"/>
      <c r="W426" s="321"/>
      <c r="X426" s="321"/>
      <c r="Y426" s="354"/>
      <c r="Z426" s="354"/>
      <c r="AA426" s="22"/>
      <c r="AB426" s="22"/>
      <c r="AC426" s="47"/>
    </row>
    <row r="427" spans="1:29" ht="15.75" customHeight="1" x14ac:dyDescent="0.3">
      <c r="A427" s="397" t="s">
        <v>15</v>
      </c>
      <c r="B427" s="355"/>
      <c r="C427" s="354">
        <f>SUM(C423:C426)</f>
        <v>20091702.02</v>
      </c>
      <c r="D427" s="354">
        <f t="shared" ref="D427:Y427" si="199">SUM(D423:D426)</f>
        <v>4288710.3</v>
      </c>
      <c r="E427" s="354">
        <f t="shared" si="199"/>
        <v>0</v>
      </c>
      <c r="F427" s="354">
        <f t="shared" si="199"/>
        <v>0</v>
      </c>
      <c r="G427" s="354">
        <f t="shared" si="199"/>
        <v>0</v>
      </c>
      <c r="H427" s="354">
        <f t="shared" si="199"/>
        <v>4288710.3</v>
      </c>
      <c r="I427" s="354">
        <f t="shared" si="199"/>
        <v>0</v>
      </c>
      <c r="J427" s="354">
        <f t="shared" si="199"/>
        <v>0</v>
      </c>
      <c r="K427" s="354">
        <f t="shared" si="199"/>
        <v>0</v>
      </c>
      <c r="L427" s="354">
        <f t="shared" si="199"/>
        <v>0</v>
      </c>
      <c r="M427" s="354">
        <f t="shared" si="199"/>
        <v>2697.7</v>
      </c>
      <c r="N427" s="354">
        <f t="shared" si="199"/>
        <v>15802991.719999999</v>
      </c>
      <c r="O427" s="354">
        <f t="shared" si="199"/>
        <v>0</v>
      </c>
      <c r="P427" s="354">
        <f t="shared" si="199"/>
        <v>0</v>
      </c>
      <c r="Q427" s="354">
        <f t="shared" si="199"/>
        <v>0</v>
      </c>
      <c r="R427" s="354">
        <f t="shared" si="199"/>
        <v>0</v>
      </c>
      <c r="S427" s="354">
        <f t="shared" si="199"/>
        <v>0</v>
      </c>
      <c r="T427" s="354">
        <f t="shared" si="199"/>
        <v>0</v>
      </c>
      <c r="U427" s="354">
        <f t="shared" si="199"/>
        <v>0</v>
      </c>
      <c r="V427" s="354">
        <f t="shared" si="199"/>
        <v>0</v>
      </c>
      <c r="W427" s="354">
        <f t="shared" si="199"/>
        <v>0</v>
      </c>
      <c r="X427" s="354">
        <f t="shared" si="199"/>
        <v>0</v>
      </c>
      <c r="Y427" s="354">
        <f t="shared" si="199"/>
        <v>0</v>
      </c>
      <c r="Z427" s="354">
        <f>SUM(Z422:Z426)</f>
        <v>0</v>
      </c>
      <c r="AA427" s="22"/>
      <c r="AB427" s="22">
        <f>Y427-Z427</f>
        <v>0</v>
      </c>
      <c r="AC427" s="47"/>
    </row>
    <row r="428" spans="1:29" ht="15.75" customHeight="1" x14ac:dyDescent="0.3">
      <c r="A428" s="391" t="s">
        <v>403</v>
      </c>
      <c r="B428" s="400"/>
      <c r="C428" s="392"/>
      <c r="D428" s="321"/>
      <c r="E428" s="321"/>
      <c r="F428" s="321"/>
      <c r="G428" s="321"/>
      <c r="H428" s="321"/>
      <c r="I428" s="321"/>
      <c r="J428" s="321"/>
      <c r="K428" s="321"/>
      <c r="L428" s="321"/>
      <c r="M428" s="321"/>
      <c r="N428" s="354"/>
      <c r="O428" s="321"/>
      <c r="P428" s="321"/>
      <c r="Q428" s="321"/>
      <c r="R428" s="354"/>
      <c r="S428" s="354"/>
      <c r="T428" s="321"/>
      <c r="U428" s="321"/>
      <c r="V428" s="321"/>
      <c r="W428" s="321"/>
      <c r="X428" s="321"/>
      <c r="Y428" s="354"/>
      <c r="Z428" s="354"/>
      <c r="AA428" s="22"/>
      <c r="AB428" s="22"/>
      <c r="AC428" s="47"/>
    </row>
    <row r="429" spans="1:29" ht="15.75" customHeight="1" x14ac:dyDescent="0.3">
      <c r="A429" s="282">
        <f>A426+1</f>
        <v>286</v>
      </c>
      <c r="B429" s="9" t="s">
        <v>404</v>
      </c>
      <c r="C429" s="354">
        <f t="shared" ref="C429:C430" si="200">D429+L429+N429+P429+R429+U429+W429+X429+Y429+K429+S429</f>
        <v>45312632.399999999</v>
      </c>
      <c r="D429" s="398">
        <f t="shared" ref="D429:D430" si="201">E429+F429+G429+H429+I429</f>
        <v>33810054.600000001</v>
      </c>
      <c r="E429" s="321">
        <v>4380625.2</v>
      </c>
      <c r="F429" s="321">
        <v>13976104.800000001</v>
      </c>
      <c r="G429" s="321">
        <v>5635123.2000000002</v>
      </c>
      <c r="H429" s="321">
        <v>9069026.4000000004</v>
      </c>
      <c r="I429" s="321">
        <v>749175</v>
      </c>
      <c r="J429" s="321"/>
      <c r="K429" s="321"/>
      <c r="L429" s="321"/>
      <c r="M429" s="321">
        <v>1738</v>
      </c>
      <c r="N429" s="354">
        <v>8552607</v>
      </c>
      <c r="O429" s="321"/>
      <c r="P429" s="321"/>
      <c r="Q429" s="321"/>
      <c r="R429" s="354"/>
      <c r="S429" s="354"/>
      <c r="T429" s="321"/>
      <c r="U429" s="321"/>
      <c r="V429" s="321"/>
      <c r="W429" s="321"/>
      <c r="X429" s="321">
        <v>2949970.8</v>
      </c>
      <c r="Y429" s="22"/>
      <c r="Z429" s="22"/>
      <c r="AA429" s="351"/>
      <c r="AB429" s="22" t="s">
        <v>405</v>
      </c>
      <c r="AC429" s="47"/>
    </row>
    <row r="430" spans="1:29" ht="15.75" customHeight="1" x14ac:dyDescent="0.3">
      <c r="A430" s="282">
        <f t="shared" ref="A430" si="202">A429+1</f>
        <v>287</v>
      </c>
      <c r="B430" s="9" t="s">
        <v>771</v>
      </c>
      <c r="C430" s="354">
        <f t="shared" si="200"/>
        <v>40156799.549999997</v>
      </c>
      <c r="D430" s="398">
        <f t="shared" si="201"/>
        <v>36838082.399999999</v>
      </c>
      <c r="E430" s="321">
        <v>4716838.3499999996</v>
      </c>
      <c r="F430" s="321">
        <v>16667919.449999999</v>
      </c>
      <c r="G430" s="321">
        <v>5635123.2000000002</v>
      </c>
      <c r="H430" s="321">
        <v>9069026.4000000004</v>
      </c>
      <c r="I430" s="321">
        <v>749175</v>
      </c>
      <c r="J430" s="321"/>
      <c r="K430" s="321"/>
      <c r="L430" s="321"/>
      <c r="M430" s="321"/>
      <c r="N430" s="354"/>
      <c r="O430" s="321"/>
      <c r="P430" s="321"/>
      <c r="Q430" s="321"/>
      <c r="R430" s="354"/>
      <c r="S430" s="354"/>
      <c r="T430" s="321"/>
      <c r="U430" s="321"/>
      <c r="V430" s="321"/>
      <c r="W430" s="321"/>
      <c r="X430" s="321">
        <v>3318717.15</v>
      </c>
      <c r="Y430" s="22"/>
      <c r="Z430" s="22"/>
      <c r="AA430" s="351"/>
      <c r="AB430" s="22"/>
      <c r="AC430" s="47"/>
    </row>
    <row r="431" spans="1:29" ht="15.75" customHeight="1" x14ac:dyDescent="0.3">
      <c r="A431" s="397" t="s">
        <v>15</v>
      </c>
      <c r="B431" s="355"/>
      <c r="C431" s="354">
        <f>SUM(C429:C430)</f>
        <v>85469431.949999988</v>
      </c>
      <c r="D431" s="354">
        <f t="shared" ref="D431:Y431" si="203">SUM(D429:D430)</f>
        <v>70648137</v>
      </c>
      <c r="E431" s="354">
        <f t="shared" si="203"/>
        <v>9097463.5500000007</v>
      </c>
      <c r="F431" s="354">
        <f t="shared" si="203"/>
        <v>30644024.25</v>
      </c>
      <c r="G431" s="354">
        <f t="shared" si="203"/>
        <v>11270246.4</v>
      </c>
      <c r="H431" s="354">
        <f t="shared" si="203"/>
        <v>18138052.800000001</v>
      </c>
      <c r="I431" s="354">
        <f t="shared" si="203"/>
        <v>1498350</v>
      </c>
      <c r="J431" s="354">
        <f t="shared" si="203"/>
        <v>0</v>
      </c>
      <c r="K431" s="354">
        <f t="shared" si="203"/>
        <v>0</v>
      </c>
      <c r="L431" s="354">
        <f t="shared" si="203"/>
        <v>0</v>
      </c>
      <c r="M431" s="354">
        <f t="shared" si="203"/>
        <v>1738</v>
      </c>
      <c r="N431" s="354">
        <f t="shared" si="203"/>
        <v>8552607</v>
      </c>
      <c r="O431" s="354">
        <f t="shared" si="203"/>
        <v>0</v>
      </c>
      <c r="P431" s="354">
        <f t="shared" si="203"/>
        <v>0</v>
      </c>
      <c r="Q431" s="354">
        <f t="shared" si="203"/>
        <v>0</v>
      </c>
      <c r="R431" s="354">
        <f t="shared" si="203"/>
        <v>0</v>
      </c>
      <c r="S431" s="354">
        <f t="shared" si="203"/>
        <v>0</v>
      </c>
      <c r="T431" s="354">
        <f t="shared" si="203"/>
        <v>0</v>
      </c>
      <c r="U431" s="354">
        <f t="shared" si="203"/>
        <v>0</v>
      </c>
      <c r="V431" s="354">
        <f t="shared" si="203"/>
        <v>0</v>
      </c>
      <c r="W431" s="354">
        <f t="shared" si="203"/>
        <v>0</v>
      </c>
      <c r="X431" s="354">
        <f t="shared" si="203"/>
        <v>6268687.9499999993</v>
      </c>
      <c r="Y431" s="354">
        <f t="shared" si="203"/>
        <v>0</v>
      </c>
      <c r="Z431" s="354">
        <f>(C431-Y431)*0.0214</f>
        <v>1829045.8437299996</v>
      </c>
      <c r="AA431" s="22"/>
      <c r="AB431" s="22"/>
      <c r="AC431" s="47"/>
    </row>
    <row r="432" spans="1:29" ht="15.75" customHeight="1" x14ac:dyDescent="0.3">
      <c r="A432" s="391" t="s">
        <v>406</v>
      </c>
      <c r="B432" s="400"/>
      <c r="C432" s="392"/>
      <c r="D432" s="321"/>
      <c r="E432" s="321"/>
      <c r="F432" s="321"/>
      <c r="G432" s="321"/>
      <c r="H432" s="321"/>
      <c r="I432" s="321"/>
      <c r="J432" s="321"/>
      <c r="K432" s="321"/>
      <c r="L432" s="321"/>
      <c r="M432" s="321"/>
      <c r="N432" s="354"/>
      <c r="O432" s="321"/>
      <c r="P432" s="321"/>
      <c r="Q432" s="321"/>
      <c r="R432" s="354"/>
      <c r="S432" s="354"/>
      <c r="T432" s="321"/>
      <c r="U432" s="321"/>
      <c r="V432" s="321"/>
      <c r="W432" s="321"/>
      <c r="X432" s="321"/>
      <c r="Y432" s="354"/>
      <c r="Z432" s="354"/>
      <c r="AA432" s="22"/>
      <c r="AB432" s="22"/>
      <c r="AC432" s="47"/>
    </row>
    <row r="433" spans="1:32" ht="15.75" customHeight="1" x14ac:dyDescent="0.3">
      <c r="A433" s="282">
        <f>A430+1</f>
        <v>288</v>
      </c>
      <c r="B433" s="336" t="s">
        <v>407</v>
      </c>
      <c r="C433" s="354">
        <f t="shared" ref="C433:C435" si="204">D433+L433+N433+P433+R433+U433+W433+X433+Y433+K433+S433</f>
        <v>2455032.83</v>
      </c>
      <c r="D433" s="398">
        <f t="shared" ref="D433:D435" si="205">E433+F433+G433+H433+I433</f>
        <v>1344951.3</v>
      </c>
      <c r="E433" s="321">
        <v>1344951.3</v>
      </c>
      <c r="F433" s="321"/>
      <c r="G433" s="321"/>
      <c r="H433" s="321"/>
      <c r="I433" s="321"/>
      <c r="J433" s="321"/>
      <c r="K433" s="321"/>
      <c r="L433" s="321"/>
      <c r="M433" s="321">
        <v>189.9</v>
      </c>
      <c r="N433" s="354">
        <v>1110081.53</v>
      </c>
      <c r="O433" s="321"/>
      <c r="P433" s="321"/>
      <c r="Q433" s="321"/>
      <c r="R433" s="354"/>
      <c r="S433" s="354"/>
      <c r="T433" s="321"/>
      <c r="U433" s="321"/>
      <c r="V433" s="321"/>
      <c r="W433" s="321"/>
      <c r="X433" s="321"/>
      <c r="Y433" s="354"/>
      <c r="Z433" s="354"/>
      <c r="AA433" s="22" t="s">
        <v>518</v>
      </c>
      <c r="AB433" s="22" t="s">
        <v>408</v>
      </c>
      <c r="AC433" s="47"/>
    </row>
    <row r="434" spans="1:32" ht="15.75" customHeight="1" x14ac:dyDescent="0.3">
      <c r="A434" s="282">
        <f>A433+1</f>
        <v>289</v>
      </c>
      <c r="B434" s="336" t="s">
        <v>409</v>
      </c>
      <c r="C434" s="354">
        <f t="shared" si="204"/>
        <v>1110081.53</v>
      </c>
      <c r="D434" s="398">
        <f t="shared" si="205"/>
        <v>0</v>
      </c>
      <c r="E434" s="321"/>
      <c r="F434" s="321"/>
      <c r="G434" s="321"/>
      <c r="H434" s="321"/>
      <c r="I434" s="321"/>
      <c r="J434" s="321"/>
      <c r="K434" s="321"/>
      <c r="L434" s="321"/>
      <c r="M434" s="321">
        <v>189.5</v>
      </c>
      <c r="N434" s="354">
        <v>1110081.53</v>
      </c>
      <c r="O434" s="321"/>
      <c r="P434" s="321"/>
      <c r="Q434" s="321"/>
      <c r="R434" s="354"/>
      <c r="S434" s="354"/>
      <c r="T434" s="321"/>
      <c r="U434" s="321"/>
      <c r="V434" s="321"/>
      <c r="W434" s="321"/>
      <c r="X434" s="321"/>
      <c r="Y434" s="354"/>
      <c r="Z434" s="354"/>
      <c r="AA434" s="22" t="s">
        <v>384</v>
      </c>
      <c r="AB434" s="22" t="s">
        <v>384</v>
      </c>
      <c r="AC434" s="47"/>
    </row>
    <row r="435" spans="1:32" ht="15.75" customHeight="1" x14ac:dyDescent="0.3">
      <c r="A435" s="282">
        <f>A434+1</f>
        <v>290</v>
      </c>
      <c r="B435" s="336" t="s">
        <v>410</v>
      </c>
      <c r="C435" s="354">
        <f t="shared" si="204"/>
        <v>6284839.4699999997</v>
      </c>
      <c r="D435" s="398">
        <f t="shared" si="205"/>
        <v>0</v>
      </c>
      <c r="E435" s="321"/>
      <c r="F435" s="321"/>
      <c r="G435" s="321"/>
      <c r="H435" s="321"/>
      <c r="I435" s="321"/>
      <c r="J435" s="321"/>
      <c r="K435" s="321"/>
      <c r="L435" s="321"/>
      <c r="M435" s="321"/>
      <c r="N435" s="354"/>
      <c r="O435" s="321">
        <v>253.4</v>
      </c>
      <c r="P435" s="321">
        <v>6284839.4699999997</v>
      </c>
      <c r="Q435" s="321"/>
      <c r="R435" s="354"/>
      <c r="S435" s="354"/>
      <c r="T435" s="321"/>
      <c r="U435" s="321"/>
      <c r="V435" s="321"/>
      <c r="W435" s="321"/>
      <c r="X435" s="321"/>
      <c r="Y435" s="354"/>
      <c r="Z435" s="354"/>
      <c r="AA435" s="22" t="s">
        <v>199</v>
      </c>
      <c r="AB435" s="22" t="s">
        <v>199</v>
      </c>
      <c r="AC435" s="47"/>
    </row>
    <row r="436" spans="1:32" ht="15.75" customHeight="1" x14ac:dyDescent="0.3">
      <c r="A436" s="397" t="s">
        <v>15</v>
      </c>
      <c r="B436" s="355"/>
      <c r="C436" s="354">
        <f t="shared" ref="C436:T436" si="206">SUM(C433:C435)</f>
        <v>9849953.8300000001</v>
      </c>
      <c r="D436" s="321">
        <f t="shared" si="206"/>
        <v>1344951.3</v>
      </c>
      <c r="E436" s="321">
        <f t="shared" si="206"/>
        <v>1344951.3</v>
      </c>
      <c r="F436" s="321">
        <f t="shared" si="206"/>
        <v>0</v>
      </c>
      <c r="G436" s="321">
        <f t="shared" si="206"/>
        <v>0</v>
      </c>
      <c r="H436" s="321">
        <f t="shared" si="206"/>
        <v>0</v>
      </c>
      <c r="I436" s="321">
        <f t="shared" si="206"/>
        <v>0</v>
      </c>
      <c r="J436" s="321">
        <f t="shared" si="206"/>
        <v>0</v>
      </c>
      <c r="K436" s="321">
        <f t="shared" si="206"/>
        <v>0</v>
      </c>
      <c r="L436" s="321">
        <f t="shared" si="206"/>
        <v>0</v>
      </c>
      <c r="M436" s="321">
        <f t="shared" si="206"/>
        <v>379.4</v>
      </c>
      <c r="N436" s="354">
        <f t="shared" si="206"/>
        <v>2220163.06</v>
      </c>
      <c r="O436" s="321">
        <f t="shared" si="206"/>
        <v>253.4</v>
      </c>
      <c r="P436" s="321">
        <f t="shared" si="206"/>
        <v>6284839.4699999997</v>
      </c>
      <c r="Q436" s="321">
        <f t="shared" si="206"/>
        <v>0</v>
      </c>
      <c r="R436" s="354">
        <f t="shared" si="206"/>
        <v>0</v>
      </c>
      <c r="S436" s="354">
        <f t="shared" si="206"/>
        <v>0</v>
      </c>
      <c r="T436" s="354">
        <f t="shared" si="206"/>
        <v>0</v>
      </c>
      <c r="U436" s="321">
        <f>SUM(U433:U435)</f>
        <v>0</v>
      </c>
      <c r="V436" s="321">
        <f>SUM(V433:V435)</f>
        <v>0</v>
      </c>
      <c r="W436" s="321">
        <f>SUM(W433:W435)</f>
        <v>0</v>
      </c>
      <c r="X436" s="321">
        <f>SUM(X433:X435)</f>
        <v>0</v>
      </c>
      <c r="Y436" s="354">
        <f>SUM(Y433:Y435)</f>
        <v>0</v>
      </c>
      <c r="Z436" s="354">
        <f>(C436-Y436)*0.0214</f>
        <v>210789.01196199999</v>
      </c>
      <c r="AA436" s="22"/>
      <c r="AB436" s="22"/>
      <c r="AC436" s="47"/>
    </row>
    <row r="437" spans="1:32" ht="15.75" customHeight="1" x14ac:dyDescent="0.3">
      <c r="A437" s="391" t="s">
        <v>772</v>
      </c>
      <c r="B437" s="400"/>
      <c r="C437" s="392"/>
      <c r="D437" s="321"/>
      <c r="E437" s="321"/>
      <c r="F437" s="321"/>
      <c r="G437" s="321"/>
      <c r="H437" s="321"/>
      <c r="I437" s="321"/>
      <c r="J437" s="321"/>
      <c r="K437" s="321"/>
      <c r="L437" s="321"/>
      <c r="M437" s="321"/>
      <c r="N437" s="354"/>
      <c r="O437" s="321"/>
      <c r="P437" s="321"/>
      <c r="Q437" s="321"/>
      <c r="R437" s="354"/>
      <c r="S437" s="354"/>
      <c r="T437" s="321"/>
      <c r="U437" s="321"/>
      <c r="V437" s="321"/>
      <c r="W437" s="321"/>
      <c r="X437" s="321"/>
      <c r="Y437" s="354"/>
      <c r="Z437" s="354"/>
      <c r="AA437" s="22"/>
      <c r="AB437" s="22"/>
      <c r="AC437" s="47"/>
      <c r="AF437" s="48"/>
    </row>
    <row r="438" spans="1:32" s="27" customFormat="1" ht="20.25" customHeight="1" x14ac:dyDescent="0.25">
      <c r="A438" s="282">
        <f>A435+1</f>
        <v>291</v>
      </c>
      <c r="B438" s="329" t="s">
        <v>773</v>
      </c>
      <c r="C438" s="354">
        <f t="shared" ref="C438" si="207">D438+L438+N438+P438+R438+U438+W438+X438+Y438+K438+S438</f>
        <v>4771331.25</v>
      </c>
      <c r="D438" s="398">
        <f t="shared" ref="D438" si="208">E438+F438+G438+H438+I438</f>
        <v>0</v>
      </c>
      <c r="E438" s="213"/>
      <c r="F438" s="213"/>
      <c r="G438" s="213"/>
      <c r="H438" s="213"/>
      <c r="I438" s="213"/>
      <c r="J438" s="213"/>
      <c r="K438" s="213"/>
      <c r="L438" s="213"/>
      <c r="M438" s="213">
        <v>366.5</v>
      </c>
      <c r="N438" s="410">
        <v>2847993.75</v>
      </c>
      <c r="O438" s="213"/>
      <c r="P438" s="213"/>
      <c r="Q438" s="213"/>
      <c r="R438" s="410"/>
      <c r="S438" s="410"/>
      <c r="T438" s="213">
        <v>172.4</v>
      </c>
      <c r="U438" s="213">
        <v>1923337.5</v>
      </c>
      <c r="V438" s="213"/>
      <c r="W438" s="213"/>
      <c r="X438" s="213"/>
      <c r="Y438" s="390"/>
      <c r="Z438" s="390"/>
      <c r="AA438" s="22" t="s">
        <v>411</v>
      </c>
      <c r="AB438" s="55" t="s">
        <v>293</v>
      </c>
    </row>
    <row r="439" spans="1:32" ht="15.75" customHeight="1" x14ac:dyDescent="0.3">
      <c r="A439" s="397" t="s">
        <v>15</v>
      </c>
      <c r="B439" s="355"/>
      <c r="C439" s="354">
        <f>SUM(C438)</f>
        <v>4771331.25</v>
      </c>
      <c r="D439" s="321">
        <f t="shared" ref="D439:Y439" si="209">SUM(D438)</f>
        <v>0</v>
      </c>
      <c r="E439" s="321">
        <f t="shared" si="209"/>
        <v>0</v>
      </c>
      <c r="F439" s="321">
        <f t="shared" si="209"/>
        <v>0</v>
      </c>
      <c r="G439" s="321">
        <f t="shared" si="209"/>
        <v>0</v>
      </c>
      <c r="H439" s="321">
        <f t="shared" si="209"/>
        <v>0</v>
      </c>
      <c r="I439" s="321">
        <f t="shared" si="209"/>
        <v>0</v>
      </c>
      <c r="J439" s="321">
        <f t="shared" si="209"/>
        <v>0</v>
      </c>
      <c r="K439" s="321">
        <f t="shared" si="209"/>
        <v>0</v>
      </c>
      <c r="L439" s="321">
        <f t="shared" si="209"/>
        <v>0</v>
      </c>
      <c r="M439" s="321">
        <f t="shared" si="209"/>
        <v>366.5</v>
      </c>
      <c r="N439" s="354">
        <f t="shared" si="209"/>
        <v>2847993.75</v>
      </c>
      <c r="O439" s="321">
        <f t="shared" si="209"/>
        <v>0</v>
      </c>
      <c r="P439" s="321">
        <f t="shared" si="209"/>
        <v>0</v>
      </c>
      <c r="Q439" s="321">
        <f t="shared" si="209"/>
        <v>0</v>
      </c>
      <c r="R439" s="354">
        <f t="shared" si="209"/>
        <v>0</v>
      </c>
      <c r="S439" s="354">
        <f t="shared" si="209"/>
        <v>0</v>
      </c>
      <c r="T439" s="321">
        <f t="shared" si="209"/>
        <v>172.4</v>
      </c>
      <c r="U439" s="321">
        <f t="shared" si="209"/>
        <v>1923337.5</v>
      </c>
      <c r="V439" s="321">
        <f t="shared" si="209"/>
        <v>0</v>
      </c>
      <c r="W439" s="321">
        <f t="shared" si="209"/>
        <v>0</v>
      </c>
      <c r="X439" s="321">
        <f t="shared" si="209"/>
        <v>0</v>
      </c>
      <c r="Y439" s="354">
        <f t="shared" si="209"/>
        <v>0</v>
      </c>
      <c r="Z439" s="354">
        <f>(C439-Y439)*0.0214</f>
        <v>102106.48874999999</v>
      </c>
      <c r="AA439" s="22"/>
      <c r="AB439" s="22"/>
      <c r="AC439" s="47"/>
    </row>
    <row r="440" spans="1:32" s="5" customFormat="1" ht="15.75" customHeight="1" x14ac:dyDescent="0.3">
      <c r="A440" s="387" t="s">
        <v>37</v>
      </c>
      <c r="B440" s="242"/>
      <c r="C440" s="395">
        <f>C405+C421+C431+C436+C439+C414+C427+C411+C408</f>
        <v>237084903.30500001</v>
      </c>
      <c r="D440" s="395">
        <f t="shared" ref="D440:Y440" si="210">D405+D421+D431+D436+D439+D414+D427+D411+D408</f>
        <v>111777314.09999999</v>
      </c>
      <c r="E440" s="395">
        <f t="shared" si="210"/>
        <v>13383984.600000001</v>
      </c>
      <c r="F440" s="395">
        <f t="shared" si="210"/>
        <v>50973262.410000004</v>
      </c>
      <c r="G440" s="395">
        <f t="shared" si="210"/>
        <v>15874464.9</v>
      </c>
      <c r="H440" s="395">
        <f t="shared" si="210"/>
        <v>25970727.300000001</v>
      </c>
      <c r="I440" s="395">
        <f t="shared" si="210"/>
        <v>5574874.8900000006</v>
      </c>
      <c r="J440" s="395">
        <f t="shared" si="210"/>
        <v>0</v>
      </c>
      <c r="K440" s="395">
        <f t="shared" si="210"/>
        <v>0</v>
      </c>
      <c r="L440" s="395">
        <f t="shared" si="210"/>
        <v>0</v>
      </c>
      <c r="M440" s="395">
        <f t="shared" si="210"/>
        <v>12243.2</v>
      </c>
      <c r="N440" s="395">
        <f t="shared" si="210"/>
        <v>71852291.090000004</v>
      </c>
      <c r="O440" s="395">
        <f t="shared" si="210"/>
        <v>1635.3000000000002</v>
      </c>
      <c r="P440" s="395">
        <f t="shared" si="210"/>
        <v>40558792.365000002</v>
      </c>
      <c r="Q440" s="395">
        <f t="shared" si="210"/>
        <v>0</v>
      </c>
      <c r="R440" s="395">
        <f t="shared" si="210"/>
        <v>0</v>
      </c>
      <c r="S440" s="395">
        <f t="shared" si="210"/>
        <v>0</v>
      </c>
      <c r="T440" s="395">
        <f t="shared" si="210"/>
        <v>172.4</v>
      </c>
      <c r="U440" s="395">
        <f t="shared" si="210"/>
        <v>1923337.5</v>
      </c>
      <c r="V440" s="395">
        <f t="shared" si="210"/>
        <v>0</v>
      </c>
      <c r="W440" s="395">
        <f t="shared" si="210"/>
        <v>0</v>
      </c>
      <c r="X440" s="395">
        <f t="shared" si="210"/>
        <v>10244624.25</v>
      </c>
      <c r="Y440" s="395">
        <f t="shared" si="210"/>
        <v>728544</v>
      </c>
      <c r="Z440" s="354">
        <f>(C440-Y440)*0.0214</f>
        <v>5058026.0891269995</v>
      </c>
      <c r="AA440" s="22"/>
      <c r="AB440" s="22"/>
      <c r="AC440" s="100"/>
      <c r="AD440" s="4"/>
    </row>
    <row r="441" spans="1:32" s="5" customFormat="1" ht="16.5" customHeight="1" x14ac:dyDescent="0.3">
      <c r="A441" s="391" t="s">
        <v>38</v>
      </c>
      <c r="B441" s="234"/>
      <c r="C441" s="384"/>
      <c r="D441" s="384"/>
      <c r="E441" s="384"/>
      <c r="F441" s="384"/>
      <c r="G441" s="384"/>
      <c r="H441" s="384"/>
      <c r="I441" s="384"/>
      <c r="J441" s="384"/>
      <c r="K441" s="384"/>
      <c r="L441" s="384"/>
      <c r="M441" s="384"/>
      <c r="N441" s="384"/>
      <c r="O441" s="384"/>
      <c r="P441" s="384"/>
      <c r="Q441" s="384"/>
      <c r="R441" s="384"/>
      <c r="S441" s="384"/>
      <c r="T441" s="384"/>
      <c r="U441" s="384"/>
      <c r="V441" s="384"/>
      <c r="W441" s="384"/>
      <c r="X441" s="384"/>
      <c r="Y441" s="385"/>
      <c r="Z441" s="395"/>
      <c r="AA441" s="22"/>
      <c r="AB441" s="22"/>
      <c r="AD441" s="48"/>
    </row>
    <row r="442" spans="1:32" ht="18.75" customHeight="1" x14ac:dyDescent="0.3">
      <c r="A442" s="391" t="s">
        <v>39</v>
      </c>
      <c r="B442" s="400"/>
      <c r="C442" s="392"/>
      <c r="D442" s="233"/>
      <c r="E442" s="233"/>
      <c r="F442" s="233"/>
      <c r="G442" s="233"/>
      <c r="H442" s="233"/>
      <c r="I442" s="233"/>
      <c r="J442" s="233"/>
      <c r="K442" s="233"/>
      <c r="L442" s="233"/>
      <c r="M442" s="233"/>
      <c r="N442" s="243"/>
      <c r="O442" s="233"/>
      <c r="P442" s="233"/>
      <c r="Q442" s="233"/>
      <c r="R442" s="243"/>
      <c r="S442" s="243"/>
      <c r="T442" s="233"/>
      <c r="U442" s="233"/>
      <c r="V442" s="233"/>
      <c r="W442" s="233"/>
      <c r="X442" s="233"/>
      <c r="Y442" s="243"/>
      <c r="Z442" s="243"/>
      <c r="AA442" s="22"/>
      <c r="AB442" s="22"/>
    </row>
    <row r="443" spans="1:32" ht="18.75" customHeight="1" x14ac:dyDescent="0.3">
      <c r="A443" s="282">
        <f>A438+1</f>
        <v>292</v>
      </c>
      <c r="B443" s="336" t="s">
        <v>774</v>
      </c>
      <c r="C443" s="354">
        <f t="shared" ref="C443:C451" si="211">D443+L443+N443+P443+R443+U443+W443+X443+Y443+K443+S443</f>
        <v>7859645</v>
      </c>
      <c r="D443" s="398">
        <f t="shared" ref="D443:D451" si="212">E443+F443+G443+H443+I443</f>
        <v>2103608</v>
      </c>
      <c r="E443" s="321"/>
      <c r="F443" s="321"/>
      <c r="G443" s="321">
        <v>659632</v>
      </c>
      <c r="H443" s="321">
        <v>986989</v>
      </c>
      <c r="I443" s="321">
        <v>456987</v>
      </c>
      <c r="J443" s="321"/>
      <c r="K443" s="321"/>
      <c r="L443" s="321"/>
      <c r="M443" s="321"/>
      <c r="N443" s="354"/>
      <c r="O443" s="321">
        <v>964.4</v>
      </c>
      <c r="P443" s="321">
        <v>1725692</v>
      </c>
      <c r="Q443" s="321">
        <v>4706</v>
      </c>
      <c r="R443" s="354">
        <v>2365987</v>
      </c>
      <c r="S443" s="354">
        <v>235698</v>
      </c>
      <c r="T443" s="321"/>
      <c r="U443" s="321"/>
      <c r="V443" s="321"/>
      <c r="W443" s="321"/>
      <c r="X443" s="398"/>
      <c r="Y443" s="354">
        <f>210600+105300+91980+847080+173700</f>
        <v>1428660</v>
      </c>
      <c r="Z443" s="354" t="s">
        <v>775</v>
      </c>
      <c r="AA443" s="22"/>
      <c r="AB443" s="351"/>
    </row>
    <row r="444" spans="1:32" ht="18.75" customHeight="1" x14ac:dyDescent="0.3">
      <c r="A444" s="282">
        <f>A443+1</f>
        <v>293</v>
      </c>
      <c r="B444" s="336" t="s">
        <v>865</v>
      </c>
      <c r="C444" s="354">
        <f t="shared" ref="C444" si="213">D444+L444+N444+P444+R444+U444+W444+X444+Y444+K444+S444</f>
        <v>38201121.340000004</v>
      </c>
      <c r="D444" s="406">
        <f t="shared" ref="D444" si="214">E444+F444+G444+H444+I444</f>
        <v>0</v>
      </c>
      <c r="E444" s="321"/>
      <c r="F444" s="321"/>
      <c r="G444" s="321"/>
      <c r="H444" s="321"/>
      <c r="I444" s="321"/>
      <c r="J444" s="321">
        <v>1</v>
      </c>
      <c r="K444" s="321">
        <v>2142842.2400000002</v>
      </c>
      <c r="L444" s="321">
        <v>63832.1</v>
      </c>
      <c r="M444" s="321"/>
      <c r="N444" s="354"/>
      <c r="O444" s="321"/>
      <c r="P444" s="321"/>
      <c r="Q444" s="321"/>
      <c r="R444" s="354">
        <v>35994447</v>
      </c>
      <c r="S444" s="354"/>
      <c r="T444" s="321"/>
      <c r="U444" s="321"/>
      <c r="V444" s="321"/>
      <c r="W444" s="321"/>
      <c r="X444" s="406"/>
      <c r="Y444" s="354"/>
      <c r="Z444" s="354"/>
      <c r="AA444" s="22"/>
      <c r="AB444" s="351"/>
    </row>
    <row r="445" spans="1:32" s="318" customFormat="1" ht="16.5" customHeight="1" x14ac:dyDescent="0.25">
      <c r="A445" s="282">
        <f t="shared" ref="A445:A447" si="215">A444+1</f>
        <v>294</v>
      </c>
      <c r="B445" s="329" t="s">
        <v>500</v>
      </c>
      <c r="C445" s="354">
        <f t="shared" si="211"/>
        <v>18288519.899999999</v>
      </c>
      <c r="D445" s="398">
        <f t="shared" si="212"/>
        <v>0</v>
      </c>
      <c r="E445" s="361"/>
      <c r="F445" s="361"/>
      <c r="G445" s="361"/>
      <c r="H445" s="361"/>
      <c r="I445" s="361"/>
      <c r="J445" s="361"/>
      <c r="K445" s="361"/>
      <c r="L445" s="361"/>
      <c r="M445" s="186">
        <v>3122</v>
      </c>
      <c r="N445" s="22">
        <v>18288519.899999999</v>
      </c>
      <c r="O445" s="361"/>
      <c r="P445" s="361"/>
      <c r="Q445" s="361"/>
      <c r="R445" s="352"/>
      <c r="S445" s="352"/>
      <c r="T445" s="361"/>
      <c r="U445" s="361"/>
      <c r="V445" s="361"/>
      <c r="W445" s="361"/>
      <c r="X445" s="361"/>
      <c r="Y445" s="390"/>
      <c r="Z445" s="390"/>
      <c r="AA445" s="386"/>
      <c r="AB445" s="351" t="s">
        <v>477</v>
      </c>
    </row>
    <row r="446" spans="1:32" s="113" customFormat="1" x14ac:dyDescent="0.25">
      <c r="A446" s="282">
        <f t="shared" si="215"/>
        <v>295</v>
      </c>
      <c r="B446" s="329" t="s">
        <v>776</v>
      </c>
      <c r="C446" s="354">
        <f t="shared" si="211"/>
        <v>8494027.5</v>
      </c>
      <c r="D446" s="398">
        <f t="shared" si="212"/>
        <v>0</v>
      </c>
      <c r="E446" s="361"/>
      <c r="F446" s="361"/>
      <c r="G446" s="361"/>
      <c r="H446" s="361"/>
      <c r="I446" s="361"/>
      <c r="J446" s="361"/>
      <c r="K446" s="361"/>
      <c r="L446" s="361"/>
      <c r="M446" s="186">
        <v>1450</v>
      </c>
      <c r="N446" s="22">
        <v>8494027.5</v>
      </c>
      <c r="O446" s="361"/>
      <c r="P446" s="361"/>
      <c r="Q446" s="361"/>
      <c r="R446" s="352"/>
      <c r="S446" s="352"/>
      <c r="T446" s="361"/>
      <c r="U446" s="361"/>
      <c r="V446" s="361"/>
      <c r="W446" s="361"/>
      <c r="X446" s="361"/>
      <c r="Y446" s="390"/>
      <c r="Z446" s="390"/>
      <c r="AA446" s="98" t="s">
        <v>298</v>
      </c>
      <c r="AB446" s="351" t="s">
        <v>298</v>
      </c>
    </row>
    <row r="447" spans="1:32" s="114" customFormat="1" ht="14.4" x14ac:dyDescent="0.3">
      <c r="A447" s="282">
        <f t="shared" si="215"/>
        <v>296</v>
      </c>
      <c r="B447" s="329" t="s">
        <v>493</v>
      </c>
      <c r="C447" s="354">
        <f t="shared" si="211"/>
        <v>7656340.6500000004</v>
      </c>
      <c r="D447" s="398">
        <f t="shared" si="212"/>
        <v>0</v>
      </c>
      <c r="E447" s="361"/>
      <c r="F447" s="361"/>
      <c r="G447" s="361"/>
      <c r="H447" s="361"/>
      <c r="I447" s="361"/>
      <c r="J447" s="361"/>
      <c r="K447" s="361"/>
      <c r="L447" s="361"/>
      <c r="M447" s="186">
        <v>1307</v>
      </c>
      <c r="N447" s="22">
        <v>7656340.6500000004</v>
      </c>
      <c r="O447" s="361"/>
      <c r="P447" s="361"/>
      <c r="Q447" s="361"/>
      <c r="R447" s="352"/>
      <c r="S447" s="352"/>
      <c r="T447" s="361"/>
      <c r="U447" s="361"/>
      <c r="V447" s="361"/>
      <c r="W447" s="361"/>
      <c r="X447" s="361"/>
      <c r="Y447" s="390"/>
      <c r="Z447" s="390"/>
      <c r="AA447" s="172"/>
      <c r="AB447" s="173"/>
      <c r="AC447" s="114" t="s">
        <v>298</v>
      </c>
    </row>
    <row r="448" spans="1:32" s="114" customFormat="1" ht="14.4" x14ac:dyDescent="0.3">
      <c r="A448" s="282">
        <f t="shared" ref="A448:A449" si="216">A447+1</f>
        <v>297</v>
      </c>
      <c r="B448" s="329" t="s">
        <v>494</v>
      </c>
      <c r="C448" s="354">
        <f t="shared" si="211"/>
        <v>11299985.550000001</v>
      </c>
      <c r="D448" s="398">
        <f t="shared" si="212"/>
        <v>0</v>
      </c>
      <c r="E448" s="361"/>
      <c r="F448" s="361"/>
      <c r="G448" s="361"/>
      <c r="H448" s="361"/>
      <c r="I448" s="361"/>
      <c r="J448" s="361"/>
      <c r="K448" s="361"/>
      <c r="L448" s="361"/>
      <c r="M448" s="186">
        <v>1929</v>
      </c>
      <c r="N448" s="22">
        <v>11299985.550000001</v>
      </c>
      <c r="O448" s="361"/>
      <c r="P448" s="361"/>
      <c r="Q448" s="361"/>
      <c r="R448" s="352"/>
      <c r="S448" s="352"/>
      <c r="T448" s="361"/>
      <c r="U448" s="361"/>
      <c r="V448" s="361"/>
      <c r="W448" s="361"/>
      <c r="X448" s="361"/>
      <c r="Y448" s="390"/>
      <c r="Z448" s="390"/>
      <c r="AA448" s="172"/>
      <c r="AB448" s="173"/>
      <c r="AC448" s="114" t="s">
        <v>412</v>
      </c>
    </row>
    <row r="449" spans="1:32" s="114" customFormat="1" ht="14.4" x14ac:dyDescent="0.3">
      <c r="A449" s="282">
        <f t="shared" si="216"/>
        <v>298</v>
      </c>
      <c r="B449" s="329" t="s">
        <v>495</v>
      </c>
      <c r="C449" s="354">
        <f t="shared" si="211"/>
        <v>13461569.1</v>
      </c>
      <c r="D449" s="398">
        <f t="shared" si="212"/>
        <v>0</v>
      </c>
      <c r="E449" s="361"/>
      <c r="F449" s="361"/>
      <c r="G449" s="361"/>
      <c r="H449" s="361"/>
      <c r="I449" s="361"/>
      <c r="J449" s="361"/>
      <c r="K449" s="361"/>
      <c r="L449" s="361"/>
      <c r="M449" s="186">
        <v>2298</v>
      </c>
      <c r="N449" s="22">
        <v>13461569.1</v>
      </c>
      <c r="O449" s="361"/>
      <c r="P449" s="361"/>
      <c r="Q449" s="361"/>
      <c r="R449" s="352"/>
      <c r="S449" s="352"/>
      <c r="T449" s="361"/>
      <c r="U449" s="361"/>
      <c r="V449" s="361"/>
      <c r="W449" s="361"/>
      <c r="X449" s="361"/>
      <c r="Y449" s="390"/>
      <c r="Z449" s="390"/>
      <c r="AA449" s="172"/>
      <c r="AB449" s="173"/>
      <c r="AC449" s="114" t="s">
        <v>412</v>
      </c>
    </row>
    <row r="450" spans="1:32" s="114" customFormat="1" ht="14.4" x14ac:dyDescent="0.3">
      <c r="A450" s="282">
        <v>299</v>
      </c>
      <c r="B450" s="329" t="s">
        <v>869</v>
      </c>
      <c r="C450" s="354">
        <f t="shared" si="211"/>
        <v>37598777.780000001</v>
      </c>
      <c r="D450" s="419"/>
      <c r="E450" s="361"/>
      <c r="F450" s="361"/>
      <c r="G450" s="361"/>
      <c r="H450" s="361"/>
      <c r="I450" s="361"/>
      <c r="J450" s="361"/>
      <c r="K450" s="361"/>
      <c r="L450" s="361"/>
      <c r="M450" s="186"/>
      <c r="N450" s="22"/>
      <c r="O450" s="361"/>
      <c r="P450" s="361"/>
      <c r="Q450" s="361"/>
      <c r="R450" s="352">
        <v>36578001.600000001</v>
      </c>
      <c r="S450" s="352"/>
      <c r="T450" s="361"/>
      <c r="U450" s="361"/>
      <c r="V450" s="361"/>
      <c r="W450" s="361"/>
      <c r="X450" s="361"/>
      <c r="Y450" s="418">
        <v>1020776.18</v>
      </c>
      <c r="Z450" s="418"/>
      <c r="AA450" s="172"/>
      <c r="AB450" s="173"/>
      <c r="AC450" s="114" t="s">
        <v>297</v>
      </c>
    </row>
    <row r="451" spans="1:32" s="114" customFormat="1" ht="14.4" x14ac:dyDescent="0.3">
      <c r="A451" s="282">
        <v>300</v>
      </c>
      <c r="B451" s="329" t="s">
        <v>496</v>
      </c>
      <c r="C451" s="354">
        <f t="shared" si="211"/>
        <v>8007817.6500000004</v>
      </c>
      <c r="D451" s="398">
        <f t="shared" si="212"/>
        <v>0</v>
      </c>
      <c r="E451" s="361"/>
      <c r="F451" s="361"/>
      <c r="G451" s="361"/>
      <c r="H451" s="361"/>
      <c r="I451" s="361"/>
      <c r="J451" s="361"/>
      <c r="K451" s="361"/>
      <c r="L451" s="361"/>
      <c r="M451" s="186">
        <v>1367</v>
      </c>
      <c r="N451" s="22">
        <v>8007817.6500000004</v>
      </c>
      <c r="O451" s="361"/>
      <c r="P451" s="361"/>
      <c r="Q451" s="361"/>
      <c r="R451" s="352"/>
      <c r="S451" s="352"/>
      <c r="T451" s="361"/>
      <c r="U451" s="361"/>
      <c r="V451" s="361"/>
      <c r="W451" s="361"/>
      <c r="X451" s="361"/>
      <c r="Y451" s="390"/>
      <c r="Z451" s="390"/>
      <c r="AA451" s="172"/>
      <c r="AB451" s="173"/>
      <c r="AC451" s="114" t="s">
        <v>412</v>
      </c>
    </row>
    <row r="452" spans="1:32" ht="18.75" customHeight="1" x14ac:dyDescent="0.3">
      <c r="A452" s="397" t="s">
        <v>15</v>
      </c>
      <c r="B452" s="355"/>
      <c r="C452" s="390">
        <f t="shared" ref="C452:R452" si="217">SUM(C443:C451)</f>
        <v>150867804.47</v>
      </c>
      <c r="D452" s="398">
        <f t="shared" si="217"/>
        <v>2103608</v>
      </c>
      <c r="E452" s="398">
        <f t="shared" si="217"/>
        <v>0</v>
      </c>
      <c r="F452" s="398">
        <f t="shared" si="217"/>
        <v>0</v>
      </c>
      <c r="G452" s="398">
        <f t="shared" si="217"/>
        <v>659632</v>
      </c>
      <c r="H452" s="398">
        <f t="shared" si="217"/>
        <v>986989</v>
      </c>
      <c r="I452" s="398">
        <f t="shared" si="217"/>
        <v>456987</v>
      </c>
      <c r="J452" s="398">
        <f t="shared" si="217"/>
        <v>1</v>
      </c>
      <c r="K452" s="398">
        <f t="shared" si="217"/>
        <v>2142842.2400000002</v>
      </c>
      <c r="L452" s="398">
        <f t="shared" si="217"/>
        <v>63832.1</v>
      </c>
      <c r="M452" s="398">
        <f t="shared" si="217"/>
        <v>11473</v>
      </c>
      <c r="N452" s="390">
        <f t="shared" si="217"/>
        <v>67208260.349999994</v>
      </c>
      <c r="O452" s="398">
        <f t="shared" si="217"/>
        <v>964.4</v>
      </c>
      <c r="P452" s="398">
        <f t="shared" si="217"/>
        <v>1725692</v>
      </c>
      <c r="Q452" s="398">
        <f t="shared" si="217"/>
        <v>4706</v>
      </c>
      <c r="R452" s="390">
        <f t="shared" si="217"/>
        <v>74938435.599999994</v>
      </c>
      <c r="S452" s="390"/>
      <c r="T452" s="398">
        <f t="shared" ref="T452:Y452" si="218">SUM(T443:T451)</f>
        <v>0</v>
      </c>
      <c r="U452" s="398">
        <f t="shared" si="218"/>
        <v>0</v>
      </c>
      <c r="V452" s="398">
        <f t="shared" si="218"/>
        <v>0</v>
      </c>
      <c r="W452" s="398">
        <f t="shared" si="218"/>
        <v>0</v>
      </c>
      <c r="X452" s="398">
        <f t="shared" si="218"/>
        <v>0</v>
      </c>
      <c r="Y452" s="390">
        <f t="shared" si="218"/>
        <v>2449436.1800000002</v>
      </c>
      <c r="Z452" s="354">
        <f>(C452-Y452)*0.0214</f>
        <v>3176153.0814059996</v>
      </c>
      <c r="AA452" s="22"/>
      <c r="AB452" s="22"/>
      <c r="AC452" s="47"/>
      <c r="AF452" s="48"/>
    </row>
    <row r="453" spans="1:32" ht="18.75" customHeight="1" x14ac:dyDescent="0.3">
      <c r="A453" s="287" t="s">
        <v>497</v>
      </c>
      <c r="B453" s="260"/>
      <c r="C453" s="230"/>
      <c r="D453" s="233"/>
      <c r="E453" s="233"/>
      <c r="F453" s="233"/>
      <c r="G453" s="233"/>
      <c r="H453" s="233"/>
      <c r="I453" s="233"/>
      <c r="J453" s="233"/>
      <c r="K453" s="233"/>
      <c r="L453" s="233"/>
      <c r="M453" s="233"/>
      <c r="N453" s="243"/>
      <c r="O453" s="233"/>
      <c r="P453" s="233"/>
      <c r="Q453" s="233"/>
      <c r="R453" s="243"/>
      <c r="S453" s="243"/>
      <c r="T453" s="233"/>
      <c r="U453" s="233"/>
      <c r="V453" s="233"/>
      <c r="W453" s="233"/>
      <c r="X453" s="233"/>
      <c r="Y453" s="243"/>
      <c r="Z453" s="243"/>
      <c r="AA453" s="22"/>
      <c r="AB453" s="22"/>
    </row>
    <row r="454" spans="1:32" s="69" customFormat="1" ht="21.75" customHeight="1" x14ac:dyDescent="0.25">
      <c r="A454" s="282">
        <f>A451+1</f>
        <v>301</v>
      </c>
      <c r="B454" s="338" t="s">
        <v>238</v>
      </c>
      <c r="C454" s="354">
        <f t="shared" ref="C454" si="219">D454+L454+N454+P454+R454+U454+W454+X454+Y454+K454+S454</f>
        <v>4801036.8</v>
      </c>
      <c r="D454" s="398">
        <f t="shared" ref="D454" si="220">E454+F454+G454+H454+I454</f>
        <v>1110528.3</v>
      </c>
      <c r="E454" s="361">
        <v>1110528.3</v>
      </c>
      <c r="F454" s="58"/>
      <c r="G454" s="58"/>
      <c r="H454" s="58"/>
      <c r="I454" s="58"/>
      <c r="J454" s="58"/>
      <c r="K454" s="58"/>
      <c r="L454" s="109"/>
      <c r="M454" s="58">
        <v>630</v>
      </c>
      <c r="N454" s="131">
        <v>3690508.5</v>
      </c>
      <c r="O454" s="58"/>
      <c r="P454" s="58"/>
      <c r="Q454" s="58"/>
      <c r="R454" s="131"/>
      <c r="S454" s="131"/>
      <c r="T454" s="361"/>
      <c r="U454" s="361"/>
      <c r="V454" s="361"/>
      <c r="W454" s="361"/>
      <c r="X454" s="361"/>
      <c r="Y454" s="390"/>
      <c r="Z454" s="390"/>
      <c r="AA454" s="65"/>
      <c r="AB454" s="65" t="s">
        <v>330</v>
      </c>
      <c r="AC454" s="111"/>
    </row>
    <row r="455" spans="1:32" ht="18.75" customHeight="1" x14ac:dyDescent="0.3">
      <c r="A455" s="397" t="s">
        <v>15</v>
      </c>
      <c r="B455" s="355"/>
      <c r="C455" s="354">
        <f t="shared" ref="C455:R455" si="221">SUM(C454:C454)</f>
        <v>4801036.8</v>
      </c>
      <c r="D455" s="321">
        <f t="shared" si="221"/>
        <v>1110528.3</v>
      </c>
      <c r="E455" s="321">
        <f t="shared" si="221"/>
        <v>1110528.3</v>
      </c>
      <c r="F455" s="321">
        <f t="shared" si="221"/>
        <v>0</v>
      </c>
      <c r="G455" s="321">
        <f t="shared" si="221"/>
        <v>0</v>
      </c>
      <c r="H455" s="321">
        <f t="shared" si="221"/>
        <v>0</v>
      </c>
      <c r="I455" s="321">
        <f t="shared" si="221"/>
        <v>0</v>
      </c>
      <c r="J455" s="321">
        <f t="shared" si="221"/>
        <v>0</v>
      </c>
      <c r="K455" s="321">
        <f t="shared" si="221"/>
        <v>0</v>
      </c>
      <c r="L455" s="321">
        <f t="shared" si="221"/>
        <v>0</v>
      </c>
      <c r="M455" s="321">
        <f t="shared" si="221"/>
        <v>630</v>
      </c>
      <c r="N455" s="354">
        <f t="shared" si="221"/>
        <v>3690508.5</v>
      </c>
      <c r="O455" s="321">
        <f t="shared" si="221"/>
        <v>0</v>
      </c>
      <c r="P455" s="321">
        <f t="shared" si="221"/>
        <v>0</v>
      </c>
      <c r="Q455" s="321">
        <f t="shared" si="221"/>
        <v>0</v>
      </c>
      <c r="R455" s="354">
        <f t="shared" si="221"/>
        <v>0</v>
      </c>
      <c r="S455" s="354"/>
      <c r="T455" s="321">
        <f t="shared" ref="T455:Y455" si="222">SUM(T454:T454)</f>
        <v>0</v>
      </c>
      <c r="U455" s="321">
        <f t="shared" si="222"/>
        <v>0</v>
      </c>
      <c r="V455" s="321">
        <f t="shared" si="222"/>
        <v>0</v>
      </c>
      <c r="W455" s="321">
        <f t="shared" si="222"/>
        <v>0</v>
      </c>
      <c r="X455" s="321">
        <f t="shared" si="222"/>
        <v>0</v>
      </c>
      <c r="Y455" s="354">
        <f t="shared" si="222"/>
        <v>0</v>
      </c>
      <c r="Z455" s="354">
        <f>(C455-Y455)*0.0214</f>
        <v>102742.18751999999</v>
      </c>
      <c r="AA455" s="22"/>
      <c r="AB455" s="22"/>
      <c r="AC455" s="47"/>
      <c r="AF455" s="48"/>
    </row>
    <row r="456" spans="1:32" ht="18.75" customHeight="1" x14ac:dyDescent="0.3">
      <c r="A456" s="391" t="s">
        <v>41</v>
      </c>
      <c r="B456" s="400"/>
      <c r="C456" s="392"/>
      <c r="D456" s="233"/>
      <c r="E456" s="233"/>
      <c r="F456" s="233"/>
      <c r="G456" s="233"/>
      <c r="H456" s="233"/>
      <c r="I456" s="233"/>
      <c r="J456" s="233"/>
      <c r="K456" s="233"/>
      <c r="L456" s="233"/>
      <c r="M456" s="233"/>
      <c r="N456" s="243"/>
      <c r="O456" s="233"/>
      <c r="P456" s="233"/>
      <c r="Q456" s="233"/>
      <c r="R456" s="243"/>
      <c r="S456" s="243"/>
      <c r="T456" s="233"/>
      <c r="U456" s="233"/>
      <c r="V456" s="233"/>
      <c r="W456" s="233"/>
      <c r="X456" s="233"/>
      <c r="Y456" s="243"/>
      <c r="Z456" s="243"/>
      <c r="AA456" s="22"/>
      <c r="AB456" s="22"/>
    </row>
    <row r="457" spans="1:32" ht="24" customHeight="1" x14ac:dyDescent="0.3">
      <c r="A457" s="282">
        <f>A454+1</f>
        <v>302</v>
      </c>
      <c r="B457" s="336" t="s">
        <v>237</v>
      </c>
      <c r="C457" s="354">
        <f t="shared" ref="C457" si="223">D457+L457+N457+P457+R457+U457+W457+X457+Y457+K457+S457</f>
        <v>1195021.8</v>
      </c>
      <c r="D457" s="398">
        <f t="shared" ref="D457" si="224">E457+F457+G457+H457+I457</f>
        <v>0</v>
      </c>
      <c r="E457" s="398"/>
      <c r="F457" s="398"/>
      <c r="G457" s="398"/>
      <c r="H457" s="398"/>
      <c r="I457" s="398"/>
      <c r="J457" s="398"/>
      <c r="K457" s="398"/>
      <c r="L457" s="398"/>
      <c r="M457" s="398">
        <v>204</v>
      </c>
      <c r="N457" s="354">
        <v>1195021.8</v>
      </c>
      <c r="O457" s="398"/>
      <c r="P457" s="398"/>
      <c r="Q457" s="398"/>
      <c r="R457" s="390"/>
      <c r="S457" s="390"/>
      <c r="T457" s="398"/>
      <c r="U457" s="398"/>
      <c r="V457" s="398"/>
      <c r="W457" s="398"/>
      <c r="X457" s="398"/>
      <c r="Y457" s="390"/>
      <c r="Z457" s="390"/>
      <c r="AA457" s="22"/>
      <c r="AB457" s="22" t="s">
        <v>330</v>
      </c>
      <c r="AD457" s="67"/>
    </row>
    <row r="458" spans="1:32" ht="18.75" customHeight="1" x14ac:dyDescent="0.3">
      <c r="A458" s="397" t="s">
        <v>15</v>
      </c>
      <c r="B458" s="355"/>
      <c r="C458" s="390">
        <f t="shared" ref="C458:R458" si="225">SUM(C457:C457)</f>
        <v>1195021.8</v>
      </c>
      <c r="D458" s="398">
        <f t="shared" si="225"/>
        <v>0</v>
      </c>
      <c r="E458" s="398">
        <f t="shared" si="225"/>
        <v>0</v>
      </c>
      <c r="F458" s="398">
        <f t="shared" si="225"/>
        <v>0</v>
      </c>
      <c r="G458" s="398">
        <f t="shared" si="225"/>
        <v>0</v>
      </c>
      <c r="H458" s="398">
        <f t="shared" si="225"/>
        <v>0</v>
      </c>
      <c r="I458" s="398">
        <f t="shared" si="225"/>
        <v>0</v>
      </c>
      <c r="J458" s="398">
        <f t="shared" si="225"/>
        <v>0</v>
      </c>
      <c r="K458" s="398">
        <f t="shared" si="225"/>
        <v>0</v>
      </c>
      <c r="L458" s="398">
        <f t="shared" si="225"/>
        <v>0</v>
      </c>
      <c r="M458" s="398">
        <f t="shared" si="225"/>
        <v>204</v>
      </c>
      <c r="N458" s="390">
        <f t="shared" si="225"/>
        <v>1195021.8</v>
      </c>
      <c r="O458" s="398">
        <f t="shared" si="225"/>
        <v>0</v>
      </c>
      <c r="P458" s="398">
        <f t="shared" si="225"/>
        <v>0</v>
      </c>
      <c r="Q458" s="398">
        <f t="shared" si="225"/>
        <v>0</v>
      </c>
      <c r="R458" s="390">
        <f t="shared" si="225"/>
        <v>0</v>
      </c>
      <c r="S458" s="390"/>
      <c r="T458" s="398">
        <f t="shared" ref="T458:Y458" si="226">SUM(T457:T457)</f>
        <v>0</v>
      </c>
      <c r="U458" s="398">
        <f t="shared" si="226"/>
        <v>0</v>
      </c>
      <c r="V458" s="398">
        <f t="shared" si="226"/>
        <v>0</v>
      </c>
      <c r="W458" s="398">
        <f t="shared" si="226"/>
        <v>0</v>
      </c>
      <c r="X458" s="398">
        <f t="shared" si="226"/>
        <v>0</v>
      </c>
      <c r="Y458" s="390">
        <f t="shared" si="226"/>
        <v>0</v>
      </c>
      <c r="Z458" s="354">
        <f>(C458-Y458)*0.0214</f>
        <v>25573.466519999998</v>
      </c>
      <c r="AA458" s="22"/>
      <c r="AB458" s="22"/>
      <c r="AC458" s="47"/>
      <c r="AF458" s="48"/>
    </row>
    <row r="459" spans="1:32" ht="18.75" customHeight="1" x14ac:dyDescent="0.3">
      <c r="A459" s="391" t="s">
        <v>413</v>
      </c>
      <c r="B459" s="309"/>
      <c r="C459" s="241"/>
      <c r="D459" s="398"/>
      <c r="E459" s="398"/>
      <c r="F459" s="398"/>
      <c r="G459" s="398"/>
      <c r="H459" s="398"/>
      <c r="I459" s="398"/>
      <c r="J459" s="398"/>
      <c r="K459" s="398"/>
      <c r="L459" s="398"/>
      <c r="M459" s="398"/>
      <c r="N459" s="390"/>
      <c r="O459" s="398"/>
      <c r="P459" s="398"/>
      <c r="Q459" s="398"/>
      <c r="R459" s="390"/>
      <c r="S459" s="390"/>
      <c r="T459" s="398"/>
      <c r="U459" s="398"/>
      <c r="V459" s="398"/>
      <c r="W459" s="398"/>
      <c r="X459" s="398"/>
      <c r="Y459" s="390"/>
      <c r="Z459" s="354"/>
      <c r="AA459" s="22"/>
      <c r="AB459" s="22"/>
      <c r="AC459" s="47"/>
      <c r="AF459" s="48"/>
    </row>
    <row r="460" spans="1:32" ht="18.75" customHeight="1" x14ac:dyDescent="0.3">
      <c r="A460" s="282">
        <f>A457+1</f>
        <v>303</v>
      </c>
      <c r="B460" s="309" t="s">
        <v>777</v>
      </c>
      <c r="C460" s="354">
        <f t="shared" ref="C460" si="227">D460+L460+N460+P460+R460+U460+W460+X460+Y460+K460+S460</f>
        <v>4685899.05</v>
      </c>
      <c r="D460" s="398">
        <f t="shared" ref="D460" si="228">E460+F460+G460+H460+I460</f>
        <v>0</v>
      </c>
      <c r="E460" s="398"/>
      <c r="F460" s="398"/>
      <c r="G460" s="398"/>
      <c r="H460" s="398"/>
      <c r="I460" s="398"/>
      <c r="J460" s="398"/>
      <c r="K460" s="398"/>
      <c r="L460" s="398"/>
      <c r="M460" s="398">
        <v>617</v>
      </c>
      <c r="N460" s="390">
        <v>4685899.05</v>
      </c>
      <c r="O460" s="398"/>
      <c r="P460" s="398"/>
      <c r="Q460" s="398"/>
      <c r="R460" s="390"/>
      <c r="S460" s="390"/>
      <c r="T460" s="398"/>
      <c r="U460" s="398"/>
      <c r="V460" s="398"/>
      <c r="W460" s="398"/>
      <c r="X460" s="398"/>
      <c r="Y460" s="390"/>
      <c r="Z460" s="354"/>
      <c r="AA460" s="22"/>
      <c r="AB460" s="22"/>
      <c r="AC460" s="47"/>
      <c r="AF460" s="48"/>
    </row>
    <row r="461" spans="1:32" ht="18.75" customHeight="1" x14ac:dyDescent="0.3">
      <c r="A461" s="397" t="s">
        <v>15</v>
      </c>
      <c r="B461" s="355"/>
      <c r="C461" s="390">
        <f t="shared" ref="C461:R461" si="229">SUM(C460:C460)</f>
        <v>4685899.05</v>
      </c>
      <c r="D461" s="398">
        <f t="shared" si="229"/>
        <v>0</v>
      </c>
      <c r="E461" s="398">
        <f t="shared" si="229"/>
        <v>0</v>
      </c>
      <c r="F461" s="398">
        <f t="shared" si="229"/>
        <v>0</v>
      </c>
      <c r="G461" s="398">
        <f t="shared" si="229"/>
        <v>0</v>
      </c>
      <c r="H461" s="398">
        <f t="shared" si="229"/>
        <v>0</v>
      </c>
      <c r="I461" s="398">
        <f t="shared" si="229"/>
        <v>0</v>
      </c>
      <c r="J461" s="398">
        <f t="shared" si="229"/>
        <v>0</v>
      </c>
      <c r="K461" s="398">
        <f t="shared" si="229"/>
        <v>0</v>
      </c>
      <c r="L461" s="398">
        <f t="shared" si="229"/>
        <v>0</v>
      </c>
      <c r="M461" s="398">
        <f t="shared" si="229"/>
        <v>617</v>
      </c>
      <c r="N461" s="390">
        <f t="shared" si="229"/>
        <v>4685899.05</v>
      </c>
      <c r="O461" s="398">
        <f t="shared" si="229"/>
        <v>0</v>
      </c>
      <c r="P461" s="398">
        <f t="shared" si="229"/>
        <v>0</v>
      </c>
      <c r="Q461" s="398">
        <f t="shared" si="229"/>
        <v>0</v>
      </c>
      <c r="R461" s="390">
        <f t="shared" si="229"/>
        <v>0</v>
      </c>
      <c r="S461" s="390"/>
      <c r="T461" s="398">
        <f t="shared" ref="T461:Y461" si="230">SUM(T460:T460)</f>
        <v>0</v>
      </c>
      <c r="U461" s="398">
        <f t="shared" si="230"/>
        <v>0</v>
      </c>
      <c r="V461" s="398">
        <f t="shared" si="230"/>
        <v>0</v>
      </c>
      <c r="W461" s="398">
        <f t="shared" si="230"/>
        <v>0</v>
      </c>
      <c r="X461" s="398">
        <f t="shared" si="230"/>
        <v>0</v>
      </c>
      <c r="Y461" s="390">
        <f t="shared" si="230"/>
        <v>0</v>
      </c>
      <c r="Z461" s="354">
        <f>(C461-Y461)*0.0214</f>
        <v>100278.23967</v>
      </c>
      <c r="AA461" s="22"/>
      <c r="AB461" s="22"/>
      <c r="AC461" s="47"/>
      <c r="AF461" s="48"/>
    </row>
    <row r="462" spans="1:32" ht="18.75" customHeight="1" x14ac:dyDescent="0.3">
      <c r="A462" s="287" t="s">
        <v>239</v>
      </c>
      <c r="B462" s="260"/>
      <c r="C462" s="230"/>
      <c r="D462" s="233"/>
      <c r="E462" s="233"/>
      <c r="F462" s="233"/>
      <c r="G462" s="233"/>
      <c r="H462" s="233"/>
      <c r="I462" s="233"/>
      <c r="J462" s="233"/>
      <c r="K462" s="233"/>
      <c r="L462" s="233"/>
      <c r="M462" s="233"/>
      <c r="N462" s="243"/>
      <c r="O462" s="233"/>
      <c r="P462" s="233"/>
      <c r="Q462" s="233"/>
      <c r="R462" s="243"/>
      <c r="S462" s="243"/>
      <c r="T462" s="233"/>
      <c r="U462" s="233"/>
      <c r="V462" s="233"/>
      <c r="W462" s="233"/>
      <c r="X462" s="233"/>
      <c r="Y462" s="243"/>
      <c r="Z462" s="243"/>
      <c r="AA462" s="22"/>
      <c r="AB462" s="22"/>
    </row>
    <row r="463" spans="1:32" ht="18.75" customHeight="1" x14ac:dyDescent="0.3">
      <c r="A463" s="282">
        <f>A460+1</f>
        <v>304</v>
      </c>
      <c r="B463" s="338" t="s">
        <v>311</v>
      </c>
      <c r="C463" s="354">
        <f t="shared" ref="C463:C465" si="231">D463+L463+N463+P463+R463+U463+W463+X463+Y463+K463+S463</f>
        <v>6143340.5249999994</v>
      </c>
      <c r="D463" s="398">
        <f t="shared" ref="D463:D465" si="232">E463+F463+G463+H463+I463</f>
        <v>6057437.3999999994</v>
      </c>
      <c r="E463" s="321"/>
      <c r="F463" s="321">
        <v>5823694.7999999998</v>
      </c>
      <c r="G463" s="321"/>
      <c r="H463" s="321"/>
      <c r="I463" s="321">
        <v>233742.6</v>
      </c>
      <c r="J463" s="321"/>
      <c r="K463" s="321"/>
      <c r="L463" s="321"/>
      <c r="M463" s="321"/>
      <c r="N463" s="354"/>
      <c r="O463" s="321"/>
      <c r="P463" s="321"/>
      <c r="Q463" s="321"/>
      <c r="R463" s="354"/>
      <c r="S463" s="354"/>
      <c r="T463" s="321">
        <v>7.7</v>
      </c>
      <c r="U463" s="321">
        <v>85903.125</v>
      </c>
      <c r="V463" s="321"/>
      <c r="W463" s="321"/>
      <c r="X463" s="321"/>
      <c r="Y463" s="354"/>
      <c r="Z463" s="354"/>
      <c r="AA463" s="22"/>
      <c r="AB463" s="22" t="s">
        <v>313</v>
      </c>
      <c r="AC463" s="47"/>
      <c r="AF463" s="48"/>
    </row>
    <row r="464" spans="1:32" ht="18.75" customHeight="1" x14ac:dyDescent="0.3">
      <c r="A464" s="282">
        <f t="shared" ref="A464:A465" si="233">A463+1</f>
        <v>305</v>
      </c>
      <c r="B464" s="338" t="s">
        <v>312</v>
      </c>
      <c r="C464" s="354">
        <f t="shared" si="231"/>
        <v>6546897.5249999994</v>
      </c>
      <c r="D464" s="398">
        <f t="shared" si="232"/>
        <v>6460994.3999999994</v>
      </c>
      <c r="E464" s="321"/>
      <c r="F464" s="321">
        <v>5823694.7999999998</v>
      </c>
      <c r="G464" s="321">
        <v>403557</v>
      </c>
      <c r="H464" s="321"/>
      <c r="I464" s="321">
        <v>233742.6</v>
      </c>
      <c r="J464" s="321"/>
      <c r="K464" s="321"/>
      <c r="L464" s="321"/>
      <c r="M464" s="321"/>
      <c r="N464" s="354"/>
      <c r="O464" s="321"/>
      <c r="P464" s="321"/>
      <c r="Q464" s="321"/>
      <c r="R464" s="354"/>
      <c r="S464" s="354"/>
      <c r="T464" s="321">
        <v>7.7</v>
      </c>
      <c r="U464" s="321">
        <v>85903.125</v>
      </c>
      <c r="V464" s="321"/>
      <c r="W464" s="321"/>
      <c r="X464" s="321"/>
      <c r="Y464" s="354"/>
      <c r="Z464" s="354"/>
      <c r="AA464" s="22"/>
      <c r="AB464" s="22" t="s">
        <v>314</v>
      </c>
      <c r="AC464" s="47"/>
      <c r="AF464" s="48"/>
    </row>
    <row r="465" spans="1:32" ht="18.75" customHeight="1" x14ac:dyDescent="0.3">
      <c r="A465" s="282">
        <f t="shared" si="233"/>
        <v>306</v>
      </c>
      <c r="B465" s="338" t="s">
        <v>240</v>
      </c>
      <c r="C465" s="354">
        <f t="shared" si="231"/>
        <v>2810020.5</v>
      </c>
      <c r="D465" s="398">
        <f t="shared" si="232"/>
        <v>0</v>
      </c>
      <c r="E465" s="321"/>
      <c r="F465" s="321"/>
      <c r="G465" s="321"/>
      <c r="H465" s="321"/>
      <c r="I465" s="321"/>
      <c r="J465" s="321"/>
      <c r="K465" s="321"/>
      <c r="L465" s="321"/>
      <c r="M465" s="321">
        <v>370</v>
      </c>
      <c r="N465" s="354">
        <v>2810020.5</v>
      </c>
      <c r="O465" s="321"/>
      <c r="P465" s="321"/>
      <c r="Q465" s="321"/>
      <c r="R465" s="354"/>
      <c r="S465" s="354"/>
      <c r="T465" s="321"/>
      <c r="U465" s="321"/>
      <c r="V465" s="321"/>
      <c r="W465" s="321"/>
      <c r="X465" s="321"/>
      <c r="Y465" s="354"/>
      <c r="Z465" s="354"/>
      <c r="AA465" s="22"/>
      <c r="AB465" s="22" t="s">
        <v>298</v>
      </c>
      <c r="AC465" s="47"/>
      <c r="AF465" s="48"/>
    </row>
    <row r="466" spans="1:32" ht="18.75" customHeight="1" x14ac:dyDescent="0.3">
      <c r="A466" s="397" t="s">
        <v>15</v>
      </c>
      <c r="B466" s="355"/>
      <c r="C466" s="354">
        <f t="shared" ref="C466:R466" si="234">SUM(C463:C465)</f>
        <v>15500258.549999999</v>
      </c>
      <c r="D466" s="321">
        <f t="shared" si="234"/>
        <v>12518431.799999999</v>
      </c>
      <c r="E466" s="321">
        <f t="shared" si="234"/>
        <v>0</v>
      </c>
      <c r="F466" s="321">
        <f t="shared" si="234"/>
        <v>11647389.6</v>
      </c>
      <c r="G466" s="321">
        <f t="shared" si="234"/>
        <v>403557</v>
      </c>
      <c r="H466" s="321">
        <f t="shared" si="234"/>
        <v>0</v>
      </c>
      <c r="I466" s="321">
        <f t="shared" si="234"/>
        <v>467485.2</v>
      </c>
      <c r="J466" s="321">
        <f t="shared" si="234"/>
        <v>0</v>
      </c>
      <c r="K466" s="321">
        <f t="shared" si="234"/>
        <v>0</v>
      </c>
      <c r="L466" s="321">
        <f t="shared" si="234"/>
        <v>0</v>
      </c>
      <c r="M466" s="321">
        <f t="shared" si="234"/>
        <v>370</v>
      </c>
      <c r="N466" s="354">
        <f t="shared" si="234"/>
        <v>2810020.5</v>
      </c>
      <c r="O466" s="321">
        <f t="shared" si="234"/>
        <v>0</v>
      </c>
      <c r="P466" s="321">
        <f t="shared" si="234"/>
        <v>0</v>
      </c>
      <c r="Q466" s="321">
        <f t="shared" si="234"/>
        <v>0</v>
      </c>
      <c r="R466" s="354">
        <f t="shared" si="234"/>
        <v>0</v>
      </c>
      <c r="S466" s="354"/>
      <c r="T466" s="321">
        <f t="shared" ref="T466:Y466" si="235">SUM(T463:T465)</f>
        <v>15.4</v>
      </c>
      <c r="U466" s="321">
        <f t="shared" si="235"/>
        <v>171806.25</v>
      </c>
      <c r="V466" s="321">
        <f t="shared" si="235"/>
        <v>0</v>
      </c>
      <c r="W466" s="321">
        <f t="shared" si="235"/>
        <v>0</v>
      </c>
      <c r="X466" s="321">
        <f t="shared" si="235"/>
        <v>0</v>
      </c>
      <c r="Y466" s="354">
        <f t="shared" si="235"/>
        <v>0</v>
      </c>
      <c r="Z466" s="354">
        <f>(C466-Y466)*0.0214</f>
        <v>331705.53296999994</v>
      </c>
      <c r="AA466" s="22"/>
      <c r="AB466" s="22"/>
      <c r="AC466" s="47"/>
      <c r="AF466" s="48"/>
    </row>
    <row r="467" spans="1:32" s="5" customFormat="1" ht="18.75" customHeight="1" x14ac:dyDescent="0.3">
      <c r="A467" s="387" t="s">
        <v>42</v>
      </c>
      <c r="B467" s="242"/>
      <c r="C467" s="395">
        <f>C466+C458+C455+C452+C461</f>
        <v>177050020.67000002</v>
      </c>
      <c r="D467" s="395">
        <f t="shared" ref="D467:Y467" si="236">D466+D458+D455+D452+D461</f>
        <v>15732568.1</v>
      </c>
      <c r="E467" s="395">
        <f t="shared" si="236"/>
        <v>1110528.3</v>
      </c>
      <c r="F467" s="395">
        <f t="shared" si="236"/>
        <v>11647389.6</v>
      </c>
      <c r="G467" s="395">
        <f t="shared" si="236"/>
        <v>1063189</v>
      </c>
      <c r="H467" s="395">
        <f t="shared" si="236"/>
        <v>986989</v>
      </c>
      <c r="I467" s="395">
        <f t="shared" si="236"/>
        <v>924472.2</v>
      </c>
      <c r="J467" s="395">
        <f t="shared" si="236"/>
        <v>1</v>
      </c>
      <c r="K467" s="395">
        <f t="shared" si="236"/>
        <v>2142842.2400000002</v>
      </c>
      <c r="L467" s="395">
        <f t="shared" si="236"/>
        <v>63832.1</v>
      </c>
      <c r="M467" s="395">
        <f t="shared" si="236"/>
        <v>13294</v>
      </c>
      <c r="N467" s="395">
        <f t="shared" si="236"/>
        <v>79589710.199999988</v>
      </c>
      <c r="O467" s="395">
        <f t="shared" si="236"/>
        <v>964.4</v>
      </c>
      <c r="P467" s="395">
        <f t="shared" si="236"/>
        <v>1725692</v>
      </c>
      <c r="Q467" s="395">
        <f t="shared" si="236"/>
        <v>4706</v>
      </c>
      <c r="R467" s="395">
        <f t="shared" si="236"/>
        <v>74938435.599999994</v>
      </c>
      <c r="S467" s="395">
        <f t="shared" si="236"/>
        <v>0</v>
      </c>
      <c r="T467" s="395">
        <f t="shared" si="236"/>
        <v>15.4</v>
      </c>
      <c r="U467" s="395">
        <f t="shared" si="236"/>
        <v>171806.25</v>
      </c>
      <c r="V467" s="395">
        <f t="shared" si="236"/>
        <v>0</v>
      </c>
      <c r="W467" s="395">
        <f t="shared" si="236"/>
        <v>0</v>
      </c>
      <c r="X467" s="395">
        <f t="shared" si="236"/>
        <v>0</v>
      </c>
      <c r="Y467" s="395">
        <f t="shared" si="236"/>
        <v>2449436.1800000002</v>
      </c>
      <c r="Z467" s="354">
        <f>(C467-Y467)*0.0214</f>
        <v>3736452.5080860001</v>
      </c>
      <c r="AA467" s="22"/>
      <c r="AB467" s="22"/>
      <c r="AC467" s="100"/>
      <c r="AD467" s="48"/>
    </row>
    <row r="468" spans="1:32" ht="16.5" customHeight="1" x14ac:dyDescent="0.3">
      <c r="A468" s="391" t="s">
        <v>43</v>
      </c>
      <c r="B468" s="234"/>
      <c r="C468" s="384"/>
      <c r="D468" s="384"/>
      <c r="E468" s="384"/>
      <c r="F468" s="384"/>
      <c r="G468" s="384"/>
      <c r="H468" s="384"/>
      <c r="I468" s="384"/>
      <c r="J468" s="384"/>
      <c r="K468" s="384"/>
      <c r="L468" s="384"/>
      <c r="M468" s="384"/>
      <c r="N468" s="384"/>
      <c r="O468" s="384"/>
      <c r="P468" s="384"/>
      <c r="Q468" s="384"/>
      <c r="R468" s="384"/>
      <c r="S468" s="384"/>
      <c r="T468" s="384"/>
      <c r="U468" s="384"/>
      <c r="V468" s="384"/>
      <c r="W468" s="384"/>
      <c r="X468" s="384"/>
      <c r="Y468" s="385"/>
      <c r="Z468" s="395"/>
      <c r="AA468" s="11"/>
      <c r="AB468" s="22"/>
    </row>
    <row r="469" spans="1:32" ht="15" customHeight="1" x14ac:dyDescent="0.25">
      <c r="A469" s="289" t="s">
        <v>241</v>
      </c>
      <c r="B469" s="245"/>
      <c r="C469" s="244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226"/>
      <c r="O469" s="115"/>
      <c r="P469" s="115"/>
      <c r="Q469" s="115"/>
      <c r="R469" s="226"/>
      <c r="S469" s="226"/>
      <c r="T469" s="115"/>
      <c r="U469" s="115"/>
      <c r="V469" s="115"/>
      <c r="W469" s="115"/>
      <c r="X469" s="115"/>
      <c r="Y469" s="354"/>
      <c r="Z469" s="354"/>
      <c r="AA469" s="170"/>
      <c r="AB469" s="351"/>
      <c r="AD469" s="67"/>
    </row>
    <row r="470" spans="1:32" ht="15" customHeight="1" x14ac:dyDescent="0.25">
      <c r="A470" s="282">
        <f>A465+1</f>
        <v>307</v>
      </c>
      <c r="B470" s="285" t="s">
        <v>782</v>
      </c>
      <c r="C470" s="354">
        <f t="shared" ref="C470:C472" si="237">D470+L470+N470+P470+R470+U470+W470+X470+Y470+K470+S470</f>
        <v>3032965.8</v>
      </c>
      <c r="D470" s="398">
        <f t="shared" ref="D470:D472" si="238">E470+F470+G470+H470+I470</f>
        <v>3032965.8</v>
      </c>
      <c r="E470" s="115"/>
      <c r="F470" s="115"/>
      <c r="G470" s="243">
        <v>3032965.8</v>
      </c>
      <c r="H470" s="115"/>
      <c r="I470" s="115"/>
      <c r="J470" s="115"/>
      <c r="K470" s="115"/>
      <c r="L470" s="115"/>
      <c r="M470" s="115"/>
      <c r="N470" s="226"/>
      <c r="O470" s="115"/>
      <c r="P470" s="115"/>
      <c r="Q470" s="115"/>
      <c r="R470" s="226"/>
      <c r="S470" s="226"/>
      <c r="T470" s="115"/>
      <c r="U470" s="115"/>
      <c r="V470" s="115"/>
      <c r="W470" s="115"/>
      <c r="X470" s="115"/>
      <c r="Y470" s="354"/>
      <c r="Z470" s="354"/>
      <c r="AA470" s="170"/>
      <c r="AB470" s="351"/>
      <c r="AD470" s="67"/>
    </row>
    <row r="471" spans="1:32" x14ac:dyDescent="0.3">
      <c r="A471" s="282">
        <f t="shared" ref="A471:A472" si="239">A470+1</f>
        <v>308</v>
      </c>
      <c r="B471" s="338" t="s">
        <v>242</v>
      </c>
      <c r="C471" s="354">
        <f t="shared" si="237"/>
        <v>691234.56</v>
      </c>
      <c r="D471" s="398">
        <f t="shared" si="238"/>
        <v>691234.56</v>
      </c>
      <c r="E471" s="115"/>
      <c r="F471" s="115"/>
      <c r="G471" s="115"/>
      <c r="H471" s="115"/>
      <c r="I471" s="243">
        <v>691234.56</v>
      </c>
      <c r="J471" s="115"/>
      <c r="K471" s="115"/>
      <c r="L471" s="115"/>
      <c r="M471" s="115"/>
      <c r="N471" s="226"/>
      <c r="O471" s="115"/>
      <c r="P471" s="115"/>
      <c r="Q471" s="115"/>
      <c r="R471" s="226"/>
      <c r="S471" s="226"/>
      <c r="T471" s="115"/>
      <c r="U471" s="115"/>
      <c r="V471" s="115"/>
      <c r="W471" s="115"/>
      <c r="X471" s="115"/>
      <c r="Y471" s="390"/>
      <c r="Z471" s="390"/>
      <c r="AA471" s="170"/>
      <c r="AB471" s="351" t="s">
        <v>361</v>
      </c>
      <c r="AD471" s="67"/>
    </row>
    <row r="472" spans="1:32" ht="20.25" customHeight="1" x14ac:dyDescent="0.3">
      <c r="A472" s="282">
        <f t="shared" si="239"/>
        <v>309</v>
      </c>
      <c r="B472" s="338" t="s">
        <v>243</v>
      </c>
      <c r="C472" s="354">
        <f t="shared" si="237"/>
        <v>13343055.32</v>
      </c>
      <c r="D472" s="398">
        <f t="shared" si="238"/>
        <v>7877543.1200000001</v>
      </c>
      <c r="E472" s="115"/>
      <c r="F472" s="243">
        <v>5208757.18</v>
      </c>
      <c r="G472" s="243">
        <v>868294.74</v>
      </c>
      <c r="H472" s="115"/>
      <c r="I472" s="243">
        <v>1800491.2</v>
      </c>
      <c r="J472" s="115"/>
      <c r="K472" s="115"/>
      <c r="L472" s="115"/>
      <c r="M472" s="243">
        <v>1200</v>
      </c>
      <c r="N472" s="243">
        <v>5465512.2000000002</v>
      </c>
      <c r="O472" s="115"/>
      <c r="P472" s="115"/>
      <c r="Q472" s="115"/>
      <c r="R472" s="226"/>
      <c r="S472" s="226"/>
      <c r="T472" s="115"/>
      <c r="U472" s="115"/>
      <c r="V472" s="115"/>
      <c r="W472" s="115"/>
      <c r="X472" s="115"/>
      <c r="Y472" s="390"/>
      <c r="Z472" s="390"/>
      <c r="AA472" s="170"/>
      <c r="AB472" s="351" t="s">
        <v>369</v>
      </c>
      <c r="AD472" s="67"/>
    </row>
    <row r="473" spans="1:32" ht="15" customHeight="1" x14ac:dyDescent="0.3">
      <c r="A473" s="183" t="s">
        <v>15</v>
      </c>
      <c r="B473" s="241"/>
      <c r="C473" s="226">
        <f>SUM(C470:C472)</f>
        <v>17067255.68</v>
      </c>
      <c r="D473" s="226">
        <f t="shared" ref="D473:W473" si="240">SUM(D470:D472)</f>
        <v>11601743.48</v>
      </c>
      <c r="E473" s="226">
        <f t="shared" si="240"/>
        <v>0</v>
      </c>
      <c r="F473" s="226">
        <f t="shared" si="240"/>
        <v>5208757.18</v>
      </c>
      <c r="G473" s="226">
        <f t="shared" si="240"/>
        <v>3901260.54</v>
      </c>
      <c r="H473" s="226">
        <f t="shared" si="240"/>
        <v>0</v>
      </c>
      <c r="I473" s="226">
        <f t="shared" si="240"/>
        <v>2491725.7599999998</v>
      </c>
      <c r="J473" s="226">
        <f t="shared" si="240"/>
        <v>0</v>
      </c>
      <c r="K473" s="226">
        <f t="shared" si="240"/>
        <v>0</v>
      </c>
      <c r="L473" s="226">
        <f t="shared" si="240"/>
        <v>0</v>
      </c>
      <c r="M473" s="226">
        <f t="shared" si="240"/>
        <v>1200</v>
      </c>
      <c r="N473" s="226">
        <f t="shared" si="240"/>
        <v>5465512.2000000002</v>
      </c>
      <c r="O473" s="226">
        <f t="shared" si="240"/>
        <v>0</v>
      </c>
      <c r="P473" s="226">
        <f t="shared" si="240"/>
        <v>0</v>
      </c>
      <c r="Q473" s="226">
        <f t="shared" si="240"/>
        <v>0</v>
      </c>
      <c r="R473" s="226">
        <f t="shared" si="240"/>
        <v>0</v>
      </c>
      <c r="S473" s="226">
        <f t="shared" si="240"/>
        <v>0</v>
      </c>
      <c r="T473" s="226">
        <f t="shared" si="240"/>
        <v>0</v>
      </c>
      <c r="U473" s="226">
        <f t="shared" si="240"/>
        <v>0</v>
      </c>
      <c r="V473" s="226">
        <f t="shared" si="240"/>
        <v>0</v>
      </c>
      <c r="W473" s="226">
        <f t="shared" si="240"/>
        <v>0</v>
      </c>
      <c r="X473" s="226">
        <f>SUM(X470:X472)</f>
        <v>0</v>
      </c>
      <c r="Y473" s="226">
        <f>SUM(Y470:Y472)</f>
        <v>0</v>
      </c>
      <c r="Z473" s="354">
        <f>(C473-Y473)*0.0214</f>
        <v>365239.27155199996</v>
      </c>
      <c r="AA473" s="170"/>
      <c r="AB473" s="351"/>
      <c r="AD473" s="67"/>
    </row>
    <row r="474" spans="1:32" ht="15" customHeight="1" x14ac:dyDescent="0.3">
      <c r="A474" s="391" t="s">
        <v>780</v>
      </c>
      <c r="B474" s="259"/>
      <c r="C474" s="284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226"/>
      <c r="O474" s="115"/>
      <c r="P474" s="115"/>
      <c r="Q474" s="115"/>
      <c r="R474" s="226"/>
      <c r="S474" s="226"/>
      <c r="T474" s="115"/>
      <c r="U474" s="115"/>
      <c r="V474" s="115"/>
      <c r="W474" s="115"/>
      <c r="X474" s="115"/>
      <c r="Y474" s="226"/>
      <c r="Z474" s="354"/>
      <c r="AA474" s="170"/>
      <c r="AB474" s="351"/>
      <c r="AD474" s="67"/>
    </row>
    <row r="475" spans="1:32" ht="15" customHeight="1" x14ac:dyDescent="0.3">
      <c r="A475" s="282">
        <f>A472+1</f>
        <v>310</v>
      </c>
      <c r="B475" s="309" t="s">
        <v>781</v>
      </c>
      <c r="C475" s="354">
        <f t="shared" ref="C475" si="241">D475+L475+N475+P475+R475+U475+W475+X475+Y475+K475+S475</f>
        <v>1858977.9580000001</v>
      </c>
      <c r="D475" s="398">
        <f t="shared" ref="D475" si="242">E475+F475+G475+H475+I475</f>
        <v>0</v>
      </c>
      <c r="E475" s="115"/>
      <c r="F475" s="115"/>
      <c r="G475" s="115"/>
      <c r="H475" s="115"/>
      <c r="I475" s="115"/>
      <c r="J475" s="115"/>
      <c r="K475" s="115"/>
      <c r="L475" s="115"/>
      <c r="M475" s="115">
        <v>280</v>
      </c>
      <c r="N475" s="226">
        <v>1718956.848</v>
      </c>
      <c r="O475" s="115"/>
      <c r="P475" s="115"/>
      <c r="Q475" s="115"/>
      <c r="R475" s="226"/>
      <c r="S475" s="226"/>
      <c r="T475" s="115"/>
      <c r="U475" s="115"/>
      <c r="V475" s="115"/>
      <c r="W475" s="115"/>
      <c r="X475" s="115"/>
      <c r="Y475" s="411">
        <v>140021.10999999999</v>
      </c>
      <c r="Z475" s="354" t="s">
        <v>616</v>
      </c>
      <c r="AA475" s="170"/>
      <c r="AB475" s="351"/>
      <c r="AD475" s="67"/>
    </row>
    <row r="476" spans="1:32" ht="15" customHeight="1" x14ac:dyDescent="0.3">
      <c r="A476" s="183" t="s">
        <v>15</v>
      </c>
      <c r="B476" s="241"/>
      <c r="C476" s="226">
        <f>SUM(C475)</f>
        <v>1858977.9580000001</v>
      </c>
      <c r="D476" s="226">
        <f t="shared" ref="D476:Y476" si="243">SUM(D475)</f>
        <v>0</v>
      </c>
      <c r="E476" s="226">
        <f t="shared" si="243"/>
        <v>0</v>
      </c>
      <c r="F476" s="226">
        <f t="shared" si="243"/>
        <v>0</v>
      </c>
      <c r="G476" s="226">
        <f t="shared" si="243"/>
        <v>0</v>
      </c>
      <c r="H476" s="226">
        <f t="shared" si="243"/>
        <v>0</v>
      </c>
      <c r="I476" s="226">
        <f t="shared" si="243"/>
        <v>0</v>
      </c>
      <c r="J476" s="226">
        <f t="shared" si="243"/>
        <v>0</v>
      </c>
      <c r="K476" s="226">
        <f t="shared" si="243"/>
        <v>0</v>
      </c>
      <c r="L476" s="226">
        <f t="shared" si="243"/>
        <v>0</v>
      </c>
      <c r="M476" s="226">
        <f t="shared" si="243"/>
        <v>280</v>
      </c>
      <c r="N476" s="226">
        <f t="shared" si="243"/>
        <v>1718956.848</v>
      </c>
      <c r="O476" s="226">
        <f t="shared" si="243"/>
        <v>0</v>
      </c>
      <c r="P476" s="226">
        <f t="shared" si="243"/>
        <v>0</v>
      </c>
      <c r="Q476" s="226">
        <f t="shared" si="243"/>
        <v>0</v>
      </c>
      <c r="R476" s="226">
        <f t="shared" si="243"/>
        <v>0</v>
      </c>
      <c r="S476" s="226">
        <f t="shared" si="243"/>
        <v>0</v>
      </c>
      <c r="T476" s="226">
        <f t="shared" si="243"/>
        <v>0</v>
      </c>
      <c r="U476" s="226">
        <f t="shared" si="243"/>
        <v>0</v>
      </c>
      <c r="V476" s="226">
        <f t="shared" si="243"/>
        <v>0</v>
      </c>
      <c r="W476" s="226">
        <f t="shared" si="243"/>
        <v>0</v>
      </c>
      <c r="X476" s="226">
        <f t="shared" si="243"/>
        <v>0</v>
      </c>
      <c r="Y476" s="226">
        <f t="shared" si="243"/>
        <v>140021.10999999999</v>
      </c>
      <c r="Z476" s="354">
        <f>(C476-Y476)*0.0214</f>
        <v>36785.676547200004</v>
      </c>
      <c r="AA476" s="170"/>
      <c r="AB476" s="351"/>
      <c r="AD476" s="67"/>
    </row>
    <row r="477" spans="1:32" ht="16.5" customHeight="1" x14ac:dyDescent="0.3">
      <c r="A477" s="391" t="s">
        <v>246</v>
      </c>
      <c r="B477" s="234"/>
      <c r="C477" s="385"/>
      <c r="D477" s="198"/>
      <c r="E477" s="198"/>
      <c r="F477" s="198"/>
      <c r="G477" s="198"/>
      <c r="H477" s="198"/>
      <c r="I477" s="198"/>
      <c r="J477" s="198"/>
      <c r="K477" s="198"/>
      <c r="L477" s="198"/>
      <c r="M477" s="198"/>
      <c r="N477" s="101"/>
      <c r="O477" s="198"/>
      <c r="P477" s="198"/>
      <c r="Q477" s="198"/>
      <c r="R477" s="101"/>
      <c r="S477" s="101"/>
      <c r="T477" s="198"/>
      <c r="U477" s="198"/>
      <c r="V477" s="198"/>
      <c r="W477" s="198"/>
      <c r="X477" s="198"/>
      <c r="Y477" s="243"/>
      <c r="Z477" s="243"/>
      <c r="AA477" s="11"/>
      <c r="AB477" s="22"/>
      <c r="AD477" s="67"/>
    </row>
    <row r="478" spans="1:32" ht="16.5" customHeight="1" x14ac:dyDescent="0.3">
      <c r="A478" s="119">
        <f>A475+1</f>
        <v>311</v>
      </c>
      <c r="B478" s="9" t="s">
        <v>244</v>
      </c>
      <c r="C478" s="354">
        <f t="shared" ref="C478:C479" si="244">D478+L478+N478+P478+R478+U478+W478+X478+Y478+K478+S478</f>
        <v>3881951.02</v>
      </c>
      <c r="D478" s="398">
        <f t="shared" ref="D478:D479" si="245">E478+F478+G478+H478+I478</f>
        <v>0</v>
      </c>
      <c r="E478" s="398">
        <v>0</v>
      </c>
      <c r="F478" s="398">
        <v>0</v>
      </c>
      <c r="G478" s="398">
        <v>0</v>
      </c>
      <c r="H478" s="398">
        <v>0</v>
      </c>
      <c r="I478" s="398">
        <v>0</v>
      </c>
      <c r="J478" s="398">
        <v>0</v>
      </c>
      <c r="K478" s="398"/>
      <c r="L478" s="398">
        <v>0</v>
      </c>
      <c r="M478" s="243">
        <v>700</v>
      </c>
      <c r="N478" s="243">
        <v>3881951.02</v>
      </c>
      <c r="O478" s="398">
        <v>0</v>
      </c>
      <c r="P478" s="398">
        <v>0</v>
      </c>
      <c r="Q478" s="398">
        <v>0</v>
      </c>
      <c r="R478" s="390">
        <v>0</v>
      </c>
      <c r="S478" s="390"/>
      <c r="T478" s="398">
        <v>0</v>
      </c>
      <c r="U478" s="398">
        <v>0</v>
      </c>
      <c r="V478" s="398">
        <v>0</v>
      </c>
      <c r="W478" s="398">
        <v>0</v>
      </c>
      <c r="X478" s="398">
        <v>0</v>
      </c>
      <c r="Y478" s="390"/>
      <c r="Z478" s="390"/>
      <c r="AA478" s="11"/>
      <c r="AB478" s="22" t="s">
        <v>298</v>
      </c>
      <c r="AD478" s="67"/>
    </row>
    <row r="479" spans="1:32" ht="16.5" customHeight="1" x14ac:dyDescent="0.3">
      <c r="A479" s="282">
        <f>A478+1</f>
        <v>312</v>
      </c>
      <c r="B479" s="9" t="s">
        <v>245</v>
      </c>
      <c r="C479" s="354">
        <f t="shared" si="244"/>
        <v>4150119</v>
      </c>
      <c r="D479" s="398">
        <f t="shared" si="245"/>
        <v>0</v>
      </c>
      <c r="E479" s="398">
        <v>0</v>
      </c>
      <c r="F479" s="398">
        <v>0</v>
      </c>
      <c r="G479" s="398">
        <v>0</v>
      </c>
      <c r="H479" s="398">
        <v>0</v>
      </c>
      <c r="I479" s="398">
        <v>0</v>
      </c>
      <c r="J479" s="398">
        <v>0</v>
      </c>
      <c r="K479" s="398"/>
      <c r="L479" s="398">
        <v>0</v>
      </c>
      <c r="M479" s="243">
        <v>822</v>
      </c>
      <c r="N479" s="243">
        <v>4150119</v>
      </c>
      <c r="O479" s="398">
        <v>0</v>
      </c>
      <c r="P479" s="398">
        <v>0</v>
      </c>
      <c r="Q479" s="398">
        <v>0</v>
      </c>
      <c r="R479" s="390">
        <v>0</v>
      </c>
      <c r="S479" s="390"/>
      <c r="T479" s="398">
        <v>0</v>
      </c>
      <c r="U479" s="398">
        <v>0</v>
      </c>
      <c r="V479" s="398">
        <v>0</v>
      </c>
      <c r="W479" s="398">
        <v>0</v>
      </c>
      <c r="X479" s="398">
        <v>0</v>
      </c>
      <c r="Y479" s="390"/>
      <c r="Z479" s="390"/>
      <c r="AA479" s="11"/>
      <c r="AB479" s="22" t="s">
        <v>298</v>
      </c>
      <c r="AD479" s="67"/>
    </row>
    <row r="480" spans="1:32" ht="30" customHeight="1" x14ac:dyDescent="0.3">
      <c r="A480" s="183" t="s">
        <v>15</v>
      </c>
      <c r="B480" s="241"/>
      <c r="C480" s="390">
        <f>SUM(C478:C479)</f>
        <v>8032070.0199999996</v>
      </c>
      <c r="D480" s="398">
        <f t="shared" ref="D480:Y480" si="246">SUM(D478:D479)</f>
        <v>0</v>
      </c>
      <c r="E480" s="398">
        <f t="shared" si="246"/>
        <v>0</v>
      </c>
      <c r="F480" s="398">
        <f t="shared" si="246"/>
        <v>0</v>
      </c>
      <c r="G480" s="398">
        <f t="shared" si="246"/>
        <v>0</v>
      </c>
      <c r="H480" s="398">
        <f t="shared" si="246"/>
        <v>0</v>
      </c>
      <c r="I480" s="398">
        <f t="shared" si="246"/>
        <v>0</v>
      </c>
      <c r="J480" s="398">
        <f t="shared" si="246"/>
        <v>0</v>
      </c>
      <c r="K480" s="398">
        <f t="shared" si="246"/>
        <v>0</v>
      </c>
      <c r="L480" s="398">
        <f t="shared" si="246"/>
        <v>0</v>
      </c>
      <c r="M480" s="398">
        <f t="shared" si="246"/>
        <v>1522</v>
      </c>
      <c r="N480" s="390">
        <f t="shared" si="246"/>
        <v>8032070.0199999996</v>
      </c>
      <c r="O480" s="398">
        <f t="shared" si="246"/>
        <v>0</v>
      </c>
      <c r="P480" s="398">
        <f t="shared" si="246"/>
        <v>0</v>
      </c>
      <c r="Q480" s="398">
        <f t="shared" si="246"/>
        <v>0</v>
      </c>
      <c r="R480" s="390">
        <f t="shared" si="246"/>
        <v>0</v>
      </c>
      <c r="S480" s="390"/>
      <c r="T480" s="398">
        <f t="shared" si="246"/>
        <v>0</v>
      </c>
      <c r="U480" s="398">
        <f t="shared" si="246"/>
        <v>0</v>
      </c>
      <c r="V480" s="398">
        <f t="shared" si="246"/>
        <v>0</v>
      </c>
      <c r="W480" s="398">
        <f t="shared" si="246"/>
        <v>0</v>
      </c>
      <c r="X480" s="398">
        <f t="shared" si="246"/>
        <v>0</v>
      </c>
      <c r="Y480" s="390">
        <f t="shared" si="246"/>
        <v>0</v>
      </c>
      <c r="Z480" s="354">
        <f>(C480-Y480)*0.0214</f>
        <v>171886.29842799998</v>
      </c>
      <c r="AA480" s="11"/>
      <c r="AB480" s="22"/>
      <c r="AC480" s="47"/>
      <c r="AD480" s="67"/>
    </row>
    <row r="481" spans="1:32" ht="21" customHeight="1" x14ac:dyDescent="0.3">
      <c r="A481" s="391" t="s">
        <v>45</v>
      </c>
      <c r="B481" s="234"/>
      <c r="C481" s="385"/>
      <c r="D481" s="233"/>
      <c r="E481" s="233"/>
      <c r="F481" s="233"/>
      <c r="G481" s="233"/>
      <c r="H481" s="233"/>
      <c r="I481" s="233"/>
      <c r="J481" s="233"/>
      <c r="K481" s="233"/>
      <c r="L481" s="233"/>
      <c r="M481" s="233"/>
      <c r="N481" s="243"/>
      <c r="O481" s="233"/>
      <c r="P481" s="233"/>
      <c r="Q481" s="233"/>
      <c r="R481" s="243"/>
      <c r="S481" s="243"/>
      <c r="T481" s="233"/>
      <c r="U481" s="233"/>
      <c r="V481" s="233"/>
      <c r="W481" s="233"/>
      <c r="X481" s="233"/>
      <c r="Y481" s="243"/>
      <c r="Z481" s="243"/>
      <c r="AA481" s="11"/>
      <c r="AB481" s="22"/>
    </row>
    <row r="482" spans="1:32" ht="16.5" customHeight="1" x14ac:dyDescent="0.3">
      <c r="A482" s="119">
        <f>A479+1</f>
        <v>313</v>
      </c>
      <c r="B482" s="336" t="s">
        <v>778</v>
      </c>
      <c r="C482" s="354">
        <f t="shared" ref="C482:C487" si="247">D482+L482+N482+P482+R482+U482+W482+X482+Y482+K482+S482</f>
        <v>2462717.8199999998</v>
      </c>
      <c r="D482" s="398">
        <f t="shared" ref="D482:D487" si="248">E482+F482+G482+H482+I482</f>
        <v>0</v>
      </c>
      <c r="E482" s="398"/>
      <c r="F482" s="398"/>
      <c r="G482" s="398"/>
      <c r="H482" s="233"/>
      <c r="I482" s="233"/>
      <c r="J482" s="233"/>
      <c r="K482" s="233"/>
      <c r="L482" s="233"/>
      <c r="M482" s="412">
        <v>548</v>
      </c>
      <c r="N482" s="412">
        <v>2462717.8199999998</v>
      </c>
      <c r="O482" s="233"/>
      <c r="P482" s="233"/>
      <c r="Q482" s="398"/>
      <c r="R482" s="390"/>
      <c r="S482" s="390"/>
      <c r="T482" s="233"/>
      <c r="U482" s="233"/>
      <c r="V482" s="233"/>
      <c r="W482" s="233"/>
      <c r="X482" s="398"/>
      <c r="Y482" s="390"/>
      <c r="Z482" s="390"/>
      <c r="AA482" s="11" t="s">
        <v>147</v>
      </c>
      <c r="AB482" s="22"/>
    </row>
    <row r="483" spans="1:32" x14ac:dyDescent="0.25">
      <c r="A483" s="282">
        <f>A482+1</f>
        <v>314</v>
      </c>
      <c r="B483" s="337" t="s">
        <v>250</v>
      </c>
      <c r="C483" s="354">
        <f t="shared" si="247"/>
        <v>13425014.58</v>
      </c>
      <c r="D483" s="398">
        <f t="shared" si="248"/>
        <v>10867888.5</v>
      </c>
      <c r="E483" s="398"/>
      <c r="F483" s="62">
        <v>10867888.5</v>
      </c>
      <c r="G483" s="398"/>
      <c r="H483" s="233"/>
      <c r="I483" s="233"/>
      <c r="J483" s="233"/>
      <c r="K483" s="233"/>
      <c r="L483" s="233"/>
      <c r="M483" s="412">
        <v>1450</v>
      </c>
      <c r="N483" s="412">
        <v>2557126.08</v>
      </c>
      <c r="O483" s="233"/>
      <c r="P483" s="233"/>
      <c r="Q483" s="215"/>
      <c r="R483" s="269"/>
      <c r="S483" s="269"/>
      <c r="T483" s="233"/>
      <c r="U483" s="398"/>
      <c r="V483" s="398"/>
      <c r="W483" s="233"/>
      <c r="X483" s="321"/>
      <c r="Y483" s="390"/>
      <c r="Z483" s="390"/>
      <c r="AA483" s="390"/>
      <c r="AB483" s="11" t="s">
        <v>248</v>
      </c>
      <c r="AC483" s="13" t="s">
        <v>315</v>
      </c>
      <c r="AD483" s="67"/>
    </row>
    <row r="484" spans="1:32" ht="20.25" customHeight="1" x14ac:dyDescent="0.25">
      <c r="A484" s="282">
        <f>A483+1</f>
        <v>315</v>
      </c>
      <c r="B484" s="337" t="s">
        <v>251</v>
      </c>
      <c r="C484" s="354">
        <f t="shared" si="247"/>
        <v>25394219.079999998</v>
      </c>
      <c r="D484" s="398">
        <f t="shared" si="248"/>
        <v>9404257.8000000007</v>
      </c>
      <c r="E484" s="62"/>
      <c r="F484" s="62">
        <v>7338562.7800000003</v>
      </c>
      <c r="G484" s="62">
        <v>2065695.02</v>
      </c>
      <c r="H484" s="62"/>
      <c r="I484" s="62"/>
      <c r="J484" s="62"/>
      <c r="K484" s="62"/>
      <c r="L484" s="62"/>
      <c r="M484" s="62"/>
      <c r="N484" s="395"/>
      <c r="O484" s="62"/>
      <c r="P484" s="62"/>
      <c r="Q484" s="412">
        <v>3652</v>
      </c>
      <c r="R484" s="412">
        <v>15839961.279999999</v>
      </c>
      <c r="S484" s="354">
        <v>150000</v>
      </c>
      <c r="T484" s="62"/>
      <c r="U484" s="62"/>
      <c r="V484" s="62"/>
      <c r="W484" s="62"/>
      <c r="X484" s="62"/>
      <c r="Y484" s="354"/>
      <c r="Z484" s="354"/>
      <c r="AA484" s="11" t="s">
        <v>247</v>
      </c>
      <c r="AB484" s="22" t="s">
        <v>316</v>
      </c>
      <c r="AC484" s="47"/>
      <c r="AD484" s="67"/>
    </row>
    <row r="485" spans="1:32" ht="20.25" customHeight="1" x14ac:dyDescent="0.25">
      <c r="A485" s="282">
        <f t="shared" ref="A485:A487" si="249">A484+1</f>
        <v>316</v>
      </c>
      <c r="B485" s="337" t="s">
        <v>779</v>
      </c>
      <c r="C485" s="354">
        <f t="shared" si="247"/>
        <v>45975706.5</v>
      </c>
      <c r="D485" s="398">
        <f t="shared" si="248"/>
        <v>0</v>
      </c>
      <c r="E485" s="62"/>
      <c r="F485" s="321"/>
      <c r="G485" s="321"/>
      <c r="H485" s="62"/>
      <c r="I485" s="62"/>
      <c r="J485" s="62"/>
      <c r="K485" s="62"/>
      <c r="L485" s="62"/>
      <c r="M485" s="62"/>
      <c r="N485" s="395"/>
      <c r="O485" s="62"/>
      <c r="P485" s="62"/>
      <c r="Q485" s="321">
        <v>4129</v>
      </c>
      <c r="R485" s="354">
        <v>45825706.5</v>
      </c>
      <c r="S485" s="354">
        <v>150000</v>
      </c>
      <c r="T485" s="62"/>
      <c r="U485" s="62"/>
      <c r="V485" s="62"/>
      <c r="W485" s="62"/>
      <c r="X485" s="283"/>
      <c r="Y485" s="354"/>
      <c r="Z485" s="199"/>
      <c r="AA485" s="11"/>
      <c r="AB485" s="22"/>
      <c r="AC485" s="47"/>
      <c r="AD485" s="67"/>
    </row>
    <row r="486" spans="1:32" ht="18" customHeight="1" x14ac:dyDescent="0.3">
      <c r="A486" s="282">
        <f t="shared" si="249"/>
        <v>317</v>
      </c>
      <c r="B486" s="323" t="s">
        <v>512</v>
      </c>
      <c r="C486" s="354">
        <f t="shared" si="247"/>
        <v>4838666.7</v>
      </c>
      <c r="D486" s="398">
        <f t="shared" si="248"/>
        <v>0</v>
      </c>
      <c r="E486" s="398"/>
      <c r="F486" s="398"/>
      <c r="G486" s="233"/>
      <c r="H486" s="233"/>
      <c r="I486" s="233"/>
      <c r="J486" s="233"/>
      <c r="K486" s="233"/>
      <c r="L486" s="214"/>
      <c r="M486" s="214">
        <v>770</v>
      </c>
      <c r="N486" s="390">
        <v>4838666.7</v>
      </c>
      <c r="O486" s="233"/>
      <c r="P486" s="214"/>
      <c r="Q486" s="214"/>
      <c r="R486" s="243"/>
      <c r="S486" s="243"/>
      <c r="T486" s="398"/>
      <c r="U486" s="398"/>
      <c r="V486" s="233"/>
      <c r="W486" s="321"/>
      <c r="X486" s="204"/>
      <c r="Y486" s="390"/>
      <c r="Z486" s="23"/>
      <c r="AA486" s="11"/>
      <c r="AB486" s="22" t="s">
        <v>516</v>
      </c>
      <c r="AC486" s="47"/>
      <c r="AD486" s="67"/>
    </row>
    <row r="487" spans="1:32" ht="26.4" x14ac:dyDescent="0.25">
      <c r="A487" s="282">
        <f t="shared" si="249"/>
        <v>318</v>
      </c>
      <c r="B487" s="337" t="s">
        <v>252</v>
      </c>
      <c r="C487" s="354">
        <f t="shared" si="247"/>
        <v>2079027.84</v>
      </c>
      <c r="D487" s="398">
        <f t="shared" si="248"/>
        <v>2079027.84</v>
      </c>
      <c r="E487" s="115"/>
      <c r="F487" s="115"/>
      <c r="G487" s="62">
        <v>2079027.84</v>
      </c>
      <c r="H487" s="115"/>
      <c r="I487" s="115"/>
      <c r="J487" s="115"/>
      <c r="K487" s="115"/>
      <c r="L487" s="115"/>
      <c r="M487" s="115"/>
      <c r="N487" s="226"/>
      <c r="O487" s="115"/>
      <c r="P487" s="115"/>
      <c r="Q487" s="115"/>
      <c r="R487" s="226"/>
      <c r="S487" s="226"/>
      <c r="T487" s="115"/>
      <c r="U487" s="115"/>
      <c r="V487" s="115"/>
      <c r="W487" s="115"/>
      <c r="X487" s="115"/>
      <c r="Y487" s="354"/>
      <c r="Z487" s="354"/>
      <c r="AA487" s="170" t="s">
        <v>249</v>
      </c>
      <c r="AB487" s="351" t="s">
        <v>363</v>
      </c>
      <c r="AD487" s="67"/>
    </row>
    <row r="488" spans="1:32" ht="21" customHeight="1" x14ac:dyDescent="0.3">
      <c r="A488" s="183" t="s">
        <v>15</v>
      </c>
      <c r="B488" s="241"/>
      <c r="C488" s="390">
        <f t="shared" ref="C488:Y488" si="250">SUM(C482:C487)</f>
        <v>94175352.519999996</v>
      </c>
      <c r="D488" s="398">
        <f t="shared" si="250"/>
        <v>22351174.140000001</v>
      </c>
      <c r="E488" s="398">
        <f t="shared" si="250"/>
        <v>0</v>
      </c>
      <c r="F488" s="398">
        <f t="shared" si="250"/>
        <v>18206451.280000001</v>
      </c>
      <c r="G488" s="398">
        <f t="shared" si="250"/>
        <v>4144722.8600000003</v>
      </c>
      <c r="H488" s="398">
        <f t="shared" si="250"/>
        <v>0</v>
      </c>
      <c r="I488" s="398">
        <f t="shared" si="250"/>
        <v>0</v>
      </c>
      <c r="J488" s="398">
        <f t="shared" si="250"/>
        <v>0</v>
      </c>
      <c r="K488" s="398">
        <f t="shared" si="250"/>
        <v>0</v>
      </c>
      <c r="L488" s="398">
        <f t="shared" si="250"/>
        <v>0</v>
      </c>
      <c r="M488" s="398">
        <f t="shared" si="250"/>
        <v>2768</v>
      </c>
      <c r="N488" s="390">
        <f t="shared" si="250"/>
        <v>9858510.6000000015</v>
      </c>
      <c r="O488" s="398">
        <f t="shared" si="250"/>
        <v>0</v>
      </c>
      <c r="P488" s="398">
        <f t="shared" si="250"/>
        <v>0</v>
      </c>
      <c r="Q488" s="398">
        <f t="shared" si="250"/>
        <v>7781</v>
      </c>
      <c r="R488" s="390">
        <f t="shared" si="250"/>
        <v>61665667.780000001</v>
      </c>
      <c r="S488" s="390">
        <f t="shared" si="250"/>
        <v>300000</v>
      </c>
      <c r="T488" s="390">
        <f t="shared" si="250"/>
        <v>0</v>
      </c>
      <c r="U488" s="390">
        <f t="shared" si="250"/>
        <v>0</v>
      </c>
      <c r="V488" s="390">
        <f t="shared" si="250"/>
        <v>0</v>
      </c>
      <c r="W488" s="398">
        <f t="shared" si="250"/>
        <v>0</v>
      </c>
      <c r="X488" s="398">
        <f t="shared" si="250"/>
        <v>0</v>
      </c>
      <c r="Y488" s="390">
        <f t="shared" si="250"/>
        <v>0</v>
      </c>
      <c r="Z488" s="354">
        <f>(C488-Y488)*0.0214</f>
        <v>2015352.5439279999</v>
      </c>
      <c r="AA488" s="11"/>
      <c r="AB488" s="22"/>
      <c r="AC488" s="47"/>
      <c r="AF488" s="48"/>
    </row>
    <row r="489" spans="1:32" ht="21" customHeight="1" x14ac:dyDescent="0.3">
      <c r="A489" s="391" t="s">
        <v>46</v>
      </c>
      <c r="B489" s="235"/>
      <c r="C489" s="243">
        <f>C488+C480+C473+C476</f>
        <v>121133656.178</v>
      </c>
      <c r="D489" s="243">
        <f t="shared" ref="D489:Y489" si="251">D488+D480+D473</f>
        <v>33952917.620000005</v>
      </c>
      <c r="E489" s="243">
        <f t="shared" si="251"/>
        <v>0</v>
      </c>
      <c r="F489" s="243">
        <f t="shared" si="251"/>
        <v>23415208.460000001</v>
      </c>
      <c r="G489" s="243">
        <f t="shared" si="251"/>
        <v>8045983.4000000004</v>
      </c>
      <c r="H489" s="243">
        <f t="shared" si="251"/>
        <v>0</v>
      </c>
      <c r="I489" s="243">
        <f t="shared" si="251"/>
        <v>2491725.7599999998</v>
      </c>
      <c r="J489" s="243">
        <f t="shared" si="251"/>
        <v>0</v>
      </c>
      <c r="K489" s="243">
        <f t="shared" si="251"/>
        <v>0</v>
      </c>
      <c r="L489" s="243">
        <f t="shared" si="251"/>
        <v>0</v>
      </c>
      <c r="M489" s="243">
        <f t="shared" si="251"/>
        <v>5490</v>
      </c>
      <c r="N489" s="243">
        <f t="shared" si="251"/>
        <v>23356092.82</v>
      </c>
      <c r="O489" s="243">
        <f t="shared" si="251"/>
        <v>0</v>
      </c>
      <c r="P489" s="243">
        <f t="shared" si="251"/>
        <v>0</v>
      </c>
      <c r="Q489" s="243">
        <f t="shared" si="251"/>
        <v>7781</v>
      </c>
      <c r="R489" s="243">
        <f t="shared" si="251"/>
        <v>61665667.780000001</v>
      </c>
      <c r="S489" s="243">
        <f t="shared" si="251"/>
        <v>300000</v>
      </c>
      <c r="T489" s="243">
        <f t="shared" si="251"/>
        <v>0</v>
      </c>
      <c r="U489" s="243">
        <f t="shared" si="251"/>
        <v>0</v>
      </c>
      <c r="V489" s="243">
        <f t="shared" si="251"/>
        <v>0</v>
      </c>
      <c r="W489" s="243">
        <f t="shared" si="251"/>
        <v>0</v>
      </c>
      <c r="X489" s="243">
        <f t="shared" si="251"/>
        <v>0</v>
      </c>
      <c r="Y489" s="243">
        <f t="shared" si="251"/>
        <v>0</v>
      </c>
      <c r="Z489" s="354">
        <f>(C489-Y489)*0.0214</f>
        <v>2592260.2422091998</v>
      </c>
      <c r="AA489" s="11"/>
      <c r="AB489" s="22"/>
      <c r="AC489" s="8"/>
    </row>
    <row r="490" spans="1:32" ht="18.75" customHeight="1" x14ac:dyDescent="0.3">
      <c r="A490" s="391" t="s">
        <v>47</v>
      </c>
      <c r="B490" s="234"/>
      <c r="C490" s="384"/>
      <c r="D490" s="384"/>
      <c r="E490" s="384"/>
      <c r="F490" s="384"/>
      <c r="G490" s="384"/>
      <c r="H490" s="384"/>
      <c r="I490" s="384"/>
      <c r="J490" s="384"/>
      <c r="K490" s="384"/>
      <c r="L490" s="384"/>
      <c r="M490" s="384"/>
      <c r="N490" s="384"/>
      <c r="O490" s="384"/>
      <c r="P490" s="384"/>
      <c r="Q490" s="384"/>
      <c r="R490" s="384"/>
      <c r="S490" s="384"/>
      <c r="T490" s="384"/>
      <c r="U490" s="384"/>
      <c r="V490" s="384"/>
      <c r="W490" s="384"/>
      <c r="X490" s="384"/>
      <c r="Y490" s="385"/>
      <c r="Z490" s="395"/>
      <c r="AA490" s="22"/>
      <c r="AB490" s="22"/>
    </row>
    <row r="491" spans="1:32" ht="18.75" customHeight="1" x14ac:dyDescent="0.3">
      <c r="A491" s="287" t="s">
        <v>414</v>
      </c>
      <c r="B491" s="260"/>
      <c r="C491" s="230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395"/>
      <c r="O491" s="62"/>
      <c r="P491" s="62"/>
      <c r="Q491" s="62"/>
      <c r="R491" s="395"/>
      <c r="S491" s="395"/>
      <c r="T491" s="62"/>
      <c r="U491" s="62"/>
      <c r="V491" s="62"/>
      <c r="W491" s="62"/>
      <c r="X491" s="62"/>
      <c r="Y491" s="395"/>
      <c r="Z491" s="395"/>
      <c r="AA491" s="22"/>
      <c r="AB491" s="22"/>
    </row>
    <row r="492" spans="1:32" ht="18.75" customHeight="1" x14ac:dyDescent="0.3">
      <c r="A492" s="119">
        <f>A487+1</f>
        <v>319</v>
      </c>
      <c r="B492" s="338" t="s">
        <v>415</v>
      </c>
      <c r="C492" s="354">
        <f t="shared" ref="C492:C493" si="252">D492+L492+N492+P492+R492+U492+W492+X492+Y492+K492+S492</f>
        <v>8619759.75</v>
      </c>
      <c r="D492" s="398">
        <f t="shared" ref="D492:D493" si="253">E492+F492+G492+H492+I492</f>
        <v>0</v>
      </c>
      <c r="E492" s="62"/>
      <c r="F492" s="62"/>
      <c r="G492" s="62"/>
      <c r="H492" s="62"/>
      <c r="I492" s="62"/>
      <c r="J492" s="62"/>
      <c r="K492" s="62"/>
      <c r="L492" s="62"/>
      <c r="M492" s="62">
        <v>180</v>
      </c>
      <c r="N492" s="395">
        <v>2811816</v>
      </c>
      <c r="O492" s="62"/>
      <c r="P492" s="62"/>
      <c r="Q492" s="62"/>
      <c r="R492" s="395"/>
      <c r="S492" s="395"/>
      <c r="T492" s="62">
        <v>100</v>
      </c>
      <c r="U492" s="62">
        <v>5807943.75</v>
      </c>
      <c r="V492" s="62"/>
      <c r="W492" s="62"/>
      <c r="X492" s="62"/>
      <c r="Y492" s="354"/>
      <c r="Z492" s="395"/>
      <c r="AA492" s="22" t="s">
        <v>416</v>
      </c>
      <c r="AB492" s="22" t="s">
        <v>416</v>
      </c>
    </row>
    <row r="493" spans="1:32" ht="18.75" customHeight="1" x14ac:dyDescent="0.3">
      <c r="A493" s="282">
        <f>A492+1</f>
        <v>320</v>
      </c>
      <c r="B493" s="338" t="s">
        <v>417</v>
      </c>
      <c r="C493" s="354">
        <f t="shared" si="252"/>
        <v>11070182.970000001</v>
      </c>
      <c r="D493" s="398">
        <f t="shared" si="253"/>
        <v>11070182.970000001</v>
      </c>
      <c r="E493" s="62"/>
      <c r="F493" s="62">
        <v>11070182.970000001</v>
      </c>
      <c r="G493" s="62"/>
      <c r="H493" s="62"/>
      <c r="I493" s="62"/>
      <c r="J493" s="62"/>
      <c r="K493" s="62"/>
      <c r="L493" s="62"/>
      <c r="M493" s="62"/>
      <c r="N493" s="395"/>
      <c r="O493" s="62"/>
      <c r="P493" s="62"/>
      <c r="Q493" s="62"/>
      <c r="R493" s="395"/>
      <c r="S493" s="395"/>
      <c r="T493" s="62"/>
      <c r="U493" s="62"/>
      <c r="V493" s="62"/>
      <c r="W493" s="62"/>
      <c r="X493" s="62"/>
      <c r="Y493" s="354"/>
      <c r="Z493" s="395"/>
      <c r="AA493" s="22" t="s">
        <v>418</v>
      </c>
      <c r="AB493" s="22" t="s">
        <v>418</v>
      </c>
    </row>
    <row r="494" spans="1:32" ht="21" customHeight="1" x14ac:dyDescent="0.3">
      <c r="A494" s="397" t="s">
        <v>15</v>
      </c>
      <c r="B494" s="355"/>
      <c r="C494" s="390">
        <f>SUM(C492:C493)</f>
        <v>19689942.719999999</v>
      </c>
      <c r="D494" s="398">
        <f t="shared" ref="D494:Y494" si="254">SUM(D492:D493)</f>
        <v>11070182.970000001</v>
      </c>
      <c r="E494" s="398">
        <f t="shared" si="254"/>
        <v>0</v>
      </c>
      <c r="F494" s="398">
        <f t="shared" si="254"/>
        <v>11070182.970000001</v>
      </c>
      <c r="G494" s="398">
        <f t="shared" si="254"/>
        <v>0</v>
      </c>
      <c r="H494" s="398">
        <f t="shared" si="254"/>
        <v>0</v>
      </c>
      <c r="I494" s="398">
        <f t="shared" si="254"/>
        <v>0</v>
      </c>
      <c r="J494" s="398">
        <f t="shared" si="254"/>
        <v>0</v>
      </c>
      <c r="K494" s="398">
        <f t="shared" si="254"/>
        <v>0</v>
      </c>
      <c r="L494" s="398">
        <f t="shared" si="254"/>
        <v>0</v>
      </c>
      <c r="M494" s="398">
        <f t="shared" si="254"/>
        <v>180</v>
      </c>
      <c r="N494" s="390">
        <f t="shared" si="254"/>
        <v>2811816</v>
      </c>
      <c r="O494" s="398">
        <f t="shared" si="254"/>
        <v>0</v>
      </c>
      <c r="P494" s="398">
        <f t="shared" si="254"/>
        <v>0</v>
      </c>
      <c r="Q494" s="398">
        <f t="shared" si="254"/>
        <v>0</v>
      </c>
      <c r="R494" s="390">
        <f t="shared" si="254"/>
        <v>0</v>
      </c>
      <c r="S494" s="390">
        <f t="shared" si="254"/>
        <v>0</v>
      </c>
      <c r="T494" s="398">
        <f t="shared" si="254"/>
        <v>100</v>
      </c>
      <c r="U494" s="398">
        <f t="shared" si="254"/>
        <v>5807943.75</v>
      </c>
      <c r="V494" s="398">
        <f t="shared" si="254"/>
        <v>0</v>
      </c>
      <c r="W494" s="398">
        <f t="shared" si="254"/>
        <v>0</v>
      </c>
      <c r="X494" s="398">
        <f t="shared" si="254"/>
        <v>0</v>
      </c>
      <c r="Y494" s="390">
        <f t="shared" si="254"/>
        <v>0</v>
      </c>
      <c r="Z494" s="354">
        <f>(C494-Y494)*0.0214</f>
        <v>421364.77420799993</v>
      </c>
      <c r="AA494" s="22"/>
      <c r="AB494" s="22"/>
      <c r="AC494" s="47"/>
      <c r="AF494" s="48"/>
    </row>
    <row r="495" spans="1:32" ht="18.75" customHeight="1" x14ac:dyDescent="0.3">
      <c r="A495" s="287" t="s">
        <v>48</v>
      </c>
      <c r="B495" s="260"/>
      <c r="C495" s="230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43"/>
      <c r="O495" s="233"/>
      <c r="P495" s="233"/>
      <c r="Q495" s="233"/>
      <c r="R495" s="243"/>
      <c r="S495" s="243"/>
      <c r="T495" s="233"/>
      <c r="U495" s="233"/>
      <c r="V495" s="233"/>
      <c r="W495" s="233"/>
      <c r="X495" s="233"/>
      <c r="Y495" s="243"/>
      <c r="Z495" s="243"/>
      <c r="AA495" s="22"/>
      <c r="AB495" s="22"/>
    </row>
    <row r="496" spans="1:32" ht="21" customHeight="1" x14ac:dyDescent="0.3">
      <c r="A496" s="119">
        <f>A493+1</f>
        <v>321</v>
      </c>
      <c r="B496" s="167" t="s">
        <v>419</v>
      </c>
      <c r="C496" s="354">
        <f t="shared" ref="C496:C498" si="255">D496+L496+N496+P496+R496+U496+W496+X496+Y496+K496+S496</f>
        <v>2210299.8015000001</v>
      </c>
      <c r="D496" s="398">
        <f t="shared" ref="D496:D498" si="256">E496+F496+G496+H496+I496</f>
        <v>204713.46</v>
      </c>
      <c r="E496" s="398"/>
      <c r="F496" s="398"/>
      <c r="G496" s="398">
        <v>204713.46</v>
      </c>
      <c r="H496" s="398"/>
      <c r="I496" s="398"/>
      <c r="J496" s="398"/>
      <c r="K496" s="398"/>
      <c r="L496" s="398"/>
      <c r="M496" s="398">
        <v>342.37</v>
      </c>
      <c r="N496" s="390">
        <v>2005586.3415000001</v>
      </c>
      <c r="O496" s="398"/>
      <c r="P496" s="398"/>
      <c r="Q496" s="398"/>
      <c r="R496" s="390"/>
      <c r="S496" s="390"/>
      <c r="T496" s="398"/>
      <c r="U496" s="398"/>
      <c r="V496" s="398"/>
      <c r="W496" s="398"/>
      <c r="X496" s="398"/>
      <c r="Y496" s="390"/>
      <c r="Z496" s="390"/>
      <c r="AA496" s="22"/>
      <c r="AB496" s="22" t="s">
        <v>420</v>
      </c>
      <c r="AC496" s="47"/>
      <c r="AF496" s="48"/>
    </row>
    <row r="497" spans="1:39" ht="18.75" customHeight="1" x14ac:dyDescent="0.3">
      <c r="A497" s="282">
        <f>A496+1</f>
        <v>322</v>
      </c>
      <c r="B497" s="167" t="s">
        <v>421</v>
      </c>
      <c r="C497" s="354">
        <f t="shared" si="255"/>
        <v>6689943.5</v>
      </c>
      <c r="D497" s="398">
        <f t="shared" si="256"/>
        <v>0</v>
      </c>
      <c r="E497" s="398"/>
      <c r="F497" s="398"/>
      <c r="G497" s="398"/>
      <c r="H497" s="398"/>
      <c r="I497" s="398"/>
      <c r="J497" s="398"/>
      <c r="K497" s="398"/>
      <c r="L497" s="398"/>
      <c r="M497" s="398">
        <v>491.66</v>
      </c>
      <c r="N497" s="390">
        <v>6133273.6500000004</v>
      </c>
      <c r="O497" s="398"/>
      <c r="P497" s="398">
        <v>556669.85</v>
      </c>
      <c r="Q497" s="398"/>
      <c r="R497" s="390"/>
      <c r="S497" s="390"/>
      <c r="T497" s="398"/>
      <c r="U497" s="398"/>
      <c r="V497" s="398"/>
      <c r="W497" s="398"/>
      <c r="X497" s="398"/>
      <c r="Y497" s="390"/>
      <c r="Z497" s="390"/>
      <c r="AA497" s="22"/>
      <c r="AB497" s="22" t="s">
        <v>90</v>
      </c>
      <c r="AC497" s="47"/>
      <c r="AF497" s="48"/>
    </row>
    <row r="498" spans="1:39" ht="18.75" customHeight="1" x14ac:dyDescent="0.3">
      <c r="A498" s="119">
        <f t="shared" ref="A498" si="257">A497+1</f>
        <v>323</v>
      </c>
      <c r="B498" s="167" t="s">
        <v>422</v>
      </c>
      <c r="C498" s="354">
        <f t="shared" si="255"/>
        <v>2880119.6970000002</v>
      </c>
      <c r="D498" s="398">
        <f t="shared" si="256"/>
        <v>0</v>
      </c>
      <c r="E498" s="398"/>
      <c r="F498" s="398"/>
      <c r="G498" s="398"/>
      <c r="H498" s="398"/>
      <c r="I498" s="398"/>
      <c r="J498" s="398"/>
      <c r="K498" s="398"/>
      <c r="L498" s="398"/>
      <c r="M498" s="398">
        <v>491.66</v>
      </c>
      <c r="N498" s="390">
        <v>2880119.6970000002</v>
      </c>
      <c r="O498" s="398"/>
      <c r="P498" s="398"/>
      <c r="Q498" s="398"/>
      <c r="R498" s="390"/>
      <c r="S498" s="390"/>
      <c r="T498" s="398"/>
      <c r="U498" s="398"/>
      <c r="V498" s="398"/>
      <c r="W498" s="398"/>
      <c r="X498" s="398"/>
      <c r="Y498" s="390"/>
      <c r="Z498" s="390"/>
      <c r="AA498" s="22"/>
      <c r="AB498" s="22" t="s">
        <v>90</v>
      </c>
      <c r="AC498" s="47"/>
      <c r="AF498" s="48"/>
    </row>
    <row r="499" spans="1:39" ht="18.75" customHeight="1" x14ac:dyDescent="0.3">
      <c r="A499" s="183" t="s">
        <v>15</v>
      </c>
      <c r="B499" s="241"/>
      <c r="C499" s="354">
        <f t="shared" ref="C499:R499" si="258">SUM(C496:C498)</f>
        <v>11780362.998500001</v>
      </c>
      <c r="D499" s="321">
        <f t="shared" si="258"/>
        <v>204713.46</v>
      </c>
      <c r="E499" s="321">
        <f t="shared" si="258"/>
        <v>0</v>
      </c>
      <c r="F499" s="321">
        <f t="shared" si="258"/>
        <v>0</v>
      </c>
      <c r="G499" s="321">
        <f t="shared" si="258"/>
        <v>204713.46</v>
      </c>
      <c r="H499" s="321">
        <f t="shared" si="258"/>
        <v>0</v>
      </c>
      <c r="I499" s="321">
        <f t="shared" si="258"/>
        <v>0</v>
      </c>
      <c r="J499" s="321">
        <f t="shared" si="258"/>
        <v>0</v>
      </c>
      <c r="K499" s="321">
        <f t="shared" si="258"/>
        <v>0</v>
      </c>
      <c r="L499" s="321">
        <f t="shared" si="258"/>
        <v>0</v>
      </c>
      <c r="M499" s="321">
        <f t="shared" si="258"/>
        <v>1325.69</v>
      </c>
      <c r="N499" s="354">
        <f t="shared" si="258"/>
        <v>11018979.6885</v>
      </c>
      <c r="O499" s="321">
        <f t="shared" si="258"/>
        <v>0</v>
      </c>
      <c r="P499" s="321">
        <f t="shared" si="258"/>
        <v>556669.85</v>
      </c>
      <c r="Q499" s="321">
        <f t="shared" si="258"/>
        <v>0</v>
      </c>
      <c r="R499" s="354">
        <f t="shared" si="258"/>
        <v>0</v>
      </c>
      <c r="S499" s="354"/>
      <c r="T499" s="321">
        <f t="shared" ref="T499:Y499" si="259">SUM(T496:T498)</f>
        <v>0</v>
      </c>
      <c r="U499" s="321">
        <f t="shared" si="259"/>
        <v>0</v>
      </c>
      <c r="V499" s="321">
        <f t="shared" si="259"/>
        <v>0</v>
      </c>
      <c r="W499" s="321">
        <f t="shared" si="259"/>
        <v>0</v>
      </c>
      <c r="X499" s="321">
        <f t="shared" si="259"/>
        <v>0</v>
      </c>
      <c r="Y499" s="354">
        <f t="shared" si="259"/>
        <v>0</v>
      </c>
      <c r="Z499" s="354">
        <f>(C499-Y499)*0.0214</f>
        <v>252099.76816790001</v>
      </c>
      <c r="AA499" s="354">
        <f>SUM(AA496:AA498)</f>
        <v>0</v>
      </c>
      <c r="AB499" s="354">
        <f>SUM(AB496:AB498)</f>
        <v>0</v>
      </c>
    </row>
    <row r="500" spans="1:39" ht="18.75" customHeight="1" x14ac:dyDescent="0.3">
      <c r="A500" s="391" t="s">
        <v>783</v>
      </c>
      <c r="B500" s="259"/>
      <c r="C500" s="237"/>
      <c r="D500" s="321"/>
      <c r="E500" s="321"/>
      <c r="F500" s="321"/>
      <c r="G500" s="321"/>
      <c r="H500" s="321"/>
      <c r="I500" s="321"/>
      <c r="J500" s="321"/>
      <c r="K500" s="321"/>
      <c r="L500" s="321"/>
      <c r="M500" s="321"/>
      <c r="N500" s="354"/>
      <c r="O500" s="321"/>
      <c r="P500" s="321"/>
      <c r="Q500" s="321"/>
      <c r="R500" s="354"/>
      <c r="S500" s="354"/>
      <c r="T500" s="321"/>
      <c r="U500" s="321"/>
      <c r="V500" s="321"/>
      <c r="W500" s="321"/>
      <c r="X500" s="321"/>
      <c r="Y500" s="354"/>
      <c r="Z500" s="354"/>
      <c r="AA500" s="354"/>
      <c r="AB500" s="354"/>
    </row>
    <row r="501" spans="1:39" ht="18.75" customHeight="1" x14ac:dyDescent="0.3">
      <c r="A501" s="119">
        <f>A498+1</f>
        <v>324</v>
      </c>
      <c r="B501" s="309" t="s">
        <v>784</v>
      </c>
      <c r="C501" s="354">
        <f t="shared" ref="C501:C502" si="260">D501+L501+N501+P501+R501+U501+W501+X501+Y501+K501+S501</f>
        <v>1258533.1500000001</v>
      </c>
      <c r="D501" s="398">
        <f t="shared" ref="D501:D502" si="261">E501+F501+G501+H501+I501</f>
        <v>1258533.1500000001</v>
      </c>
      <c r="E501" s="321">
        <v>1258533.1500000001</v>
      </c>
      <c r="F501" s="321"/>
      <c r="G501" s="321"/>
      <c r="H501" s="321"/>
      <c r="I501" s="321"/>
      <c r="J501" s="321"/>
      <c r="K501" s="321"/>
      <c r="L501" s="321"/>
      <c r="M501" s="321"/>
      <c r="N501" s="354"/>
      <c r="O501" s="321"/>
      <c r="P501" s="321"/>
      <c r="Q501" s="321"/>
      <c r="R501" s="354"/>
      <c r="S501" s="354"/>
      <c r="T501" s="321"/>
      <c r="U501" s="321"/>
      <c r="V501" s="321"/>
      <c r="W501" s="321"/>
      <c r="X501" s="321"/>
      <c r="Y501" s="354"/>
      <c r="Z501" s="354"/>
      <c r="AA501" s="354"/>
      <c r="AB501" s="354"/>
    </row>
    <row r="502" spans="1:39" ht="18.75" customHeight="1" x14ac:dyDescent="0.3">
      <c r="A502" s="282">
        <f>A501+1</f>
        <v>325</v>
      </c>
      <c r="B502" s="309" t="s">
        <v>785</v>
      </c>
      <c r="C502" s="354">
        <f t="shared" si="260"/>
        <v>1289277.1500000001</v>
      </c>
      <c r="D502" s="398">
        <f t="shared" si="261"/>
        <v>1289277.1500000001</v>
      </c>
      <c r="E502" s="321">
        <v>1289277.1500000001</v>
      </c>
      <c r="F502" s="321"/>
      <c r="G502" s="321"/>
      <c r="H502" s="321"/>
      <c r="I502" s="321"/>
      <c r="J502" s="321"/>
      <c r="K502" s="321"/>
      <c r="L502" s="321"/>
      <c r="M502" s="321"/>
      <c r="N502" s="354"/>
      <c r="O502" s="321"/>
      <c r="P502" s="321"/>
      <c r="Q502" s="321"/>
      <c r="R502" s="354"/>
      <c r="S502" s="354"/>
      <c r="T502" s="321"/>
      <c r="U502" s="321"/>
      <c r="V502" s="321"/>
      <c r="W502" s="321"/>
      <c r="X502" s="321"/>
      <c r="Y502" s="354"/>
      <c r="Z502" s="354"/>
      <c r="AA502" s="354"/>
      <c r="AB502" s="354"/>
    </row>
    <row r="503" spans="1:39" ht="18.75" customHeight="1" x14ac:dyDescent="0.3">
      <c r="A503" s="183" t="s">
        <v>15</v>
      </c>
      <c r="B503" s="241"/>
      <c r="C503" s="354">
        <f t="shared" ref="C503:R503" si="262">SUM(C500:C502)</f>
        <v>2547810.3000000003</v>
      </c>
      <c r="D503" s="321">
        <f t="shared" si="262"/>
        <v>2547810.3000000003</v>
      </c>
      <c r="E503" s="321">
        <f t="shared" si="262"/>
        <v>2547810.3000000003</v>
      </c>
      <c r="F503" s="321">
        <f t="shared" si="262"/>
        <v>0</v>
      </c>
      <c r="G503" s="321">
        <f t="shared" si="262"/>
        <v>0</v>
      </c>
      <c r="H503" s="321">
        <f t="shared" si="262"/>
        <v>0</v>
      </c>
      <c r="I503" s="321">
        <f t="shared" si="262"/>
        <v>0</v>
      </c>
      <c r="J503" s="321">
        <f t="shared" si="262"/>
        <v>0</v>
      </c>
      <c r="K503" s="321">
        <f t="shared" si="262"/>
        <v>0</v>
      </c>
      <c r="L503" s="321">
        <f t="shared" si="262"/>
        <v>0</v>
      </c>
      <c r="M503" s="321">
        <f t="shared" si="262"/>
        <v>0</v>
      </c>
      <c r="N503" s="354">
        <f t="shared" si="262"/>
        <v>0</v>
      </c>
      <c r="O503" s="321">
        <f t="shared" si="262"/>
        <v>0</v>
      </c>
      <c r="P503" s="321">
        <f t="shared" si="262"/>
        <v>0</v>
      </c>
      <c r="Q503" s="321">
        <f t="shared" si="262"/>
        <v>0</v>
      </c>
      <c r="R503" s="354">
        <f t="shared" si="262"/>
        <v>0</v>
      </c>
      <c r="S503" s="354"/>
      <c r="T503" s="321">
        <f t="shared" ref="T503:Y503" si="263">SUM(T500:T502)</f>
        <v>0</v>
      </c>
      <c r="U503" s="321">
        <f t="shared" si="263"/>
        <v>0</v>
      </c>
      <c r="V503" s="321">
        <f t="shared" si="263"/>
        <v>0</v>
      </c>
      <c r="W503" s="321">
        <f t="shared" si="263"/>
        <v>0</v>
      </c>
      <c r="X503" s="321">
        <f t="shared" si="263"/>
        <v>0</v>
      </c>
      <c r="Y503" s="354">
        <f t="shared" si="263"/>
        <v>0</v>
      </c>
      <c r="Z503" s="354">
        <f>(C503-Y503)*0.0214</f>
        <v>54523.140420000003</v>
      </c>
      <c r="AA503" s="354">
        <f>SUM(AA500:AA502)</f>
        <v>0</v>
      </c>
      <c r="AB503" s="354">
        <f>SUM(AB500:AB502)</f>
        <v>0</v>
      </c>
    </row>
    <row r="504" spans="1:39" ht="18.75" customHeight="1" x14ac:dyDescent="0.3">
      <c r="A504" s="391" t="s">
        <v>49</v>
      </c>
      <c r="B504" s="400"/>
      <c r="C504" s="392"/>
      <c r="D504" s="233"/>
      <c r="E504" s="233"/>
      <c r="F504" s="233"/>
      <c r="G504" s="233"/>
      <c r="H504" s="233"/>
      <c r="I504" s="233"/>
      <c r="J504" s="233"/>
      <c r="K504" s="233"/>
      <c r="L504" s="233"/>
      <c r="M504" s="233"/>
      <c r="N504" s="243"/>
      <c r="O504" s="233"/>
      <c r="P504" s="233"/>
      <c r="Q504" s="233"/>
      <c r="R504" s="243"/>
      <c r="S504" s="243"/>
      <c r="T504" s="233"/>
      <c r="U504" s="233"/>
      <c r="V504" s="233"/>
      <c r="W504" s="233"/>
      <c r="X504" s="233"/>
      <c r="Y504" s="243"/>
      <c r="Z504" s="243"/>
      <c r="AA504" s="22"/>
      <c r="AB504" s="22"/>
    </row>
    <row r="505" spans="1:39" ht="18.75" customHeight="1" x14ac:dyDescent="0.25">
      <c r="A505" s="119">
        <f>A502+1</f>
        <v>326</v>
      </c>
      <c r="B505" s="337" t="s">
        <v>291</v>
      </c>
      <c r="C505" s="354">
        <f t="shared" ref="C505:C506" si="264">D505+L505+N505+P505+R505+U505+W505+X505+Y505+K505+S505</f>
        <v>8369304.3000000007</v>
      </c>
      <c r="D505" s="398">
        <f t="shared" ref="D505:D506" si="265">E505+F505+G505+H505+I505</f>
        <v>0</v>
      </c>
      <c r="E505" s="398"/>
      <c r="F505" s="398"/>
      <c r="G505" s="398"/>
      <c r="H505" s="398"/>
      <c r="I505" s="398"/>
      <c r="J505" s="398"/>
      <c r="K505" s="398"/>
      <c r="L505" s="398"/>
      <c r="M505" s="398">
        <v>1102</v>
      </c>
      <c r="N505" s="390">
        <v>8369304.3000000007</v>
      </c>
      <c r="O505" s="214"/>
      <c r="P505" s="214"/>
      <c r="Q505" s="214"/>
      <c r="R505" s="354"/>
      <c r="S505" s="354"/>
      <c r="T505" s="398"/>
      <c r="U505" s="398"/>
      <c r="V505" s="398"/>
      <c r="W505" s="398"/>
      <c r="X505" s="398"/>
      <c r="Y505" s="390"/>
      <c r="Z505" s="390"/>
      <c r="AA505" s="22"/>
      <c r="AB505" s="22" t="s">
        <v>364</v>
      </c>
      <c r="AC505" s="47"/>
    </row>
    <row r="506" spans="1:39" ht="18.75" customHeight="1" x14ac:dyDescent="0.25">
      <c r="A506" s="282">
        <f t="shared" ref="A506" si="266">A505+1</f>
        <v>327</v>
      </c>
      <c r="B506" s="337" t="s">
        <v>292</v>
      </c>
      <c r="C506" s="354">
        <f t="shared" si="264"/>
        <v>8369304.3000000007</v>
      </c>
      <c r="D506" s="398">
        <f t="shared" si="265"/>
        <v>0</v>
      </c>
      <c r="E506" s="398"/>
      <c r="F506" s="398"/>
      <c r="G506" s="398"/>
      <c r="H506" s="398"/>
      <c r="I506" s="398"/>
      <c r="J506" s="398"/>
      <c r="K506" s="398"/>
      <c r="L506" s="398"/>
      <c r="M506" s="398">
        <v>1102</v>
      </c>
      <c r="N506" s="390">
        <v>8369304.3000000007</v>
      </c>
      <c r="O506" s="214"/>
      <c r="P506" s="214"/>
      <c r="Q506" s="214"/>
      <c r="R506" s="354"/>
      <c r="S506" s="354"/>
      <c r="T506" s="398"/>
      <c r="U506" s="398"/>
      <c r="V506" s="398"/>
      <c r="W506" s="398"/>
      <c r="X506" s="398"/>
      <c r="Y506" s="390"/>
      <c r="Z506" s="390"/>
      <c r="AA506" s="22"/>
      <c r="AB506" s="22" t="s">
        <v>364</v>
      </c>
      <c r="AC506" s="47"/>
    </row>
    <row r="507" spans="1:39" ht="18.75" customHeight="1" x14ac:dyDescent="0.3">
      <c r="A507" s="397" t="s">
        <v>15</v>
      </c>
      <c r="B507" s="355"/>
      <c r="C507" s="390">
        <f t="shared" ref="C507:R507" si="267">SUM(C505:C506)</f>
        <v>16738608.600000001</v>
      </c>
      <c r="D507" s="398">
        <f t="shared" si="267"/>
        <v>0</v>
      </c>
      <c r="E507" s="398">
        <f t="shared" si="267"/>
        <v>0</v>
      </c>
      <c r="F507" s="398">
        <f t="shared" si="267"/>
        <v>0</v>
      </c>
      <c r="G507" s="398">
        <f t="shared" si="267"/>
        <v>0</v>
      </c>
      <c r="H507" s="398">
        <f t="shared" si="267"/>
        <v>0</v>
      </c>
      <c r="I507" s="398">
        <f t="shared" si="267"/>
        <v>0</v>
      </c>
      <c r="J507" s="398">
        <f t="shared" si="267"/>
        <v>0</v>
      </c>
      <c r="K507" s="398">
        <f t="shared" si="267"/>
        <v>0</v>
      </c>
      <c r="L507" s="398">
        <f t="shared" si="267"/>
        <v>0</v>
      </c>
      <c r="M507" s="398">
        <f t="shared" si="267"/>
        <v>2204</v>
      </c>
      <c r="N507" s="390">
        <f t="shared" si="267"/>
        <v>16738608.600000001</v>
      </c>
      <c r="O507" s="398">
        <f t="shared" si="267"/>
        <v>0</v>
      </c>
      <c r="P507" s="398">
        <f t="shared" si="267"/>
        <v>0</v>
      </c>
      <c r="Q507" s="398">
        <f t="shared" si="267"/>
        <v>0</v>
      </c>
      <c r="R507" s="390">
        <f t="shared" si="267"/>
        <v>0</v>
      </c>
      <c r="S507" s="390"/>
      <c r="T507" s="398">
        <f t="shared" ref="T507:Y507" si="268">SUM(T505:T506)</f>
        <v>0</v>
      </c>
      <c r="U507" s="398">
        <f t="shared" si="268"/>
        <v>0</v>
      </c>
      <c r="V507" s="398">
        <f t="shared" si="268"/>
        <v>0</v>
      </c>
      <c r="W507" s="398">
        <f t="shared" si="268"/>
        <v>0</v>
      </c>
      <c r="X507" s="398">
        <f t="shared" si="268"/>
        <v>0</v>
      </c>
      <c r="Y507" s="390">
        <f t="shared" si="268"/>
        <v>0</v>
      </c>
      <c r="Z507" s="354">
        <f>(C507-Y507)*0.0214</f>
        <v>358206.22404</v>
      </c>
      <c r="AA507" s="390">
        <f>SUM(AA505:AA506)</f>
        <v>0</v>
      </c>
      <c r="AB507" s="22"/>
      <c r="AC507" s="47"/>
      <c r="AF507" s="48"/>
    </row>
    <row r="508" spans="1:39" ht="18.75" customHeight="1" x14ac:dyDescent="0.3">
      <c r="A508" s="387" t="s">
        <v>50</v>
      </c>
      <c r="B508" s="242"/>
      <c r="C508" s="243">
        <f>C507++C499+C494+C503</f>
        <v>50756724.618499994</v>
      </c>
      <c r="D508" s="243">
        <f t="shared" ref="D508:Y508" si="269">D507++D499+D494+D503</f>
        <v>13822706.730000002</v>
      </c>
      <c r="E508" s="243">
        <f t="shared" si="269"/>
        <v>2547810.3000000003</v>
      </c>
      <c r="F508" s="243">
        <f t="shared" si="269"/>
        <v>11070182.970000001</v>
      </c>
      <c r="G508" s="243">
        <f t="shared" si="269"/>
        <v>204713.46</v>
      </c>
      <c r="H508" s="243">
        <f t="shared" si="269"/>
        <v>0</v>
      </c>
      <c r="I508" s="243">
        <f t="shared" si="269"/>
        <v>0</v>
      </c>
      <c r="J508" s="243">
        <f t="shared" si="269"/>
        <v>0</v>
      </c>
      <c r="K508" s="243">
        <f t="shared" si="269"/>
        <v>0</v>
      </c>
      <c r="L508" s="243">
        <f t="shared" si="269"/>
        <v>0</v>
      </c>
      <c r="M508" s="243">
        <f t="shared" si="269"/>
        <v>3709.69</v>
      </c>
      <c r="N508" s="243">
        <f t="shared" si="269"/>
        <v>30569404.288500004</v>
      </c>
      <c r="O508" s="243">
        <f t="shared" si="269"/>
        <v>0</v>
      </c>
      <c r="P508" s="243">
        <f t="shared" si="269"/>
        <v>556669.85</v>
      </c>
      <c r="Q508" s="243">
        <f t="shared" si="269"/>
        <v>0</v>
      </c>
      <c r="R508" s="243">
        <f t="shared" si="269"/>
        <v>0</v>
      </c>
      <c r="S508" s="243">
        <f t="shared" si="269"/>
        <v>0</v>
      </c>
      <c r="T508" s="243">
        <f t="shared" si="269"/>
        <v>100</v>
      </c>
      <c r="U508" s="243">
        <f t="shared" si="269"/>
        <v>5807943.75</v>
      </c>
      <c r="V508" s="243">
        <f t="shared" si="269"/>
        <v>0</v>
      </c>
      <c r="W508" s="243">
        <f t="shared" si="269"/>
        <v>0</v>
      </c>
      <c r="X508" s="243">
        <f t="shared" si="269"/>
        <v>0</v>
      </c>
      <c r="Y508" s="243">
        <f t="shared" si="269"/>
        <v>0</v>
      </c>
      <c r="Z508" s="354">
        <f>(C508-Y508)*0.0214</f>
        <v>1086193.9068358999</v>
      </c>
      <c r="AA508" s="22"/>
      <c r="AB508" s="22"/>
      <c r="AC508" s="47"/>
    </row>
    <row r="509" spans="1:39" ht="18.75" customHeight="1" x14ac:dyDescent="0.3">
      <c r="A509" s="286" t="s">
        <v>51</v>
      </c>
      <c r="B509" s="261"/>
      <c r="C509" s="248"/>
      <c r="D509" s="248"/>
      <c r="E509" s="248"/>
      <c r="F509" s="248"/>
      <c r="G509" s="248"/>
      <c r="H509" s="248"/>
      <c r="I509" s="248"/>
      <c r="J509" s="248"/>
      <c r="K509" s="248"/>
      <c r="L509" s="248"/>
      <c r="M509" s="248"/>
      <c r="N509" s="248"/>
      <c r="O509" s="248"/>
      <c r="P509" s="248"/>
      <c r="Q509" s="248"/>
      <c r="R509" s="248"/>
      <c r="S509" s="248"/>
      <c r="T509" s="248"/>
      <c r="U509" s="248"/>
      <c r="V509" s="248"/>
      <c r="W509" s="248"/>
      <c r="X509" s="248"/>
      <c r="Y509" s="249"/>
      <c r="Z509" s="182"/>
      <c r="AA509" s="11"/>
      <c r="AB509" s="22"/>
    </row>
    <row r="510" spans="1:39" ht="18" customHeight="1" x14ac:dyDescent="0.3">
      <c r="A510" s="286" t="s">
        <v>52</v>
      </c>
      <c r="B510" s="261"/>
      <c r="C510" s="249"/>
      <c r="D510" s="233"/>
      <c r="E510" s="233"/>
      <c r="F510" s="233"/>
      <c r="G510" s="233"/>
      <c r="H510" s="233"/>
      <c r="I510" s="233"/>
      <c r="J510" s="233"/>
      <c r="K510" s="233"/>
      <c r="L510" s="233"/>
      <c r="M510" s="233"/>
      <c r="N510" s="243"/>
      <c r="O510" s="233"/>
      <c r="P510" s="233"/>
      <c r="Q510" s="233"/>
      <c r="R510" s="243"/>
      <c r="S510" s="243"/>
      <c r="T510" s="233"/>
      <c r="U510" s="233"/>
      <c r="V510" s="233"/>
      <c r="W510" s="233"/>
      <c r="X510" s="233"/>
      <c r="Y510" s="243"/>
      <c r="Z510" s="243"/>
      <c r="AA510" s="11"/>
      <c r="AB510" s="22"/>
    </row>
    <row r="511" spans="1:39" s="25" customFormat="1" ht="18" customHeight="1" x14ac:dyDescent="0.3">
      <c r="A511" s="119">
        <f>A506+1</f>
        <v>328</v>
      </c>
      <c r="B511" s="163" t="s">
        <v>253</v>
      </c>
      <c r="C511" s="354">
        <f t="shared" ref="C511:C529" si="270">D511+L511+N511+P511+R511+U511+W511+X511+Y511+K511+S511</f>
        <v>2493093.4879999999</v>
      </c>
      <c r="D511" s="398">
        <f t="shared" ref="D511:D529" si="271">E511+F511+G511+H511+I511</f>
        <v>2493093.4879999999</v>
      </c>
      <c r="E511" s="413">
        <v>2493093.4879999999</v>
      </c>
      <c r="F511" s="217"/>
      <c r="G511" s="217"/>
      <c r="H511" s="217"/>
      <c r="I511" s="217"/>
      <c r="J511" s="217"/>
      <c r="K511" s="217"/>
      <c r="L511" s="217"/>
      <c r="M511" s="217"/>
      <c r="N511" s="270"/>
      <c r="O511" s="398"/>
      <c r="P511" s="398"/>
      <c r="Q511" s="398"/>
      <c r="R511" s="390"/>
      <c r="S511" s="390"/>
      <c r="T511" s="218"/>
      <c r="U511" s="218"/>
      <c r="V511" s="218"/>
      <c r="W511" s="218"/>
      <c r="X511" s="219"/>
      <c r="Y511" s="390"/>
      <c r="Z511" s="390"/>
      <c r="AA511" s="390"/>
      <c r="AB511" s="390" t="s">
        <v>320</v>
      </c>
      <c r="AC511" s="67"/>
      <c r="AD511" s="67"/>
      <c r="AE511" s="67"/>
      <c r="AF511" s="67"/>
      <c r="AG511" s="67"/>
      <c r="AH511" s="67"/>
      <c r="AI511" s="67"/>
      <c r="AJ511" s="67"/>
      <c r="AK511" s="67"/>
      <c r="AL511" s="67"/>
      <c r="AM511" s="67"/>
    </row>
    <row r="512" spans="1:39" ht="18" customHeight="1" x14ac:dyDescent="0.3">
      <c r="A512" s="293">
        <f t="shared" ref="A512:A529" si="272">A511+1</f>
        <v>329</v>
      </c>
      <c r="B512" s="336" t="s">
        <v>787</v>
      </c>
      <c r="C512" s="354">
        <f t="shared" si="270"/>
        <v>1560336.39</v>
      </c>
      <c r="D512" s="398">
        <f t="shared" si="271"/>
        <v>1560336.39</v>
      </c>
      <c r="E512" s="398"/>
      <c r="F512" s="398">
        <v>1560336.39</v>
      </c>
      <c r="G512" s="398"/>
      <c r="H512" s="398"/>
      <c r="I512" s="398"/>
      <c r="J512" s="398"/>
      <c r="K512" s="398"/>
      <c r="L512" s="398"/>
      <c r="M512" s="321"/>
      <c r="N512" s="354"/>
      <c r="O512" s="321"/>
      <c r="P512" s="321"/>
      <c r="Q512" s="321"/>
      <c r="R512" s="354"/>
      <c r="S512" s="354"/>
      <c r="T512" s="188"/>
      <c r="U512" s="398"/>
      <c r="V512" s="188"/>
      <c r="W512" s="188"/>
      <c r="X512" s="189"/>
      <c r="Y512" s="390"/>
      <c r="Z512" s="390"/>
      <c r="AA512" s="11"/>
      <c r="AB512" s="22"/>
    </row>
    <row r="513" spans="1:39" ht="18" customHeight="1" x14ac:dyDescent="0.3">
      <c r="A513" s="293">
        <f t="shared" si="272"/>
        <v>330</v>
      </c>
      <c r="B513" s="336" t="s">
        <v>786</v>
      </c>
      <c r="C513" s="354">
        <f t="shared" si="270"/>
        <v>3160611.8</v>
      </c>
      <c r="D513" s="398">
        <f t="shared" si="271"/>
        <v>3160611.8</v>
      </c>
      <c r="E513" s="398"/>
      <c r="F513" s="398">
        <v>3160611.8</v>
      </c>
      <c r="G513" s="398"/>
      <c r="H513" s="398"/>
      <c r="I513" s="398"/>
      <c r="J513" s="398"/>
      <c r="K513" s="398"/>
      <c r="L513" s="398"/>
      <c r="M513" s="321"/>
      <c r="N513" s="354"/>
      <c r="O513" s="321"/>
      <c r="P513" s="321"/>
      <c r="Q513" s="321"/>
      <c r="R513" s="354"/>
      <c r="S513" s="354"/>
      <c r="T513" s="188"/>
      <c r="U513" s="398"/>
      <c r="V513" s="188"/>
      <c r="W513" s="188"/>
      <c r="X513" s="189"/>
      <c r="Y513" s="390"/>
      <c r="Z513" s="390"/>
      <c r="AA513" s="11"/>
      <c r="AB513" s="22"/>
      <c r="AC513" s="47"/>
    </row>
    <row r="514" spans="1:39" ht="18" customHeight="1" x14ac:dyDescent="0.3">
      <c r="A514" s="293">
        <f t="shared" si="272"/>
        <v>331</v>
      </c>
      <c r="B514" s="336" t="s">
        <v>788</v>
      </c>
      <c r="C514" s="354">
        <f t="shared" si="270"/>
        <v>2530910.1</v>
      </c>
      <c r="D514" s="398">
        <f t="shared" si="271"/>
        <v>2530910.1</v>
      </c>
      <c r="E514" s="398"/>
      <c r="F514" s="398">
        <v>2530910.1</v>
      </c>
      <c r="G514" s="398"/>
      <c r="H514" s="398"/>
      <c r="I514" s="398"/>
      <c r="J514" s="398"/>
      <c r="K514" s="398"/>
      <c r="L514" s="398"/>
      <c r="M514" s="321"/>
      <c r="N514" s="354"/>
      <c r="O514" s="321"/>
      <c r="P514" s="321"/>
      <c r="Q514" s="321"/>
      <c r="R514" s="354"/>
      <c r="S514" s="354"/>
      <c r="T514" s="188"/>
      <c r="U514" s="398"/>
      <c r="V514" s="188"/>
      <c r="W514" s="188"/>
      <c r="X514" s="189"/>
      <c r="Y514" s="390"/>
      <c r="Z514" s="390"/>
      <c r="AA514" s="11"/>
      <c r="AB514" s="22"/>
      <c r="AC514" s="47"/>
    </row>
    <row r="515" spans="1:39" s="25" customFormat="1" ht="18" customHeight="1" x14ac:dyDescent="0.3">
      <c r="A515" s="293">
        <f t="shared" si="272"/>
        <v>332</v>
      </c>
      <c r="B515" s="163" t="s">
        <v>789</v>
      </c>
      <c r="C515" s="354">
        <f>D515+L515+N515+P515+R515+U515+W515+X515+Y515+K515+S515</f>
        <v>5846616.8780000005</v>
      </c>
      <c r="D515" s="398">
        <f>E515+F515+G515+H515+I515</f>
        <v>4747074.0880000005</v>
      </c>
      <c r="E515" s="413">
        <v>1936919.888</v>
      </c>
      <c r="F515" s="217">
        <v>2552552.7599999998</v>
      </c>
      <c r="G515" s="217">
        <v>257601.44</v>
      </c>
      <c r="H515" s="217"/>
      <c r="I515" s="217"/>
      <c r="J515" s="217"/>
      <c r="K515" s="217"/>
      <c r="L515" s="217"/>
      <c r="M515" s="217"/>
      <c r="N515" s="270"/>
      <c r="O515" s="217"/>
      <c r="P515" s="217"/>
      <c r="Q515" s="217"/>
      <c r="R515" s="270"/>
      <c r="S515" s="270"/>
      <c r="T515" s="217"/>
      <c r="U515" s="217"/>
      <c r="V515" s="217"/>
      <c r="W515" s="217"/>
      <c r="X515" s="217">
        <v>1099542.79</v>
      </c>
      <c r="Y515" s="390"/>
      <c r="Z515" s="390"/>
      <c r="AA515" s="390"/>
      <c r="AB515" s="390" t="s">
        <v>362</v>
      </c>
      <c r="AC515" s="67"/>
      <c r="AD515" s="67"/>
      <c r="AE515" s="67"/>
      <c r="AF515" s="67"/>
      <c r="AG515" s="67"/>
      <c r="AH515" s="67"/>
      <c r="AI515" s="67"/>
      <c r="AJ515" s="67"/>
      <c r="AK515" s="67"/>
      <c r="AL515" s="67"/>
      <c r="AM515" s="67"/>
    </row>
    <row r="516" spans="1:39" ht="18" customHeight="1" x14ac:dyDescent="0.3">
      <c r="A516" s="293">
        <f t="shared" si="272"/>
        <v>333</v>
      </c>
      <c r="B516" s="336" t="s">
        <v>790</v>
      </c>
      <c r="C516" s="354">
        <f t="shared" ref="C516:C520" si="273">D516+L516+N516+P516+R516+U516+W516+X516+Y516+K516+S516</f>
        <v>472401.72</v>
      </c>
      <c r="D516" s="398">
        <f t="shared" ref="D516:D520" si="274">E516+F516+G516+H516+I516</f>
        <v>261446.24</v>
      </c>
      <c r="E516" s="398"/>
      <c r="F516" s="398"/>
      <c r="G516" s="398">
        <v>261446.24</v>
      </c>
      <c r="H516" s="398"/>
      <c r="I516" s="398"/>
      <c r="J516" s="398"/>
      <c r="K516" s="398"/>
      <c r="L516" s="398"/>
      <c r="M516" s="321"/>
      <c r="N516" s="354"/>
      <c r="O516" s="321"/>
      <c r="P516" s="321"/>
      <c r="Q516" s="321"/>
      <c r="R516" s="354"/>
      <c r="S516" s="354"/>
      <c r="T516" s="188"/>
      <c r="U516" s="398"/>
      <c r="V516" s="188"/>
      <c r="W516" s="188"/>
      <c r="X516" s="189">
        <v>210955.48</v>
      </c>
      <c r="Y516" s="390"/>
      <c r="Z516" s="390"/>
      <c r="AA516" s="11"/>
      <c r="AB516" s="22"/>
      <c r="AC516" s="47"/>
    </row>
    <row r="517" spans="1:39" ht="18" customHeight="1" x14ac:dyDescent="0.3">
      <c r="A517" s="293">
        <f t="shared" si="272"/>
        <v>334</v>
      </c>
      <c r="B517" s="336" t="s">
        <v>791</v>
      </c>
      <c r="C517" s="354">
        <f t="shared" si="273"/>
        <v>2540441.3480000002</v>
      </c>
      <c r="D517" s="398">
        <f t="shared" si="274"/>
        <v>2213790.9080000003</v>
      </c>
      <c r="E517" s="398">
        <v>1917741.4880000001</v>
      </c>
      <c r="F517" s="398"/>
      <c r="G517" s="398">
        <v>296049.42</v>
      </c>
      <c r="H517" s="398"/>
      <c r="I517" s="398"/>
      <c r="J517" s="398"/>
      <c r="K517" s="398"/>
      <c r="L517" s="398"/>
      <c r="M517" s="321"/>
      <c r="N517" s="354"/>
      <c r="O517" s="321"/>
      <c r="P517" s="321"/>
      <c r="Q517" s="321"/>
      <c r="R517" s="354"/>
      <c r="S517" s="354"/>
      <c r="T517" s="188"/>
      <c r="U517" s="398"/>
      <c r="V517" s="188"/>
      <c r="W517" s="188"/>
      <c r="X517" s="189">
        <v>326650.44</v>
      </c>
      <c r="Y517" s="390"/>
      <c r="Z517" s="390"/>
      <c r="AA517" s="11"/>
      <c r="AB517" s="22"/>
      <c r="AC517" s="47"/>
    </row>
    <row r="518" spans="1:39" ht="18" customHeight="1" x14ac:dyDescent="0.3">
      <c r="A518" s="293">
        <f t="shared" si="272"/>
        <v>335</v>
      </c>
      <c r="B518" s="336" t="s">
        <v>792</v>
      </c>
      <c r="C518" s="354">
        <f t="shared" si="273"/>
        <v>6857949.7180000003</v>
      </c>
      <c r="D518" s="398">
        <f t="shared" si="274"/>
        <v>5758406.9280000003</v>
      </c>
      <c r="E518" s="398">
        <v>2013633.4880000001</v>
      </c>
      <c r="F518" s="398">
        <v>3510240.79</v>
      </c>
      <c r="G518" s="398">
        <v>234532.65</v>
      </c>
      <c r="H518" s="398"/>
      <c r="I518" s="398"/>
      <c r="J518" s="398"/>
      <c r="K518" s="398"/>
      <c r="L518" s="398"/>
      <c r="M518" s="321"/>
      <c r="N518" s="354"/>
      <c r="O518" s="321"/>
      <c r="P518" s="321"/>
      <c r="Q518" s="321"/>
      <c r="R518" s="354"/>
      <c r="S518" s="354"/>
      <c r="T518" s="188"/>
      <c r="U518" s="398"/>
      <c r="V518" s="188"/>
      <c r="W518" s="188"/>
      <c r="X518" s="189">
        <v>1099542.79</v>
      </c>
      <c r="Y518" s="390"/>
      <c r="Z518" s="390"/>
      <c r="AA518" s="11"/>
      <c r="AB518" s="22"/>
      <c r="AC518" s="47"/>
    </row>
    <row r="519" spans="1:39" ht="18" customHeight="1" x14ac:dyDescent="0.3">
      <c r="A519" s="293">
        <f t="shared" si="272"/>
        <v>336</v>
      </c>
      <c r="B519" s="336" t="s">
        <v>793</v>
      </c>
      <c r="C519" s="354">
        <f t="shared" si="273"/>
        <v>6729128.8779999996</v>
      </c>
      <c r="D519" s="398">
        <f t="shared" si="274"/>
        <v>5629586.0879999995</v>
      </c>
      <c r="E519" s="398">
        <v>1936919.888</v>
      </c>
      <c r="F519" s="398">
        <v>3396616.78</v>
      </c>
      <c r="G519" s="398">
        <v>296049.42</v>
      </c>
      <c r="H519" s="398"/>
      <c r="I519" s="398"/>
      <c r="J519" s="398"/>
      <c r="K519" s="398"/>
      <c r="L519" s="398"/>
      <c r="M519" s="321"/>
      <c r="N519" s="354"/>
      <c r="O519" s="321"/>
      <c r="P519" s="321"/>
      <c r="Q519" s="321"/>
      <c r="R519" s="354"/>
      <c r="S519" s="354"/>
      <c r="T519" s="188"/>
      <c r="U519" s="398"/>
      <c r="V519" s="188"/>
      <c r="W519" s="188"/>
      <c r="X519" s="189">
        <v>1099542.79</v>
      </c>
      <c r="Y519" s="390"/>
      <c r="Z519" s="390"/>
      <c r="AA519" s="11"/>
      <c r="AB519" s="22"/>
      <c r="AC519" s="47"/>
    </row>
    <row r="520" spans="1:39" ht="18" customHeight="1" x14ac:dyDescent="0.3">
      <c r="A520" s="293">
        <f t="shared" si="272"/>
        <v>337</v>
      </c>
      <c r="B520" s="336" t="s">
        <v>794</v>
      </c>
      <c r="C520" s="354">
        <f t="shared" si="273"/>
        <v>2490880.84</v>
      </c>
      <c r="D520" s="398">
        <f t="shared" si="274"/>
        <v>1777784.23</v>
      </c>
      <c r="E520" s="398"/>
      <c r="F520" s="398">
        <v>1527872.39</v>
      </c>
      <c r="G520" s="398">
        <v>249911.84</v>
      </c>
      <c r="H520" s="398"/>
      <c r="I520" s="398"/>
      <c r="J520" s="398"/>
      <c r="K520" s="398"/>
      <c r="L520" s="398"/>
      <c r="M520" s="321"/>
      <c r="N520" s="354"/>
      <c r="O520" s="321"/>
      <c r="P520" s="321"/>
      <c r="Q520" s="321"/>
      <c r="R520" s="354"/>
      <c r="S520" s="354"/>
      <c r="T520" s="188"/>
      <c r="U520" s="398"/>
      <c r="V520" s="188"/>
      <c r="W520" s="188"/>
      <c r="X520" s="189">
        <v>713096.61</v>
      </c>
      <c r="Y520" s="390"/>
      <c r="Z520" s="390"/>
      <c r="AA520" s="11"/>
      <c r="AB520" s="22"/>
      <c r="AC520" s="47"/>
    </row>
    <row r="521" spans="1:39" ht="18" customHeight="1" x14ac:dyDescent="0.3">
      <c r="A521" s="293">
        <f t="shared" si="272"/>
        <v>338</v>
      </c>
      <c r="B521" s="336" t="s">
        <v>795</v>
      </c>
      <c r="C521" s="354">
        <f t="shared" si="270"/>
        <v>7038153.108</v>
      </c>
      <c r="D521" s="398">
        <f t="shared" si="271"/>
        <v>5938610.318</v>
      </c>
      <c r="E521" s="398">
        <v>1936919.888</v>
      </c>
      <c r="F521" s="398">
        <v>3228886.11</v>
      </c>
      <c r="G521" s="398">
        <v>772804.32</v>
      </c>
      <c r="H521" s="398"/>
      <c r="I521" s="398"/>
      <c r="J521" s="398"/>
      <c r="K521" s="398"/>
      <c r="L521" s="398"/>
      <c r="M521" s="321"/>
      <c r="N521" s="354"/>
      <c r="O521" s="321"/>
      <c r="P521" s="321"/>
      <c r="Q521" s="321"/>
      <c r="R521" s="354"/>
      <c r="S521" s="354"/>
      <c r="T521" s="188"/>
      <c r="U521" s="398"/>
      <c r="V521" s="188"/>
      <c r="W521" s="188"/>
      <c r="X521" s="189">
        <v>1099542.79</v>
      </c>
      <c r="Y521" s="390"/>
      <c r="Z521" s="390"/>
      <c r="AA521" s="11"/>
      <c r="AB521" s="22"/>
      <c r="AC521" s="47"/>
    </row>
    <row r="522" spans="1:39" ht="18" customHeight="1" x14ac:dyDescent="0.3">
      <c r="A522" s="293">
        <f t="shared" si="272"/>
        <v>339</v>
      </c>
      <c r="B522" s="336" t="s">
        <v>796</v>
      </c>
      <c r="C522" s="354">
        <f t="shared" si="270"/>
        <v>3379774.9440000001</v>
      </c>
      <c r="D522" s="398">
        <f t="shared" si="271"/>
        <v>2666678.3340000003</v>
      </c>
      <c r="E522" s="398">
        <v>891746.34400000004</v>
      </c>
      <c r="F522" s="398">
        <v>1571157.72</v>
      </c>
      <c r="G522" s="398">
        <v>203774.27</v>
      </c>
      <c r="H522" s="398"/>
      <c r="I522" s="398"/>
      <c r="J522" s="398"/>
      <c r="K522" s="398"/>
      <c r="L522" s="398"/>
      <c r="M522" s="321"/>
      <c r="N522" s="354"/>
      <c r="O522" s="321"/>
      <c r="P522" s="321"/>
      <c r="Q522" s="321"/>
      <c r="R522" s="354"/>
      <c r="S522" s="354"/>
      <c r="T522" s="188"/>
      <c r="U522" s="398"/>
      <c r="V522" s="188"/>
      <c r="W522" s="188"/>
      <c r="X522" s="189">
        <v>713096.61</v>
      </c>
      <c r="Y522" s="390"/>
      <c r="Z522" s="390"/>
      <c r="AA522" s="11"/>
      <c r="AB522" s="22"/>
      <c r="AC522" s="47"/>
    </row>
    <row r="523" spans="1:39" ht="18" customHeight="1" x14ac:dyDescent="0.3">
      <c r="A523" s="293">
        <f t="shared" si="272"/>
        <v>340</v>
      </c>
      <c r="B523" s="336" t="s">
        <v>797</v>
      </c>
      <c r="C523" s="354">
        <f t="shared" si="270"/>
        <v>6230524.2199999997</v>
      </c>
      <c r="D523" s="398">
        <f t="shared" si="271"/>
        <v>6230524.2199999997</v>
      </c>
      <c r="E523" s="398"/>
      <c r="F523" s="398">
        <v>6230524.2199999997</v>
      </c>
      <c r="G523" s="398"/>
      <c r="H523" s="398"/>
      <c r="I523" s="398"/>
      <c r="J523" s="398"/>
      <c r="K523" s="398"/>
      <c r="L523" s="398"/>
      <c r="M523" s="321"/>
      <c r="N523" s="354"/>
      <c r="O523" s="321"/>
      <c r="P523" s="321"/>
      <c r="Q523" s="321"/>
      <c r="R523" s="354"/>
      <c r="S523" s="354"/>
      <c r="T523" s="188"/>
      <c r="U523" s="398"/>
      <c r="V523" s="188"/>
      <c r="W523" s="188"/>
      <c r="X523" s="189"/>
      <c r="Y523" s="390"/>
      <c r="Z523" s="390"/>
      <c r="AA523" s="11"/>
      <c r="AB523" s="22"/>
    </row>
    <row r="524" spans="1:39" ht="18" customHeight="1" x14ac:dyDescent="0.3">
      <c r="A524" s="293">
        <f t="shared" si="272"/>
        <v>341</v>
      </c>
      <c r="B524" s="336" t="s">
        <v>798</v>
      </c>
      <c r="C524" s="354">
        <f t="shared" si="270"/>
        <v>9458814.4959999993</v>
      </c>
      <c r="D524" s="398">
        <f t="shared" si="271"/>
        <v>7586379.3559999997</v>
      </c>
      <c r="E524" s="398">
        <v>2972454.9760000003</v>
      </c>
      <c r="F524" s="398">
        <v>4098721.5</v>
      </c>
      <c r="G524" s="398">
        <v>515202.88</v>
      </c>
      <c r="H524" s="398"/>
      <c r="I524" s="398"/>
      <c r="J524" s="398"/>
      <c r="K524" s="398"/>
      <c r="L524" s="398"/>
      <c r="M524" s="321"/>
      <c r="N524" s="354"/>
      <c r="O524" s="321"/>
      <c r="P524" s="321"/>
      <c r="Q524" s="321"/>
      <c r="R524" s="354"/>
      <c r="S524" s="354"/>
      <c r="T524" s="188"/>
      <c r="U524" s="398"/>
      <c r="V524" s="188"/>
      <c r="W524" s="188"/>
      <c r="X524" s="189">
        <v>1872435.14</v>
      </c>
      <c r="Y524" s="390"/>
      <c r="Z524" s="390"/>
      <c r="AA524" s="11"/>
      <c r="AB524" s="22"/>
      <c r="AC524" s="47"/>
    </row>
    <row r="525" spans="1:39" ht="18" customHeight="1" x14ac:dyDescent="0.3">
      <c r="A525" s="293">
        <f t="shared" si="272"/>
        <v>342</v>
      </c>
      <c r="B525" s="336" t="s">
        <v>799</v>
      </c>
      <c r="C525" s="354">
        <f t="shared" si="270"/>
        <v>4174609.49</v>
      </c>
      <c r="D525" s="398">
        <f t="shared" si="271"/>
        <v>0</v>
      </c>
      <c r="E525" s="398"/>
      <c r="F525" s="398"/>
      <c r="G525" s="398"/>
      <c r="H525" s="398"/>
      <c r="I525" s="398"/>
      <c r="J525" s="398"/>
      <c r="K525" s="398"/>
      <c r="L525" s="398"/>
      <c r="M525" s="321">
        <v>989</v>
      </c>
      <c r="N525" s="354">
        <v>4174609.49</v>
      </c>
      <c r="O525" s="321"/>
      <c r="P525" s="321"/>
      <c r="Q525" s="321"/>
      <c r="R525" s="354"/>
      <c r="S525" s="354"/>
      <c r="T525" s="188"/>
      <c r="U525" s="398"/>
      <c r="V525" s="188"/>
      <c r="W525" s="188"/>
      <c r="X525" s="189"/>
      <c r="Y525" s="390"/>
      <c r="Z525" s="390"/>
      <c r="AA525" s="11"/>
      <c r="AB525" s="22"/>
      <c r="AC525" s="47"/>
    </row>
    <row r="526" spans="1:39" ht="18" customHeight="1" x14ac:dyDescent="0.3">
      <c r="A526" s="293">
        <f t="shared" si="272"/>
        <v>343</v>
      </c>
      <c r="B526" s="336" t="s">
        <v>800</v>
      </c>
      <c r="C526" s="354">
        <f t="shared" si="270"/>
        <v>2520088.7599999998</v>
      </c>
      <c r="D526" s="398">
        <f t="shared" si="271"/>
        <v>2520088.7599999998</v>
      </c>
      <c r="E526" s="398"/>
      <c r="F526" s="398">
        <v>2520088.7599999998</v>
      </c>
      <c r="G526" s="398"/>
      <c r="H526" s="398"/>
      <c r="I526" s="398"/>
      <c r="J526" s="398"/>
      <c r="K526" s="398"/>
      <c r="L526" s="398"/>
      <c r="M526" s="321"/>
      <c r="N526" s="354"/>
      <c r="O526" s="321"/>
      <c r="P526" s="321"/>
      <c r="Q526" s="321"/>
      <c r="R526" s="354"/>
      <c r="S526" s="354"/>
      <c r="T526" s="188"/>
      <c r="U526" s="398"/>
      <c r="V526" s="188"/>
      <c r="W526" s="188"/>
      <c r="X526" s="189"/>
      <c r="Y526" s="390"/>
      <c r="Z526" s="390"/>
      <c r="AA526" s="11"/>
      <c r="AB526" s="22"/>
      <c r="AC526" s="47"/>
    </row>
    <row r="527" spans="1:39" ht="18" customHeight="1" x14ac:dyDescent="0.3">
      <c r="A527" s="293">
        <f t="shared" si="272"/>
        <v>344</v>
      </c>
      <c r="B527" s="336" t="s">
        <v>801</v>
      </c>
      <c r="C527" s="354">
        <f t="shared" si="270"/>
        <v>2503856.7599999998</v>
      </c>
      <c r="D527" s="398">
        <f t="shared" si="271"/>
        <v>2503856.7599999998</v>
      </c>
      <c r="E527" s="398"/>
      <c r="F527" s="398">
        <v>2503856.7599999998</v>
      </c>
      <c r="G527" s="398"/>
      <c r="H527" s="398"/>
      <c r="I527" s="398"/>
      <c r="J527" s="398"/>
      <c r="K527" s="398"/>
      <c r="L527" s="398"/>
      <c r="M527" s="321"/>
      <c r="N527" s="354"/>
      <c r="O527" s="321"/>
      <c r="P527" s="321"/>
      <c r="Q527" s="321"/>
      <c r="R527" s="354"/>
      <c r="S527" s="354"/>
      <c r="T527" s="188"/>
      <c r="U527" s="398"/>
      <c r="V527" s="188"/>
      <c r="W527" s="188"/>
      <c r="X527" s="189"/>
      <c r="Y527" s="390"/>
      <c r="Z527" s="390"/>
      <c r="AA527" s="11"/>
      <c r="AB527" s="22"/>
      <c r="AC527" s="47"/>
    </row>
    <row r="528" spans="1:39" ht="18" customHeight="1" x14ac:dyDescent="0.3">
      <c r="A528" s="293">
        <f t="shared" si="272"/>
        <v>345</v>
      </c>
      <c r="B528" s="336" t="s">
        <v>802</v>
      </c>
      <c r="C528" s="354">
        <f t="shared" si="270"/>
        <v>6896580.0480000004</v>
      </c>
      <c r="D528" s="398">
        <f t="shared" si="271"/>
        <v>5797037.2580000004</v>
      </c>
      <c r="E528" s="398">
        <v>1936919.888</v>
      </c>
      <c r="F528" s="398">
        <v>3510240.79</v>
      </c>
      <c r="G528" s="398">
        <v>349876.58</v>
      </c>
      <c r="H528" s="398"/>
      <c r="I528" s="398"/>
      <c r="J528" s="398"/>
      <c r="K528" s="398"/>
      <c r="L528" s="398"/>
      <c r="M528" s="321"/>
      <c r="N528" s="354"/>
      <c r="O528" s="321"/>
      <c r="P528" s="321"/>
      <c r="Q528" s="321"/>
      <c r="R528" s="354"/>
      <c r="S528" s="354"/>
      <c r="T528" s="188"/>
      <c r="U528" s="398"/>
      <c r="V528" s="188"/>
      <c r="W528" s="188"/>
      <c r="X528" s="189">
        <v>1099542.79</v>
      </c>
      <c r="Y528" s="390"/>
      <c r="Z528" s="390"/>
      <c r="AA528" s="11"/>
      <c r="AB528" s="22"/>
      <c r="AC528" s="47"/>
    </row>
    <row r="529" spans="1:39" s="25" customFormat="1" ht="18" customHeight="1" x14ac:dyDescent="0.3">
      <c r="A529" s="293">
        <f t="shared" si="272"/>
        <v>346</v>
      </c>
      <c r="B529" s="163" t="s">
        <v>254</v>
      </c>
      <c r="C529" s="354">
        <f t="shared" si="270"/>
        <v>6621688.4879999999</v>
      </c>
      <c r="D529" s="398">
        <f t="shared" si="271"/>
        <v>5522145.6979999999</v>
      </c>
      <c r="E529" s="217">
        <v>1917741.4880000001</v>
      </c>
      <c r="F529" s="217">
        <v>3131494.11</v>
      </c>
      <c r="G529" s="217">
        <v>472910.1</v>
      </c>
      <c r="H529" s="217"/>
      <c r="I529" s="217"/>
      <c r="J529" s="217"/>
      <c r="K529" s="217"/>
      <c r="L529" s="217"/>
      <c r="M529" s="217"/>
      <c r="N529" s="270"/>
      <c r="O529" s="217"/>
      <c r="P529" s="217"/>
      <c r="Q529" s="217"/>
      <c r="R529" s="270"/>
      <c r="S529" s="270"/>
      <c r="T529" s="217"/>
      <c r="U529" s="217"/>
      <c r="V529" s="217"/>
      <c r="W529" s="217"/>
      <c r="X529" s="217">
        <v>1099542.79</v>
      </c>
      <c r="Y529" s="390"/>
      <c r="Z529" s="390"/>
      <c r="AA529" s="174"/>
      <c r="AB529" s="390" t="s">
        <v>306</v>
      </c>
      <c r="AC529" s="67"/>
      <c r="AD529" s="67"/>
      <c r="AE529" s="67"/>
      <c r="AF529" s="67"/>
      <c r="AG529" s="67"/>
      <c r="AH529" s="67"/>
      <c r="AI529" s="67"/>
      <c r="AJ529" s="67"/>
      <c r="AK529" s="67"/>
      <c r="AL529" s="67"/>
      <c r="AM529" s="67"/>
    </row>
    <row r="530" spans="1:39" ht="18" customHeight="1" x14ac:dyDescent="0.3">
      <c r="A530" s="183" t="s">
        <v>15</v>
      </c>
      <c r="B530" s="241"/>
      <c r="C530" s="228">
        <f t="shared" ref="C530:Y530" si="275">SUM(C511:C529)</f>
        <v>83506461.474000007</v>
      </c>
      <c r="D530" s="189">
        <f t="shared" si="275"/>
        <v>68898360.964000002</v>
      </c>
      <c r="E530" s="189">
        <f t="shared" si="275"/>
        <v>19954090.824000001</v>
      </c>
      <c r="F530" s="189">
        <f t="shared" si="275"/>
        <v>45034110.979999989</v>
      </c>
      <c r="G530" s="189">
        <f t="shared" si="275"/>
        <v>3910159.16</v>
      </c>
      <c r="H530" s="189">
        <f t="shared" si="275"/>
        <v>0</v>
      </c>
      <c r="I530" s="189">
        <f t="shared" si="275"/>
        <v>0</v>
      </c>
      <c r="J530" s="189">
        <f t="shared" si="275"/>
        <v>0</v>
      </c>
      <c r="K530" s="189">
        <f t="shared" si="275"/>
        <v>0</v>
      </c>
      <c r="L530" s="189">
        <f t="shared" si="275"/>
        <v>0</v>
      </c>
      <c r="M530" s="189">
        <f t="shared" si="275"/>
        <v>989</v>
      </c>
      <c r="N530" s="228">
        <f t="shared" si="275"/>
        <v>4174609.49</v>
      </c>
      <c r="O530" s="189">
        <f t="shared" si="275"/>
        <v>0</v>
      </c>
      <c r="P530" s="189">
        <f t="shared" si="275"/>
        <v>0</v>
      </c>
      <c r="Q530" s="189">
        <f t="shared" si="275"/>
        <v>0</v>
      </c>
      <c r="R530" s="228">
        <f t="shared" si="275"/>
        <v>0</v>
      </c>
      <c r="S530" s="228">
        <f t="shared" si="275"/>
        <v>0</v>
      </c>
      <c r="T530" s="189">
        <f t="shared" si="275"/>
        <v>0</v>
      </c>
      <c r="U530" s="189">
        <f t="shared" si="275"/>
        <v>0</v>
      </c>
      <c r="V530" s="189">
        <f t="shared" si="275"/>
        <v>0</v>
      </c>
      <c r="W530" s="189">
        <f t="shared" si="275"/>
        <v>0</v>
      </c>
      <c r="X530" s="189">
        <f t="shared" si="275"/>
        <v>10433491.02</v>
      </c>
      <c r="Y530" s="228">
        <f t="shared" si="275"/>
        <v>0</v>
      </c>
      <c r="Z530" s="354">
        <f>(C530-Y530)*0.0214</f>
        <v>1787038.2755436001</v>
      </c>
      <c r="AA530" s="11"/>
      <c r="AB530" s="22"/>
      <c r="AC530" s="47"/>
      <c r="AF530" s="48"/>
    </row>
    <row r="531" spans="1:39" ht="18" customHeight="1" x14ac:dyDescent="0.3">
      <c r="A531" s="391" t="s">
        <v>53</v>
      </c>
      <c r="B531" s="235"/>
      <c r="C531" s="182">
        <f>C530</f>
        <v>83506461.474000007</v>
      </c>
      <c r="D531" s="182">
        <f t="shared" ref="D531:Y531" si="276">D530</f>
        <v>68898360.964000002</v>
      </c>
      <c r="E531" s="182">
        <f t="shared" si="276"/>
        <v>19954090.824000001</v>
      </c>
      <c r="F531" s="182">
        <f t="shared" si="276"/>
        <v>45034110.979999989</v>
      </c>
      <c r="G531" s="182">
        <f t="shared" si="276"/>
        <v>3910159.16</v>
      </c>
      <c r="H531" s="182">
        <f t="shared" si="276"/>
        <v>0</v>
      </c>
      <c r="I531" s="182">
        <f t="shared" si="276"/>
        <v>0</v>
      </c>
      <c r="J531" s="182">
        <f t="shared" si="276"/>
        <v>0</v>
      </c>
      <c r="K531" s="182">
        <f t="shared" si="276"/>
        <v>0</v>
      </c>
      <c r="L531" s="182">
        <f t="shared" si="276"/>
        <v>0</v>
      </c>
      <c r="M531" s="182">
        <f t="shared" si="276"/>
        <v>989</v>
      </c>
      <c r="N531" s="182">
        <f t="shared" si="276"/>
        <v>4174609.49</v>
      </c>
      <c r="O531" s="182">
        <f t="shared" si="276"/>
        <v>0</v>
      </c>
      <c r="P531" s="182">
        <f t="shared" si="276"/>
        <v>0</v>
      </c>
      <c r="Q531" s="182">
        <f t="shared" si="276"/>
        <v>0</v>
      </c>
      <c r="R531" s="182">
        <f t="shared" si="276"/>
        <v>0</v>
      </c>
      <c r="S531" s="182">
        <f t="shared" si="276"/>
        <v>0</v>
      </c>
      <c r="T531" s="182">
        <f t="shared" si="276"/>
        <v>0</v>
      </c>
      <c r="U531" s="182">
        <f t="shared" si="276"/>
        <v>0</v>
      </c>
      <c r="V531" s="182">
        <f t="shared" si="276"/>
        <v>0</v>
      </c>
      <c r="W531" s="182">
        <f t="shared" si="276"/>
        <v>0</v>
      </c>
      <c r="X531" s="182">
        <f t="shared" si="276"/>
        <v>10433491.02</v>
      </c>
      <c r="Y531" s="182">
        <f t="shared" si="276"/>
        <v>0</v>
      </c>
      <c r="Z531" s="354">
        <f>(C531-Y531)*0.0214</f>
        <v>1787038.2755436001</v>
      </c>
      <c r="AA531" s="11"/>
      <c r="AB531" s="22"/>
      <c r="AC531" s="47"/>
    </row>
    <row r="532" spans="1:39" ht="18" customHeight="1" x14ac:dyDescent="0.3">
      <c r="A532" s="286" t="s">
        <v>525</v>
      </c>
      <c r="B532" s="261"/>
      <c r="C532" s="248"/>
      <c r="D532" s="248"/>
      <c r="E532" s="248"/>
      <c r="F532" s="248"/>
      <c r="G532" s="248"/>
      <c r="H532" s="248"/>
      <c r="I532" s="248"/>
      <c r="J532" s="248"/>
      <c r="K532" s="248"/>
      <c r="L532" s="248"/>
      <c r="M532" s="248"/>
      <c r="N532" s="248"/>
      <c r="O532" s="248"/>
      <c r="P532" s="248"/>
      <c r="Q532" s="248"/>
      <c r="R532" s="248"/>
      <c r="S532" s="248"/>
      <c r="T532" s="248"/>
      <c r="U532" s="248"/>
      <c r="V532" s="248"/>
      <c r="W532" s="248"/>
      <c r="X532" s="248"/>
      <c r="Y532" s="249"/>
      <c r="Z532" s="182"/>
      <c r="AA532" s="11"/>
      <c r="AB532" s="22"/>
    </row>
    <row r="533" spans="1:39" s="69" customFormat="1" x14ac:dyDescent="0.25">
      <c r="A533" s="119">
        <f>A529+1</f>
        <v>347</v>
      </c>
      <c r="B533" s="263" t="s">
        <v>805</v>
      </c>
      <c r="C533" s="354">
        <f t="shared" ref="C533:C539" si="277">D533+L533+N533+P533+R533+U533+W533+X533+Y533+K533+S533</f>
        <v>38080397.839200005</v>
      </c>
      <c r="D533" s="398">
        <f t="shared" ref="D533:D539" si="278">E533+F533+G533+H533+I533</f>
        <v>1691328.0048000002</v>
      </c>
      <c r="E533" s="361">
        <v>1691328.0048000002</v>
      </c>
      <c r="F533" s="109"/>
      <c r="G533" s="109"/>
      <c r="H533" s="109"/>
      <c r="I533" s="109"/>
      <c r="J533" s="361"/>
      <c r="K533" s="361"/>
      <c r="L533" s="361"/>
      <c r="M533" s="361"/>
      <c r="N533" s="352">
        <v>7514297.0784000009</v>
      </c>
      <c r="O533" s="361"/>
      <c r="P533" s="361">
        <v>28331877.756000001</v>
      </c>
      <c r="Q533" s="361"/>
      <c r="R533" s="352"/>
      <c r="S533" s="352"/>
      <c r="T533" s="361"/>
      <c r="U533" s="361"/>
      <c r="V533" s="361"/>
      <c r="W533" s="361"/>
      <c r="X533" s="209">
        <v>542895</v>
      </c>
      <c r="Y533" s="390"/>
      <c r="Z533" s="390"/>
      <c r="AA533" s="70"/>
      <c r="AB533" s="65" t="s">
        <v>320</v>
      </c>
    </row>
    <row r="534" spans="1:39" s="69" customFormat="1" x14ac:dyDescent="0.25">
      <c r="A534" s="293">
        <f t="shared" ref="A534:A535" si="279">A533+1</f>
        <v>348</v>
      </c>
      <c r="B534" s="263" t="s">
        <v>803</v>
      </c>
      <c r="C534" s="354">
        <f t="shared" si="277"/>
        <v>37430080.299999997</v>
      </c>
      <c r="D534" s="398">
        <f t="shared" si="278"/>
        <v>0</v>
      </c>
      <c r="E534" s="361"/>
      <c r="F534" s="109"/>
      <c r="G534" s="109"/>
      <c r="H534" s="109"/>
      <c r="I534" s="109"/>
      <c r="J534" s="361"/>
      <c r="K534" s="361"/>
      <c r="L534" s="361"/>
      <c r="M534" s="361"/>
      <c r="N534" s="352"/>
      <c r="O534" s="361"/>
      <c r="P534" s="212"/>
      <c r="Q534" s="361"/>
      <c r="R534" s="271">
        <v>37280080.299999997</v>
      </c>
      <c r="S534" s="271">
        <v>150000</v>
      </c>
      <c r="T534" s="361"/>
      <c r="U534" s="361"/>
      <c r="V534" s="361"/>
      <c r="W534" s="361"/>
      <c r="X534" s="209"/>
      <c r="Y534" s="390"/>
      <c r="Z534" s="390"/>
      <c r="AA534" s="70"/>
      <c r="AB534" s="65" t="s">
        <v>365</v>
      </c>
    </row>
    <row r="535" spans="1:39" ht="18" customHeight="1" x14ac:dyDescent="0.3">
      <c r="A535" s="293">
        <f t="shared" si="279"/>
        <v>349</v>
      </c>
      <c r="B535" s="336" t="s">
        <v>804</v>
      </c>
      <c r="C535" s="354">
        <f t="shared" si="277"/>
        <v>9727086.4920000006</v>
      </c>
      <c r="D535" s="398">
        <f t="shared" si="278"/>
        <v>9184191.4920000006</v>
      </c>
      <c r="E535" s="321"/>
      <c r="F535" s="191">
        <v>5691521.892</v>
      </c>
      <c r="G535" s="188">
        <v>1922398.8</v>
      </c>
      <c r="H535" s="191"/>
      <c r="I535" s="191">
        <v>1570270.8</v>
      </c>
      <c r="J535" s="191"/>
      <c r="K535" s="191"/>
      <c r="L535" s="191"/>
      <c r="M535" s="321"/>
      <c r="N535" s="354"/>
      <c r="O535" s="188"/>
      <c r="P535" s="188"/>
      <c r="Q535" s="188"/>
      <c r="R535" s="354"/>
      <c r="S535" s="354"/>
      <c r="T535" s="188"/>
      <c r="U535" s="188"/>
      <c r="V535" s="188"/>
      <c r="W535" s="188"/>
      <c r="X535" s="188">
        <v>542895</v>
      </c>
      <c r="Y535" s="3"/>
      <c r="Z535" s="3"/>
      <c r="AA535" s="11" t="s">
        <v>150</v>
      </c>
      <c r="AB535" s="22"/>
      <c r="AC535" s="47"/>
    </row>
    <row r="536" spans="1:39" s="159" customFormat="1" x14ac:dyDescent="0.25">
      <c r="A536" s="293">
        <f t="shared" ref="A536:A539" si="280">A535+1</f>
        <v>350</v>
      </c>
      <c r="B536" s="263" t="s">
        <v>258</v>
      </c>
      <c r="C536" s="354">
        <f t="shared" si="277"/>
        <v>12493132.806</v>
      </c>
      <c r="D536" s="398">
        <f t="shared" si="278"/>
        <v>0</v>
      </c>
      <c r="E536" s="220"/>
      <c r="F536" s="221"/>
      <c r="G536" s="221"/>
      <c r="H536" s="221"/>
      <c r="I536" s="221"/>
      <c r="J536" s="220"/>
      <c r="K536" s="220"/>
      <c r="L536" s="220"/>
      <c r="M536" s="220">
        <v>2035</v>
      </c>
      <c r="N536" s="272">
        <v>12493132.806</v>
      </c>
      <c r="O536" s="220"/>
      <c r="P536" s="220"/>
      <c r="Q536" s="220"/>
      <c r="R536" s="272"/>
      <c r="S536" s="272"/>
      <c r="T536" s="220"/>
      <c r="U536" s="220"/>
      <c r="V536" s="220"/>
      <c r="W536" s="220"/>
      <c r="X536" s="222"/>
      <c r="Y536" s="390"/>
      <c r="Z536" s="158"/>
      <c r="AA536" s="157"/>
      <c r="AB536" s="175"/>
      <c r="AC536" s="168" t="s">
        <v>298</v>
      </c>
    </row>
    <row r="537" spans="1:39" s="160" customFormat="1" x14ac:dyDescent="0.25">
      <c r="A537" s="293">
        <f t="shared" si="280"/>
        <v>351</v>
      </c>
      <c r="B537" s="263" t="s">
        <v>256</v>
      </c>
      <c r="C537" s="354">
        <f t="shared" si="277"/>
        <v>28622994.298080001</v>
      </c>
      <c r="D537" s="398">
        <f t="shared" si="278"/>
        <v>0</v>
      </c>
      <c r="E537" s="220"/>
      <c r="F537" s="221"/>
      <c r="G537" s="221"/>
      <c r="H537" s="221"/>
      <c r="I537" s="221"/>
      <c r="J537" s="220"/>
      <c r="K537" s="220"/>
      <c r="L537" s="220"/>
      <c r="M537" s="220"/>
      <c r="N537" s="272"/>
      <c r="O537" s="220">
        <v>1090</v>
      </c>
      <c r="P537" s="220">
        <v>28622994.298080001</v>
      </c>
      <c r="Q537" s="220"/>
      <c r="R537" s="272"/>
      <c r="S537" s="272"/>
      <c r="T537" s="220"/>
      <c r="U537" s="220"/>
      <c r="V537" s="220"/>
      <c r="W537" s="220"/>
      <c r="X537" s="222"/>
      <c r="Y537" s="390"/>
      <c r="Z537" s="158"/>
      <c r="AA537" s="157"/>
      <c r="AB537" s="175"/>
      <c r="AC537" s="168" t="s">
        <v>320</v>
      </c>
    </row>
    <row r="538" spans="1:39" s="161" customFormat="1" x14ac:dyDescent="0.25">
      <c r="A538" s="293">
        <f t="shared" si="280"/>
        <v>352</v>
      </c>
      <c r="B538" s="263" t="s">
        <v>257</v>
      </c>
      <c r="C538" s="354">
        <f t="shared" si="277"/>
        <v>8499627.7002000008</v>
      </c>
      <c r="D538" s="398">
        <f t="shared" si="278"/>
        <v>0</v>
      </c>
      <c r="E538" s="220"/>
      <c r="F538" s="221"/>
      <c r="G538" s="221"/>
      <c r="H538" s="221"/>
      <c r="I538" s="221"/>
      <c r="J538" s="220"/>
      <c r="K538" s="220"/>
      <c r="L538" s="220"/>
      <c r="M538" s="220">
        <v>1384.5</v>
      </c>
      <c r="N538" s="272">
        <v>8499627.7002000008</v>
      </c>
      <c r="O538" s="220"/>
      <c r="P538" s="220"/>
      <c r="Q538" s="220"/>
      <c r="R538" s="272"/>
      <c r="S538" s="272"/>
      <c r="T538" s="220"/>
      <c r="U538" s="220"/>
      <c r="V538" s="220"/>
      <c r="W538" s="220"/>
      <c r="X538" s="222"/>
      <c r="Y538" s="390"/>
      <c r="Z538" s="158"/>
      <c r="AA538" s="157"/>
      <c r="AB538" s="175"/>
      <c r="AC538" s="168" t="s">
        <v>298</v>
      </c>
    </row>
    <row r="539" spans="1:39" s="69" customFormat="1" x14ac:dyDescent="0.25">
      <c r="A539" s="293">
        <f t="shared" si="280"/>
        <v>353</v>
      </c>
      <c r="B539" s="166" t="s">
        <v>255</v>
      </c>
      <c r="C539" s="354">
        <f t="shared" si="277"/>
        <v>13062446.209200002</v>
      </c>
      <c r="D539" s="398">
        <f t="shared" si="278"/>
        <v>12519551.209200002</v>
      </c>
      <c r="E539" s="361"/>
      <c r="F539" s="109">
        <v>8359480.2060000002</v>
      </c>
      <c r="G539" s="109">
        <v>2080035.5016000003</v>
      </c>
      <c r="H539" s="109">
        <v>2080035.5016000003</v>
      </c>
      <c r="I539" s="109"/>
      <c r="J539" s="361"/>
      <c r="K539" s="361"/>
      <c r="L539" s="361"/>
      <c r="M539" s="361"/>
      <c r="N539" s="352"/>
      <c r="O539" s="361"/>
      <c r="P539" s="361"/>
      <c r="Q539" s="321"/>
      <c r="R539" s="271"/>
      <c r="S539" s="271"/>
      <c r="T539" s="361"/>
      <c r="U539" s="361"/>
      <c r="V539" s="361"/>
      <c r="W539" s="361"/>
      <c r="X539" s="209">
        <v>542895</v>
      </c>
      <c r="Y539" s="390"/>
      <c r="Z539" s="390"/>
      <c r="AA539" s="70"/>
      <c r="AB539" s="65" t="s">
        <v>347</v>
      </c>
    </row>
    <row r="540" spans="1:39" ht="18" customHeight="1" x14ac:dyDescent="0.3">
      <c r="A540" s="286" t="s">
        <v>148</v>
      </c>
      <c r="B540" s="262"/>
      <c r="C540" s="182">
        <f t="shared" ref="C540:Y540" si="281">SUM(C533:C539)</f>
        <v>147915765.64467999</v>
      </c>
      <c r="D540" s="190">
        <f t="shared" si="281"/>
        <v>23395070.706000004</v>
      </c>
      <c r="E540" s="190">
        <f t="shared" si="281"/>
        <v>1691328.0048000002</v>
      </c>
      <c r="F540" s="190">
        <f t="shared" si="281"/>
        <v>14051002.098000001</v>
      </c>
      <c r="G540" s="190">
        <f t="shared" si="281"/>
        <v>4002434.3016000004</v>
      </c>
      <c r="H540" s="190">
        <f t="shared" si="281"/>
        <v>2080035.5016000003</v>
      </c>
      <c r="I540" s="190">
        <f t="shared" si="281"/>
        <v>1570270.8</v>
      </c>
      <c r="J540" s="190">
        <f t="shared" si="281"/>
        <v>0</v>
      </c>
      <c r="K540" s="190">
        <f t="shared" si="281"/>
        <v>0</v>
      </c>
      <c r="L540" s="190">
        <f t="shared" si="281"/>
        <v>0</v>
      </c>
      <c r="M540" s="190">
        <f t="shared" si="281"/>
        <v>3419.5</v>
      </c>
      <c r="N540" s="182">
        <f t="shared" si="281"/>
        <v>28507057.584600002</v>
      </c>
      <c r="O540" s="190">
        <f t="shared" si="281"/>
        <v>1090</v>
      </c>
      <c r="P540" s="190">
        <f t="shared" si="281"/>
        <v>56954872.054080002</v>
      </c>
      <c r="Q540" s="190">
        <f t="shared" si="281"/>
        <v>0</v>
      </c>
      <c r="R540" s="182">
        <f t="shared" si="281"/>
        <v>37280080.299999997</v>
      </c>
      <c r="S540" s="182">
        <f t="shared" si="281"/>
        <v>150000</v>
      </c>
      <c r="T540" s="190">
        <f t="shared" si="281"/>
        <v>0</v>
      </c>
      <c r="U540" s="190">
        <f t="shared" si="281"/>
        <v>0</v>
      </c>
      <c r="V540" s="190">
        <f t="shared" si="281"/>
        <v>0</v>
      </c>
      <c r="W540" s="190">
        <f t="shared" si="281"/>
        <v>0</v>
      </c>
      <c r="X540" s="190">
        <f t="shared" si="281"/>
        <v>1628685</v>
      </c>
      <c r="Y540" s="182">
        <f t="shared" si="281"/>
        <v>0</v>
      </c>
      <c r="Z540" s="354">
        <f>(C540-Y540)*0.0214</f>
        <v>3165397.3847961519</v>
      </c>
      <c r="AA540" s="11"/>
      <c r="AB540" s="22"/>
      <c r="AC540" s="47"/>
      <c r="AF540" s="48"/>
    </row>
    <row r="541" spans="1:39" ht="18" customHeight="1" x14ac:dyDescent="0.3">
      <c r="A541" s="391" t="s">
        <v>84</v>
      </c>
      <c r="B541" s="234"/>
      <c r="C541" s="384"/>
      <c r="D541" s="384"/>
      <c r="E541" s="384"/>
      <c r="F541" s="384"/>
      <c r="G541" s="384"/>
      <c r="H541" s="384"/>
      <c r="I541" s="384"/>
      <c r="J541" s="384"/>
      <c r="K541" s="384"/>
      <c r="L541" s="384"/>
      <c r="M541" s="384"/>
      <c r="N541" s="384"/>
      <c r="O541" s="384"/>
      <c r="P541" s="384"/>
      <c r="Q541" s="384"/>
      <c r="R541" s="384"/>
      <c r="S541" s="384"/>
      <c r="T541" s="384"/>
      <c r="U541" s="384"/>
      <c r="V541" s="384"/>
      <c r="W541" s="384"/>
      <c r="X541" s="384"/>
      <c r="Y541" s="385"/>
      <c r="Z541" s="395"/>
      <c r="AA541" s="22"/>
      <c r="AB541" s="22"/>
      <c r="AC541" s="24"/>
    </row>
    <row r="542" spans="1:39" s="69" customFormat="1" ht="15.75" customHeight="1" x14ac:dyDescent="0.25">
      <c r="A542" s="387" t="s">
        <v>472</v>
      </c>
      <c r="B542" s="242"/>
      <c r="C542" s="14"/>
      <c r="D542" s="223"/>
      <c r="E542" s="223"/>
      <c r="F542" s="187"/>
      <c r="G542" s="187"/>
      <c r="H542" s="187"/>
      <c r="I542" s="187"/>
      <c r="J542" s="187"/>
      <c r="K542" s="187"/>
      <c r="L542" s="187"/>
      <c r="M542" s="187"/>
      <c r="N542" s="11"/>
      <c r="O542" s="187"/>
      <c r="P542" s="187"/>
      <c r="Q542" s="187"/>
      <c r="R542" s="11"/>
      <c r="S542" s="11"/>
      <c r="T542" s="187"/>
      <c r="U542" s="187"/>
      <c r="V542" s="187"/>
      <c r="W542" s="187"/>
      <c r="X542" s="187"/>
      <c r="Y542" s="390"/>
      <c r="Z542" s="390"/>
      <c r="AA542" s="65"/>
      <c r="AB542" s="65"/>
    </row>
    <row r="543" spans="1:39" s="69" customFormat="1" x14ac:dyDescent="0.25">
      <c r="A543" s="119">
        <f>A539+1</f>
        <v>354</v>
      </c>
      <c r="B543" s="337" t="s">
        <v>350</v>
      </c>
      <c r="C543" s="354">
        <f t="shared" ref="C543:C546" si="282">D543+L543+N543+P543+R543+U543+W543+X543+Y543+K543+S543</f>
        <v>1510195.56</v>
      </c>
      <c r="D543" s="398">
        <f t="shared" ref="D543:D546" si="283">E543+F543+G543+H543+I543</f>
        <v>1510195.56</v>
      </c>
      <c r="E543" s="361">
        <v>1510195.56</v>
      </c>
      <c r="F543" s="361"/>
      <c r="G543" s="361"/>
      <c r="H543" s="361"/>
      <c r="I543" s="361"/>
      <c r="J543" s="361"/>
      <c r="K543" s="361"/>
      <c r="L543" s="361"/>
      <c r="M543" s="361"/>
      <c r="N543" s="352"/>
      <c r="O543" s="361"/>
      <c r="P543" s="361"/>
      <c r="Q543" s="361"/>
      <c r="R543" s="352"/>
      <c r="S543" s="352"/>
      <c r="T543" s="361"/>
      <c r="U543" s="361"/>
      <c r="V543" s="109"/>
      <c r="W543" s="109"/>
      <c r="X543" s="109"/>
      <c r="Y543" s="390"/>
      <c r="Z543" s="390"/>
      <c r="AA543" s="65"/>
      <c r="AB543" s="65" t="s">
        <v>476</v>
      </c>
    </row>
    <row r="544" spans="1:39" s="69" customFormat="1" x14ac:dyDescent="0.25">
      <c r="A544" s="293">
        <f t="shared" ref="A544:A546" si="284">A543+1</f>
        <v>355</v>
      </c>
      <c r="B544" s="337" t="s">
        <v>351</v>
      </c>
      <c r="C544" s="354">
        <f t="shared" si="282"/>
        <v>1510195.56</v>
      </c>
      <c r="D544" s="398">
        <f t="shared" si="283"/>
        <v>1510195.56</v>
      </c>
      <c r="E544" s="361">
        <v>1510195.56</v>
      </c>
      <c r="F544" s="361"/>
      <c r="G544" s="361"/>
      <c r="H544" s="361"/>
      <c r="I544" s="361"/>
      <c r="J544" s="361"/>
      <c r="K544" s="361"/>
      <c r="L544" s="361"/>
      <c r="M544" s="361"/>
      <c r="N544" s="352"/>
      <c r="O544" s="361"/>
      <c r="P544" s="361"/>
      <c r="Q544" s="361"/>
      <c r="R544" s="352"/>
      <c r="S544" s="352"/>
      <c r="T544" s="361"/>
      <c r="U544" s="361"/>
      <c r="V544" s="109"/>
      <c r="W544" s="109"/>
      <c r="X544" s="109"/>
      <c r="Y544" s="390"/>
      <c r="Z544" s="390"/>
      <c r="AA544" s="65"/>
      <c r="AB544" s="65" t="s">
        <v>476</v>
      </c>
    </row>
    <row r="545" spans="1:30" s="69" customFormat="1" x14ac:dyDescent="0.25">
      <c r="A545" s="293">
        <f t="shared" si="284"/>
        <v>356</v>
      </c>
      <c r="B545" s="166" t="s">
        <v>352</v>
      </c>
      <c r="C545" s="354">
        <f t="shared" si="282"/>
        <v>1510195.56</v>
      </c>
      <c r="D545" s="398">
        <f t="shared" si="283"/>
        <v>1510195.56</v>
      </c>
      <c r="E545" s="361">
        <v>1510195.56</v>
      </c>
      <c r="F545" s="361"/>
      <c r="G545" s="361"/>
      <c r="H545" s="361"/>
      <c r="I545" s="361"/>
      <c r="J545" s="361"/>
      <c r="K545" s="361"/>
      <c r="L545" s="361"/>
      <c r="M545" s="361"/>
      <c r="N545" s="352"/>
      <c r="O545" s="361"/>
      <c r="P545" s="361"/>
      <c r="Q545" s="361"/>
      <c r="R545" s="352"/>
      <c r="S545" s="352"/>
      <c r="T545" s="361"/>
      <c r="U545" s="361"/>
      <c r="V545" s="109"/>
      <c r="W545" s="109"/>
      <c r="X545" s="109"/>
      <c r="Y545" s="390"/>
      <c r="Z545" s="390"/>
      <c r="AA545" s="65"/>
      <c r="AB545" s="65" t="s">
        <v>476</v>
      </c>
    </row>
    <row r="546" spans="1:30" s="69" customFormat="1" x14ac:dyDescent="0.25">
      <c r="A546" s="293">
        <f t="shared" si="284"/>
        <v>357</v>
      </c>
      <c r="B546" s="166" t="s">
        <v>353</v>
      </c>
      <c r="C546" s="354">
        <f t="shared" si="282"/>
        <v>3178757.99</v>
      </c>
      <c r="D546" s="398">
        <f t="shared" si="283"/>
        <v>0</v>
      </c>
      <c r="E546" s="361"/>
      <c r="F546" s="361"/>
      <c r="G546" s="361"/>
      <c r="H546" s="361"/>
      <c r="I546" s="361"/>
      <c r="J546" s="361"/>
      <c r="K546" s="361"/>
      <c r="L546" s="361"/>
      <c r="M546" s="361">
        <v>542.64</v>
      </c>
      <c r="N546" s="352">
        <v>3178757.99</v>
      </c>
      <c r="O546" s="361"/>
      <c r="P546" s="361"/>
      <c r="Q546" s="361"/>
      <c r="R546" s="352"/>
      <c r="S546" s="352"/>
      <c r="T546" s="361"/>
      <c r="U546" s="361"/>
      <c r="V546" s="109"/>
      <c r="W546" s="109"/>
      <c r="X546" s="109"/>
      <c r="Y546" s="390"/>
      <c r="Z546" s="390"/>
      <c r="AA546" s="65"/>
      <c r="AB546" s="65" t="s">
        <v>513</v>
      </c>
    </row>
    <row r="547" spans="1:30" s="116" customFormat="1" ht="16.5" customHeight="1" x14ac:dyDescent="0.25">
      <c r="A547" s="288" t="s">
        <v>15</v>
      </c>
      <c r="B547" s="246"/>
      <c r="C547" s="390">
        <f t="shared" ref="C547:R547" si="285">SUM(C543:C546)</f>
        <v>7709344.6699999999</v>
      </c>
      <c r="D547" s="398">
        <f t="shared" si="285"/>
        <v>4530586.68</v>
      </c>
      <c r="E547" s="398">
        <f t="shared" si="285"/>
        <v>4530586.68</v>
      </c>
      <c r="F547" s="398">
        <f t="shared" si="285"/>
        <v>0</v>
      </c>
      <c r="G547" s="398">
        <f t="shared" si="285"/>
        <v>0</v>
      </c>
      <c r="H547" s="398">
        <f t="shared" si="285"/>
        <v>0</v>
      </c>
      <c r="I547" s="398">
        <f t="shared" si="285"/>
        <v>0</v>
      </c>
      <c r="J547" s="398">
        <f t="shared" si="285"/>
        <v>0</v>
      </c>
      <c r="K547" s="398">
        <f t="shared" si="285"/>
        <v>0</v>
      </c>
      <c r="L547" s="398">
        <f t="shared" si="285"/>
        <v>0</v>
      </c>
      <c r="M547" s="398">
        <f t="shared" si="285"/>
        <v>542.64</v>
      </c>
      <c r="N547" s="390">
        <f t="shared" si="285"/>
        <v>3178757.99</v>
      </c>
      <c r="O547" s="398">
        <f t="shared" si="285"/>
        <v>0</v>
      </c>
      <c r="P547" s="398">
        <f t="shared" si="285"/>
        <v>0</v>
      </c>
      <c r="Q547" s="398">
        <f t="shared" si="285"/>
        <v>0</v>
      </c>
      <c r="R547" s="390">
        <f t="shared" si="285"/>
        <v>0</v>
      </c>
      <c r="S547" s="390"/>
      <c r="T547" s="398">
        <f t="shared" ref="T547:Y547" si="286">SUM(T543:T546)</f>
        <v>0</v>
      </c>
      <c r="U547" s="398">
        <f t="shared" si="286"/>
        <v>0</v>
      </c>
      <c r="V547" s="398">
        <f t="shared" si="286"/>
        <v>0</v>
      </c>
      <c r="W547" s="398">
        <f t="shared" si="286"/>
        <v>0</v>
      </c>
      <c r="X547" s="398">
        <f t="shared" si="286"/>
        <v>0</v>
      </c>
      <c r="Y547" s="390">
        <f t="shared" si="286"/>
        <v>0</v>
      </c>
      <c r="Z547" s="354">
        <f>(C547-Y547)*0.0214</f>
        <v>164979.97593799999</v>
      </c>
      <c r="AA547" s="117"/>
      <c r="AB547" s="117"/>
    </row>
    <row r="548" spans="1:30" s="69" customFormat="1" ht="14.25" customHeight="1" x14ac:dyDescent="0.25">
      <c r="A548" s="391" t="s">
        <v>259</v>
      </c>
      <c r="B548" s="234"/>
      <c r="C548" s="385"/>
      <c r="D548" s="223"/>
      <c r="E548" s="223"/>
      <c r="F548" s="187"/>
      <c r="G548" s="187"/>
      <c r="H548" s="187"/>
      <c r="I548" s="187"/>
      <c r="J548" s="187"/>
      <c r="K548" s="187"/>
      <c r="L548" s="187"/>
      <c r="M548" s="187"/>
      <c r="N548" s="11"/>
      <c r="O548" s="187"/>
      <c r="P548" s="187"/>
      <c r="Q548" s="187"/>
      <c r="R548" s="11"/>
      <c r="S548" s="11"/>
      <c r="T548" s="187"/>
      <c r="U548" s="187"/>
      <c r="V548" s="187"/>
      <c r="W548" s="187"/>
      <c r="X548" s="187"/>
      <c r="Y548" s="390"/>
      <c r="Z548" s="390"/>
      <c r="AA548" s="65"/>
      <c r="AB548" s="65"/>
      <c r="AC548" s="118"/>
      <c r="AD548" s="118"/>
    </row>
    <row r="549" spans="1:30" s="69" customFormat="1" ht="15" customHeight="1" x14ac:dyDescent="0.25">
      <c r="A549" s="293">
        <f>A546+1</f>
        <v>358</v>
      </c>
      <c r="B549" s="337" t="s">
        <v>260</v>
      </c>
      <c r="C549" s="354">
        <f t="shared" ref="C549" si="287">D549+L549+N549+P549+R549+U549+W549+X549+Y549+K549+S549</f>
        <v>5061268.8</v>
      </c>
      <c r="D549" s="398">
        <f t="shared" ref="D549" si="288">E549+F549+G549+H549+I549</f>
        <v>0</v>
      </c>
      <c r="E549" s="361">
        <v>0</v>
      </c>
      <c r="F549" s="361">
        <v>0</v>
      </c>
      <c r="G549" s="361">
        <v>0</v>
      </c>
      <c r="H549" s="361">
        <v>0</v>
      </c>
      <c r="I549" s="361">
        <v>0</v>
      </c>
      <c r="J549" s="361">
        <v>0</v>
      </c>
      <c r="K549" s="361">
        <v>0</v>
      </c>
      <c r="L549" s="361">
        <v>0</v>
      </c>
      <c r="M549" s="361">
        <v>864</v>
      </c>
      <c r="N549" s="352">
        <v>5061268.8</v>
      </c>
      <c r="O549" s="361"/>
      <c r="P549" s="361"/>
      <c r="Q549" s="361"/>
      <c r="R549" s="352"/>
      <c r="S549" s="352"/>
      <c r="T549" s="361"/>
      <c r="U549" s="361"/>
      <c r="V549" s="109"/>
      <c r="W549" s="109"/>
      <c r="X549" s="109"/>
      <c r="Y549" s="390"/>
      <c r="Z549" s="390"/>
      <c r="AA549" s="65"/>
      <c r="AB549" s="351" t="s">
        <v>298</v>
      </c>
    </row>
    <row r="550" spans="1:30" s="116" customFormat="1" ht="17.25" customHeight="1" x14ac:dyDescent="0.25">
      <c r="A550" s="288" t="s">
        <v>15</v>
      </c>
      <c r="B550" s="247"/>
      <c r="C550" s="390">
        <f t="shared" ref="C550:Y550" si="289">SUM(C549:C549)</f>
        <v>5061268.8</v>
      </c>
      <c r="D550" s="398">
        <f t="shared" si="289"/>
        <v>0</v>
      </c>
      <c r="E550" s="398">
        <f t="shared" si="289"/>
        <v>0</v>
      </c>
      <c r="F550" s="398">
        <f t="shared" si="289"/>
        <v>0</v>
      </c>
      <c r="G550" s="398">
        <f t="shared" si="289"/>
        <v>0</v>
      </c>
      <c r="H550" s="398">
        <f t="shared" si="289"/>
        <v>0</v>
      </c>
      <c r="I550" s="398">
        <f t="shared" si="289"/>
        <v>0</v>
      </c>
      <c r="J550" s="398">
        <f t="shared" si="289"/>
        <v>0</v>
      </c>
      <c r="K550" s="398">
        <f t="shared" si="289"/>
        <v>0</v>
      </c>
      <c r="L550" s="398">
        <f t="shared" si="289"/>
        <v>0</v>
      </c>
      <c r="M550" s="398">
        <f t="shared" si="289"/>
        <v>864</v>
      </c>
      <c r="N550" s="390">
        <f t="shared" si="289"/>
        <v>5061268.8</v>
      </c>
      <c r="O550" s="398">
        <f t="shared" si="289"/>
        <v>0</v>
      </c>
      <c r="P550" s="398">
        <f t="shared" si="289"/>
        <v>0</v>
      </c>
      <c r="Q550" s="398">
        <f t="shared" si="289"/>
        <v>0</v>
      </c>
      <c r="R550" s="390">
        <f t="shared" si="289"/>
        <v>0</v>
      </c>
      <c r="S550" s="390"/>
      <c r="T550" s="398">
        <f t="shared" si="289"/>
        <v>0</v>
      </c>
      <c r="U550" s="398">
        <f t="shared" si="289"/>
        <v>0</v>
      </c>
      <c r="V550" s="398">
        <f t="shared" si="289"/>
        <v>0</v>
      </c>
      <c r="W550" s="398">
        <f t="shared" si="289"/>
        <v>0</v>
      </c>
      <c r="X550" s="398">
        <f t="shared" si="289"/>
        <v>0</v>
      </c>
      <c r="Y550" s="390">
        <f t="shared" si="289"/>
        <v>0</v>
      </c>
      <c r="Z550" s="354">
        <f>(C550-Y550)*0.0214</f>
        <v>108311.15231999999</v>
      </c>
      <c r="AA550" s="117"/>
      <c r="AB550" s="117"/>
    </row>
    <row r="551" spans="1:30" s="69" customFormat="1" ht="14.25" customHeight="1" x14ac:dyDescent="0.25">
      <c r="A551" s="391" t="s">
        <v>85</v>
      </c>
      <c r="B551" s="234"/>
      <c r="C551" s="385"/>
      <c r="D551" s="223"/>
      <c r="E551" s="223"/>
      <c r="F551" s="187"/>
      <c r="G551" s="187"/>
      <c r="H551" s="187"/>
      <c r="I551" s="187"/>
      <c r="J551" s="187"/>
      <c r="K551" s="187"/>
      <c r="L551" s="187"/>
      <c r="M551" s="187"/>
      <c r="N551" s="11"/>
      <c r="O551" s="187"/>
      <c r="P551" s="187"/>
      <c r="Q551" s="187"/>
      <c r="R551" s="11"/>
      <c r="S551" s="11"/>
      <c r="T551" s="187"/>
      <c r="U551" s="187"/>
      <c r="V551" s="187"/>
      <c r="W551" s="187"/>
      <c r="X551" s="187"/>
      <c r="Y551" s="390"/>
      <c r="Z551" s="390"/>
      <c r="AA551" s="65"/>
      <c r="AB551" s="65"/>
    </row>
    <row r="552" spans="1:30" s="69" customFormat="1" x14ac:dyDescent="0.25">
      <c r="A552" s="293">
        <f>A549+1</f>
        <v>359</v>
      </c>
      <c r="B552" s="337" t="s">
        <v>808</v>
      </c>
      <c r="C552" s="354">
        <f t="shared" ref="C552:C597" si="290">D552+L552+N552+P552+R552+U552+W552+X552+Y552+K552+S552</f>
        <v>547578.15</v>
      </c>
      <c r="D552" s="398">
        <f t="shared" ref="D552:D597" si="291">E552+F552+G552+H552+I552</f>
        <v>547578.15</v>
      </c>
      <c r="E552" s="361">
        <v>547578.15</v>
      </c>
      <c r="F552" s="361"/>
      <c r="G552" s="361"/>
      <c r="H552" s="361"/>
      <c r="I552" s="361"/>
      <c r="J552" s="361"/>
      <c r="K552" s="361"/>
      <c r="L552" s="361"/>
      <c r="M552" s="361"/>
      <c r="N552" s="352"/>
      <c r="O552" s="361"/>
      <c r="P552" s="361"/>
      <c r="Q552" s="109"/>
      <c r="R552" s="352"/>
      <c r="S552" s="352"/>
      <c r="T552" s="361"/>
      <c r="U552" s="361"/>
      <c r="V552" s="109"/>
      <c r="W552" s="109"/>
      <c r="X552" s="109"/>
      <c r="Y552" s="390"/>
      <c r="Z552" s="390"/>
      <c r="AA552" s="65"/>
      <c r="AB552" s="65" t="s">
        <v>320</v>
      </c>
    </row>
    <row r="553" spans="1:30" s="69" customFormat="1" x14ac:dyDescent="0.25">
      <c r="A553" s="293">
        <f t="shared" ref="A553" si="292">A552+1</f>
        <v>360</v>
      </c>
      <c r="B553" s="337" t="s">
        <v>262</v>
      </c>
      <c r="C553" s="354">
        <f t="shared" si="290"/>
        <v>2919601.09</v>
      </c>
      <c r="D553" s="398">
        <f t="shared" si="291"/>
        <v>2919601.09</v>
      </c>
      <c r="E553" s="361">
        <v>2919601.09</v>
      </c>
      <c r="F553" s="361"/>
      <c r="G553" s="361"/>
      <c r="H553" s="361"/>
      <c r="I553" s="361"/>
      <c r="J553" s="361"/>
      <c r="K553" s="361"/>
      <c r="L553" s="361"/>
      <c r="M553" s="361"/>
      <c r="N553" s="352"/>
      <c r="O553" s="361"/>
      <c r="P553" s="361"/>
      <c r="Q553" s="361"/>
      <c r="R553" s="352"/>
      <c r="S553" s="352"/>
      <c r="T553" s="361"/>
      <c r="U553" s="361"/>
      <c r="V553" s="109"/>
      <c r="W553" s="109"/>
      <c r="X553" s="109"/>
      <c r="Y553" s="390"/>
      <c r="Z553" s="390"/>
      <c r="AA553" s="65"/>
      <c r="AB553" s="65" t="s">
        <v>307</v>
      </c>
    </row>
    <row r="554" spans="1:30" s="69" customFormat="1" x14ac:dyDescent="0.25">
      <c r="A554" s="293">
        <f t="shared" ref="A554:A597" si="293">A553+1</f>
        <v>361</v>
      </c>
      <c r="B554" s="337" t="s">
        <v>263</v>
      </c>
      <c r="C554" s="354">
        <f t="shared" si="290"/>
        <v>2919601.09</v>
      </c>
      <c r="D554" s="398">
        <f t="shared" si="291"/>
        <v>2919601.09</v>
      </c>
      <c r="E554" s="361">
        <v>2919601.09</v>
      </c>
      <c r="F554" s="361"/>
      <c r="G554" s="361"/>
      <c r="H554" s="361"/>
      <c r="I554" s="361"/>
      <c r="J554" s="361"/>
      <c r="K554" s="361"/>
      <c r="L554" s="361"/>
      <c r="M554" s="361"/>
      <c r="N554" s="352"/>
      <c r="O554" s="361"/>
      <c r="P554" s="361"/>
      <c r="Q554" s="361"/>
      <c r="R554" s="352"/>
      <c r="S554" s="352"/>
      <c r="T554" s="361"/>
      <c r="U554" s="361"/>
      <c r="V554" s="109"/>
      <c r="W554" s="109"/>
      <c r="X554" s="109"/>
      <c r="Y554" s="390"/>
      <c r="Z554" s="390"/>
      <c r="AA554" s="65"/>
      <c r="AB554" s="65" t="s">
        <v>307</v>
      </c>
    </row>
    <row r="555" spans="1:30" s="69" customFormat="1" x14ac:dyDescent="0.25">
      <c r="A555" s="293">
        <f t="shared" si="293"/>
        <v>362</v>
      </c>
      <c r="B555" s="166" t="s">
        <v>264</v>
      </c>
      <c r="C555" s="354">
        <f t="shared" si="290"/>
        <v>2919601.09</v>
      </c>
      <c r="D555" s="398">
        <f t="shared" si="291"/>
        <v>2919601.09</v>
      </c>
      <c r="E555" s="361">
        <v>2919601.09</v>
      </c>
      <c r="F555" s="361"/>
      <c r="G555" s="361"/>
      <c r="H555" s="361"/>
      <c r="I555" s="361"/>
      <c r="J555" s="361"/>
      <c r="K555" s="361"/>
      <c r="L555" s="361"/>
      <c r="M555" s="361"/>
      <c r="N555" s="352"/>
      <c r="O555" s="361"/>
      <c r="P555" s="361"/>
      <c r="Q555" s="361"/>
      <c r="R555" s="352"/>
      <c r="S555" s="352"/>
      <c r="T555" s="361"/>
      <c r="U555" s="361"/>
      <c r="V555" s="109"/>
      <c r="W555" s="109"/>
      <c r="X555" s="109"/>
      <c r="Y555" s="390"/>
      <c r="Z555" s="390"/>
      <c r="AA555" s="65"/>
      <c r="AB555" s="65" t="s">
        <v>307</v>
      </c>
    </row>
    <row r="556" spans="1:30" s="69" customFormat="1" x14ac:dyDescent="0.25">
      <c r="A556" s="293">
        <f t="shared" si="293"/>
        <v>363</v>
      </c>
      <c r="B556" s="337" t="s">
        <v>265</v>
      </c>
      <c r="C556" s="354">
        <f t="shared" si="290"/>
        <v>3020287.69</v>
      </c>
      <c r="D556" s="398">
        <f t="shared" si="291"/>
        <v>3020287.69</v>
      </c>
      <c r="E556" s="361">
        <v>3020287.69</v>
      </c>
      <c r="F556" s="361"/>
      <c r="G556" s="361"/>
      <c r="H556" s="361"/>
      <c r="I556" s="361"/>
      <c r="J556" s="361"/>
      <c r="K556" s="361"/>
      <c r="L556" s="361"/>
      <c r="M556" s="361"/>
      <c r="N556" s="352"/>
      <c r="O556" s="361"/>
      <c r="P556" s="361"/>
      <c r="Q556" s="361"/>
      <c r="R556" s="352"/>
      <c r="S556" s="352"/>
      <c r="T556" s="361"/>
      <c r="U556" s="361"/>
      <c r="V556" s="109"/>
      <c r="W556" s="109"/>
      <c r="X556" s="109"/>
      <c r="Y556" s="390"/>
      <c r="Z556" s="390"/>
      <c r="AA556" s="65"/>
      <c r="AB556" s="65" t="s">
        <v>307</v>
      </c>
    </row>
    <row r="557" spans="1:30" s="69" customFormat="1" x14ac:dyDescent="0.25">
      <c r="A557" s="293">
        <f t="shared" si="293"/>
        <v>364</v>
      </c>
      <c r="B557" s="337" t="s">
        <v>266</v>
      </c>
      <c r="C557" s="354">
        <f t="shared" si="290"/>
        <v>3019837.3</v>
      </c>
      <c r="D557" s="398">
        <f t="shared" si="291"/>
        <v>0</v>
      </c>
      <c r="E557" s="361"/>
      <c r="F557" s="361"/>
      <c r="G557" s="361"/>
      <c r="H557" s="361"/>
      <c r="I557" s="361"/>
      <c r="J557" s="361">
        <v>1</v>
      </c>
      <c r="K557" s="361">
        <v>2951882.57</v>
      </c>
      <c r="L557" s="361">
        <v>67954.73</v>
      </c>
      <c r="M557" s="361"/>
      <c r="N557" s="352"/>
      <c r="O557" s="361"/>
      <c r="P557" s="361"/>
      <c r="Q557" s="361"/>
      <c r="R557" s="352"/>
      <c r="S557" s="352"/>
      <c r="T557" s="361"/>
      <c r="U557" s="361"/>
      <c r="V557" s="109"/>
      <c r="W557" s="109"/>
      <c r="X557" s="109"/>
      <c r="Y557" s="390"/>
      <c r="Z557" s="390"/>
      <c r="AA557" s="65"/>
      <c r="AB557" s="65" t="s">
        <v>321</v>
      </c>
    </row>
    <row r="558" spans="1:30" s="69" customFormat="1" x14ac:dyDescent="0.25">
      <c r="A558" s="293">
        <f t="shared" si="293"/>
        <v>365</v>
      </c>
      <c r="B558" s="337" t="s">
        <v>267</v>
      </c>
      <c r="C558" s="354">
        <f t="shared" si="290"/>
        <v>1825227.6</v>
      </c>
      <c r="D558" s="398">
        <f t="shared" si="291"/>
        <v>1825227.6</v>
      </c>
      <c r="E558" s="361">
        <v>1825227.6</v>
      </c>
      <c r="F558" s="361"/>
      <c r="G558" s="361"/>
      <c r="H558" s="361"/>
      <c r="I558" s="361"/>
      <c r="J558" s="361"/>
      <c r="K558" s="361"/>
      <c r="L558" s="361"/>
      <c r="M558" s="361"/>
      <c r="N558" s="352"/>
      <c r="O558" s="361"/>
      <c r="P558" s="361"/>
      <c r="Q558" s="361"/>
      <c r="R558" s="352"/>
      <c r="S558" s="352"/>
      <c r="T558" s="361"/>
      <c r="U558" s="361"/>
      <c r="V558" s="109"/>
      <c r="W558" s="109"/>
      <c r="X558" s="109"/>
      <c r="Y558" s="390"/>
      <c r="Z558" s="390"/>
      <c r="AA558" s="65"/>
      <c r="AB558" s="65" t="s">
        <v>307</v>
      </c>
    </row>
    <row r="559" spans="1:30" s="69" customFormat="1" x14ac:dyDescent="0.25">
      <c r="A559" s="293">
        <f t="shared" si="293"/>
        <v>366</v>
      </c>
      <c r="B559" s="337" t="s">
        <v>268</v>
      </c>
      <c r="C559" s="354">
        <f t="shared" si="290"/>
        <v>1635371.44</v>
      </c>
      <c r="D559" s="398">
        <f t="shared" si="291"/>
        <v>1635371.44</v>
      </c>
      <c r="E559" s="361">
        <v>1635371.44</v>
      </c>
      <c r="F559" s="361"/>
      <c r="G559" s="361"/>
      <c r="H559" s="361"/>
      <c r="I559" s="361"/>
      <c r="J559" s="361"/>
      <c r="K559" s="361"/>
      <c r="L559" s="361"/>
      <c r="M559" s="361"/>
      <c r="N559" s="352"/>
      <c r="O559" s="361"/>
      <c r="P559" s="361"/>
      <c r="Q559" s="361"/>
      <c r="R559" s="352"/>
      <c r="S559" s="352"/>
      <c r="T559" s="361"/>
      <c r="U559" s="361"/>
      <c r="V559" s="109"/>
      <c r="W559" s="109"/>
      <c r="X559" s="109"/>
      <c r="Y559" s="390"/>
      <c r="Z559" s="390"/>
      <c r="AA559" s="65"/>
      <c r="AB559" s="65" t="s">
        <v>307</v>
      </c>
    </row>
    <row r="560" spans="1:30" s="69" customFormat="1" x14ac:dyDescent="0.25">
      <c r="A560" s="293">
        <f t="shared" si="293"/>
        <v>367</v>
      </c>
      <c r="B560" s="337" t="s">
        <v>269</v>
      </c>
      <c r="C560" s="354">
        <f t="shared" si="290"/>
        <v>1825227.6</v>
      </c>
      <c r="D560" s="398">
        <f t="shared" si="291"/>
        <v>1825227.6</v>
      </c>
      <c r="E560" s="361">
        <v>1825227.6</v>
      </c>
      <c r="F560" s="361"/>
      <c r="G560" s="361"/>
      <c r="H560" s="361"/>
      <c r="I560" s="361"/>
      <c r="J560" s="361"/>
      <c r="K560" s="361"/>
      <c r="L560" s="361"/>
      <c r="M560" s="361"/>
      <c r="N560" s="352"/>
      <c r="O560" s="361"/>
      <c r="P560" s="361"/>
      <c r="Q560" s="361"/>
      <c r="R560" s="352"/>
      <c r="S560" s="352"/>
      <c r="T560" s="361"/>
      <c r="U560" s="361"/>
      <c r="V560" s="109"/>
      <c r="W560" s="109"/>
      <c r="X560" s="109"/>
      <c r="Y560" s="390"/>
      <c r="Z560" s="390"/>
      <c r="AA560" s="65"/>
      <c r="AB560" s="65" t="s">
        <v>307</v>
      </c>
    </row>
    <row r="561" spans="1:28" s="69" customFormat="1" x14ac:dyDescent="0.25">
      <c r="A561" s="293">
        <f t="shared" si="293"/>
        <v>368</v>
      </c>
      <c r="B561" s="337" t="s">
        <v>270</v>
      </c>
      <c r="C561" s="354">
        <f t="shared" si="290"/>
        <v>5893097.7000000002</v>
      </c>
      <c r="D561" s="398">
        <f t="shared" si="291"/>
        <v>0</v>
      </c>
      <c r="E561" s="361"/>
      <c r="F561" s="361"/>
      <c r="G561" s="361"/>
      <c r="H561" s="361"/>
      <c r="I561" s="361"/>
      <c r="J561" s="361"/>
      <c r="K561" s="361"/>
      <c r="L561" s="361"/>
      <c r="M561" s="361">
        <v>1006</v>
      </c>
      <c r="N561" s="352">
        <v>5893097.7000000002</v>
      </c>
      <c r="O561" s="109"/>
      <c r="P561" s="361"/>
      <c r="Q561" s="361"/>
      <c r="R561" s="352"/>
      <c r="S561" s="352"/>
      <c r="T561" s="361"/>
      <c r="U561" s="361"/>
      <c r="V561" s="109"/>
      <c r="W561" s="109"/>
      <c r="X561" s="109"/>
      <c r="Y561" s="390"/>
      <c r="Z561" s="390"/>
      <c r="AA561" s="65"/>
      <c r="AB561" s="65" t="s">
        <v>306</v>
      </c>
    </row>
    <row r="562" spans="1:28" s="69" customFormat="1" x14ac:dyDescent="0.25">
      <c r="A562" s="293">
        <f t="shared" si="293"/>
        <v>369</v>
      </c>
      <c r="B562" s="166" t="s">
        <v>271</v>
      </c>
      <c r="C562" s="354">
        <f t="shared" si="290"/>
        <v>5450179.8700000001</v>
      </c>
      <c r="D562" s="398">
        <f t="shared" si="291"/>
        <v>1890889.45</v>
      </c>
      <c r="E562" s="306">
        <v>1890889.45</v>
      </c>
      <c r="F562" s="361"/>
      <c r="G562" s="361"/>
      <c r="H562" s="361"/>
      <c r="I562" s="361"/>
      <c r="J562" s="361"/>
      <c r="K562" s="361"/>
      <c r="L562" s="361"/>
      <c r="M562" s="306">
        <v>607.6</v>
      </c>
      <c r="N562" s="298">
        <v>3559290.42</v>
      </c>
      <c r="O562" s="306"/>
      <c r="P562" s="109"/>
      <c r="Q562" s="306"/>
      <c r="R562" s="352"/>
      <c r="S562" s="352"/>
      <c r="T562" s="361"/>
      <c r="U562" s="361"/>
      <c r="V562" s="361"/>
      <c r="W562" s="109"/>
      <c r="X562" s="109"/>
      <c r="Y562" s="390"/>
      <c r="Z562" s="390"/>
      <c r="AA562" s="65"/>
      <c r="AB562" s="65" t="s">
        <v>514</v>
      </c>
    </row>
    <row r="563" spans="1:28" s="69" customFormat="1" x14ac:dyDescent="0.25">
      <c r="A563" s="293">
        <f t="shared" si="293"/>
        <v>370</v>
      </c>
      <c r="B563" s="166" t="s">
        <v>272</v>
      </c>
      <c r="C563" s="354">
        <f t="shared" si="290"/>
        <v>1633176.3</v>
      </c>
      <c r="D563" s="398">
        <f t="shared" si="291"/>
        <v>1633176.3</v>
      </c>
      <c r="E563" s="306">
        <v>1633176.3</v>
      </c>
      <c r="F563" s="361"/>
      <c r="G563" s="361"/>
      <c r="H563" s="361"/>
      <c r="I563" s="361"/>
      <c r="J563" s="361"/>
      <c r="K563" s="361"/>
      <c r="L563" s="361"/>
      <c r="M563" s="306"/>
      <c r="N563" s="298"/>
      <c r="O563" s="306"/>
      <c r="P563" s="109"/>
      <c r="Q563" s="306"/>
      <c r="R563" s="352"/>
      <c r="S563" s="352"/>
      <c r="T563" s="361"/>
      <c r="U563" s="361"/>
      <c r="V563" s="361"/>
      <c r="W563" s="109"/>
      <c r="X563" s="109"/>
      <c r="Y563" s="390"/>
      <c r="Z563" s="390"/>
      <c r="AA563" s="65"/>
      <c r="AB563" s="65" t="s">
        <v>307</v>
      </c>
    </row>
    <row r="564" spans="1:28" s="69" customFormat="1" x14ac:dyDescent="0.25">
      <c r="A564" s="293">
        <f t="shared" si="293"/>
        <v>371</v>
      </c>
      <c r="B564" s="166" t="s">
        <v>273</v>
      </c>
      <c r="C564" s="354">
        <f t="shared" si="290"/>
        <v>1633176.3</v>
      </c>
      <c r="D564" s="398">
        <f t="shared" si="291"/>
        <v>1633176.3</v>
      </c>
      <c r="E564" s="306">
        <v>1633176.3</v>
      </c>
      <c r="F564" s="361"/>
      <c r="G564" s="361"/>
      <c r="H564" s="361"/>
      <c r="I564" s="361"/>
      <c r="J564" s="361"/>
      <c r="K564" s="361"/>
      <c r="L564" s="361"/>
      <c r="M564" s="306"/>
      <c r="N564" s="298"/>
      <c r="O564" s="306"/>
      <c r="P564" s="109"/>
      <c r="Q564" s="306"/>
      <c r="R564" s="352"/>
      <c r="S564" s="352"/>
      <c r="T564" s="361"/>
      <c r="U564" s="361"/>
      <c r="V564" s="361"/>
      <c r="W564" s="109"/>
      <c r="X564" s="109"/>
      <c r="Y564" s="390"/>
      <c r="Z564" s="390"/>
      <c r="AA564" s="65"/>
      <c r="AB564" s="65" t="s">
        <v>307</v>
      </c>
    </row>
    <row r="565" spans="1:28" s="69" customFormat="1" x14ac:dyDescent="0.25">
      <c r="A565" s="293">
        <f t="shared" si="293"/>
        <v>372</v>
      </c>
      <c r="B565" s="166" t="s">
        <v>274</v>
      </c>
      <c r="C565" s="354">
        <f t="shared" si="290"/>
        <v>1825326.3</v>
      </c>
      <c r="D565" s="398">
        <f t="shared" si="291"/>
        <v>1825326.3</v>
      </c>
      <c r="E565" s="306">
        <v>1825326.3</v>
      </c>
      <c r="F565" s="361"/>
      <c r="G565" s="361"/>
      <c r="H565" s="361"/>
      <c r="I565" s="361"/>
      <c r="J565" s="361"/>
      <c r="K565" s="361"/>
      <c r="L565" s="361"/>
      <c r="M565" s="306"/>
      <c r="N565" s="298"/>
      <c r="O565" s="306"/>
      <c r="P565" s="109"/>
      <c r="Q565" s="306"/>
      <c r="R565" s="352"/>
      <c r="S565" s="352"/>
      <c r="T565" s="361"/>
      <c r="U565" s="361"/>
      <c r="V565" s="361"/>
      <c r="W565" s="109"/>
      <c r="X565" s="109"/>
      <c r="Y565" s="390"/>
      <c r="Z565" s="390"/>
      <c r="AA565" s="65"/>
      <c r="AB565" s="65" t="s">
        <v>367</v>
      </c>
    </row>
    <row r="566" spans="1:28" s="69" customFormat="1" x14ac:dyDescent="0.25">
      <c r="A566" s="293">
        <f t="shared" si="293"/>
        <v>373</v>
      </c>
      <c r="B566" s="166" t="s">
        <v>275</v>
      </c>
      <c r="C566" s="354">
        <f t="shared" si="290"/>
        <v>1633176.3</v>
      </c>
      <c r="D566" s="398">
        <f t="shared" si="291"/>
        <v>1633176.3</v>
      </c>
      <c r="E566" s="306">
        <v>1633176.3</v>
      </c>
      <c r="F566" s="361"/>
      <c r="G566" s="361"/>
      <c r="H566" s="361"/>
      <c r="I566" s="361"/>
      <c r="J566" s="361"/>
      <c r="K566" s="361"/>
      <c r="L566" s="361"/>
      <c r="M566" s="306"/>
      <c r="N566" s="298"/>
      <c r="O566" s="306"/>
      <c r="P566" s="109"/>
      <c r="Q566" s="306"/>
      <c r="R566" s="352"/>
      <c r="S566" s="352"/>
      <c r="T566" s="361"/>
      <c r="U566" s="361"/>
      <c r="V566" s="361"/>
      <c r="W566" s="109"/>
      <c r="X566" s="109"/>
      <c r="Y566" s="390"/>
      <c r="Z566" s="390"/>
      <c r="AA566" s="65"/>
      <c r="AB566" s="65" t="s">
        <v>367</v>
      </c>
    </row>
    <row r="567" spans="1:28" s="69" customFormat="1" x14ac:dyDescent="0.25">
      <c r="A567" s="293">
        <f t="shared" si="293"/>
        <v>374</v>
      </c>
      <c r="B567" s="166" t="s">
        <v>276</v>
      </c>
      <c r="C567" s="354">
        <f t="shared" si="290"/>
        <v>1633176.3</v>
      </c>
      <c r="D567" s="398">
        <f t="shared" si="291"/>
        <v>1633176.3</v>
      </c>
      <c r="E567" s="306">
        <v>1633176.3</v>
      </c>
      <c r="F567" s="361"/>
      <c r="G567" s="361"/>
      <c r="H567" s="361"/>
      <c r="I567" s="361"/>
      <c r="J567" s="361"/>
      <c r="K567" s="361"/>
      <c r="L567" s="361"/>
      <c r="M567" s="306"/>
      <c r="N567" s="298"/>
      <c r="O567" s="306"/>
      <c r="P567" s="109"/>
      <c r="Q567" s="306"/>
      <c r="R567" s="352"/>
      <c r="S567" s="352"/>
      <c r="T567" s="361"/>
      <c r="U567" s="361"/>
      <c r="V567" s="361"/>
      <c r="W567" s="109"/>
      <c r="X567" s="109"/>
      <c r="Y567" s="390"/>
      <c r="Z567" s="390"/>
      <c r="AA567" s="65"/>
      <c r="AB567" s="65" t="s">
        <v>367</v>
      </c>
    </row>
    <row r="568" spans="1:28" s="69" customFormat="1" x14ac:dyDescent="0.25">
      <c r="A568" s="293">
        <f t="shared" si="293"/>
        <v>375</v>
      </c>
      <c r="B568" s="166" t="s">
        <v>277</v>
      </c>
      <c r="C568" s="354">
        <f t="shared" si="290"/>
        <v>1633176.3</v>
      </c>
      <c r="D568" s="398">
        <f t="shared" si="291"/>
        <v>1633176.3</v>
      </c>
      <c r="E568" s="306">
        <v>1633176.3</v>
      </c>
      <c r="F568" s="361"/>
      <c r="G568" s="361"/>
      <c r="H568" s="361"/>
      <c r="I568" s="361"/>
      <c r="J568" s="361"/>
      <c r="K568" s="361"/>
      <c r="L568" s="361"/>
      <c r="M568" s="306"/>
      <c r="N568" s="298"/>
      <c r="O568" s="306"/>
      <c r="P568" s="109"/>
      <c r="Q568" s="306"/>
      <c r="R568" s="352"/>
      <c r="S568" s="352"/>
      <c r="T568" s="361"/>
      <c r="U568" s="361"/>
      <c r="V568" s="361"/>
      <c r="W568" s="109"/>
      <c r="X568" s="109"/>
      <c r="Y568" s="390"/>
      <c r="Z568" s="390"/>
      <c r="AA568" s="65"/>
      <c r="AB568" s="65" t="s">
        <v>307</v>
      </c>
    </row>
    <row r="569" spans="1:28" s="69" customFormat="1" x14ac:dyDescent="0.25">
      <c r="A569" s="293">
        <f t="shared" si="293"/>
        <v>376</v>
      </c>
      <c r="B569" s="166" t="s">
        <v>278</v>
      </c>
      <c r="C569" s="354">
        <f t="shared" si="290"/>
        <v>1633176.3</v>
      </c>
      <c r="D569" s="398">
        <f t="shared" si="291"/>
        <v>1633176.3</v>
      </c>
      <c r="E569" s="306">
        <v>1633176.3</v>
      </c>
      <c r="F569" s="361"/>
      <c r="G569" s="361"/>
      <c r="H569" s="361"/>
      <c r="I569" s="361"/>
      <c r="J569" s="361"/>
      <c r="K569" s="361"/>
      <c r="L569" s="361"/>
      <c r="M569" s="306"/>
      <c r="N569" s="298"/>
      <c r="O569" s="306"/>
      <c r="P569" s="109"/>
      <c r="Q569" s="306"/>
      <c r="R569" s="352"/>
      <c r="S569" s="352"/>
      <c r="T569" s="361"/>
      <c r="U569" s="361"/>
      <c r="V569" s="361"/>
      <c r="W569" s="109"/>
      <c r="X569" s="109"/>
      <c r="Y569" s="390"/>
      <c r="Z569" s="390"/>
      <c r="AA569" s="65"/>
      <c r="AB569" s="65" t="s">
        <v>368</v>
      </c>
    </row>
    <row r="570" spans="1:28" s="69" customFormat="1" x14ac:dyDescent="0.25">
      <c r="A570" s="293">
        <f t="shared" si="293"/>
        <v>377</v>
      </c>
      <c r="B570" s="166" t="s">
        <v>279</v>
      </c>
      <c r="C570" s="354">
        <f t="shared" si="290"/>
        <v>1441026.3</v>
      </c>
      <c r="D570" s="398">
        <f t="shared" si="291"/>
        <v>1441026.3</v>
      </c>
      <c r="E570" s="306">
        <v>1441026.3</v>
      </c>
      <c r="F570" s="361"/>
      <c r="G570" s="361"/>
      <c r="H570" s="361"/>
      <c r="I570" s="361"/>
      <c r="J570" s="361"/>
      <c r="K570" s="361"/>
      <c r="L570" s="361"/>
      <c r="M570" s="306"/>
      <c r="N570" s="298"/>
      <c r="O570" s="306"/>
      <c r="P570" s="109"/>
      <c r="Q570" s="306"/>
      <c r="R570" s="352"/>
      <c r="S570" s="352"/>
      <c r="T570" s="361"/>
      <c r="U570" s="361"/>
      <c r="V570" s="361"/>
      <c r="W570" s="109"/>
      <c r="X570" s="109"/>
      <c r="Y570" s="390"/>
      <c r="Z570" s="390"/>
      <c r="AA570" s="65"/>
      <c r="AB570" s="65" t="s">
        <v>310</v>
      </c>
    </row>
    <row r="571" spans="1:28" s="69" customFormat="1" x14ac:dyDescent="0.25">
      <c r="A571" s="293">
        <f t="shared" si="293"/>
        <v>378</v>
      </c>
      <c r="B571" s="166" t="s">
        <v>280</v>
      </c>
      <c r="C571" s="354">
        <f t="shared" si="290"/>
        <v>720513.15</v>
      </c>
      <c r="D571" s="398">
        <f t="shared" si="291"/>
        <v>720513.15</v>
      </c>
      <c r="E571" s="306">
        <v>720513.15</v>
      </c>
      <c r="F571" s="361"/>
      <c r="G571" s="361"/>
      <c r="H571" s="361"/>
      <c r="I571" s="361"/>
      <c r="J571" s="361"/>
      <c r="K571" s="361"/>
      <c r="L571" s="361"/>
      <c r="M571" s="306"/>
      <c r="N571" s="298"/>
      <c r="O571" s="306"/>
      <c r="P571" s="109"/>
      <c r="Q571" s="306"/>
      <c r="R571" s="352"/>
      <c r="S571" s="352"/>
      <c r="T571" s="361"/>
      <c r="U571" s="361"/>
      <c r="V571" s="361"/>
      <c r="W571" s="109"/>
      <c r="X571" s="109"/>
      <c r="Y571" s="390"/>
      <c r="Z571" s="390"/>
      <c r="AA571" s="65"/>
      <c r="AB571" s="65" t="s">
        <v>307</v>
      </c>
    </row>
    <row r="572" spans="1:28" s="69" customFormat="1" x14ac:dyDescent="0.25">
      <c r="A572" s="293">
        <f t="shared" si="293"/>
        <v>379</v>
      </c>
      <c r="B572" s="338" t="s">
        <v>817</v>
      </c>
      <c r="C572" s="354">
        <f t="shared" si="290"/>
        <v>447660.15</v>
      </c>
      <c r="D572" s="398">
        <f t="shared" si="291"/>
        <v>447660.15</v>
      </c>
      <c r="E572" s="398">
        <v>447660.15</v>
      </c>
      <c r="F572" s="398"/>
      <c r="G572" s="398"/>
      <c r="H572" s="398"/>
      <c r="I572" s="398"/>
      <c r="J572" s="398"/>
      <c r="K572" s="398"/>
      <c r="L572" s="398"/>
      <c r="M572" s="398"/>
      <c r="N572" s="390"/>
      <c r="O572" s="398"/>
      <c r="P572" s="109"/>
      <c r="Q572" s="398"/>
      <c r="R572" s="352"/>
      <c r="S572" s="352"/>
      <c r="T572" s="361"/>
      <c r="U572" s="361"/>
      <c r="V572" s="361"/>
      <c r="W572" s="109"/>
      <c r="X572" s="109"/>
      <c r="Y572" s="390"/>
      <c r="Z572" s="390"/>
      <c r="AA572" s="65"/>
      <c r="AB572" s="65" t="s">
        <v>319</v>
      </c>
    </row>
    <row r="573" spans="1:28" s="69" customFormat="1" x14ac:dyDescent="0.25">
      <c r="A573" s="293">
        <f t="shared" si="293"/>
        <v>380</v>
      </c>
      <c r="B573" s="338" t="s">
        <v>818</v>
      </c>
      <c r="C573" s="354">
        <f t="shared" si="290"/>
        <v>374643.15</v>
      </c>
      <c r="D573" s="398">
        <f t="shared" si="291"/>
        <v>374643.15</v>
      </c>
      <c r="E573" s="398">
        <v>374643.15</v>
      </c>
      <c r="F573" s="398"/>
      <c r="G573" s="398"/>
      <c r="H573" s="398"/>
      <c r="I573" s="398"/>
      <c r="J573" s="398"/>
      <c r="K573" s="398"/>
      <c r="L573" s="398"/>
      <c r="M573" s="398"/>
      <c r="N573" s="390"/>
      <c r="O573" s="398"/>
      <c r="P573" s="109"/>
      <c r="Q573" s="398"/>
      <c r="R573" s="352"/>
      <c r="S573" s="352"/>
      <c r="T573" s="361"/>
      <c r="U573" s="361"/>
      <c r="V573" s="361"/>
      <c r="W573" s="109"/>
      <c r="X573" s="109"/>
      <c r="Y573" s="390"/>
      <c r="Z573" s="390"/>
      <c r="AA573" s="65"/>
      <c r="AB573" s="65" t="s">
        <v>310</v>
      </c>
    </row>
    <row r="574" spans="1:28" s="69" customFormat="1" x14ac:dyDescent="0.25">
      <c r="A574" s="293">
        <f t="shared" si="293"/>
        <v>381</v>
      </c>
      <c r="B574" s="338" t="s">
        <v>261</v>
      </c>
      <c r="C574" s="354">
        <f t="shared" si="290"/>
        <v>444393.6</v>
      </c>
      <c r="D574" s="398">
        <f t="shared" si="291"/>
        <v>444393.6</v>
      </c>
      <c r="E574" s="398">
        <v>444393.6</v>
      </c>
      <c r="F574" s="398"/>
      <c r="G574" s="398"/>
      <c r="H574" s="398"/>
      <c r="I574" s="398"/>
      <c r="J574" s="398"/>
      <c r="K574" s="398"/>
      <c r="L574" s="398"/>
      <c r="M574" s="398"/>
      <c r="N574" s="390"/>
      <c r="O574" s="398"/>
      <c r="P574" s="109"/>
      <c r="Q574" s="398"/>
      <c r="R574" s="352"/>
      <c r="S574" s="352"/>
      <c r="T574" s="361"/>
      <c r="U574" s="361"/>
      <c r="V574" s="361"/>
      <c r="W574" s="109"/>
      <c r="X574" s="109"/>
      <c r="Y574" s="390"/>
      <c r="Z574" s="390"/>
      <c r="AA574" s="65"/>
      <c r="AB574" s="65" t="s">
        <v>310</v>
      </c>
    </row>
    <row r="575" spans="1:28" s="69" customFormat="1" x14ac:dyDescent="0.25">
      <c r="A575" s="293">
        <f t="shared" si="293"/>
        <v>382</v>
      </c>
      <c r="B575" s="166" t="s">
        <v>806</v>
      </c>
      <c r="C575" s="354">
        <f t="shared" si="290"/>
        <v>7820363.25</v>
      </c>
      <c r="D575" s="398">
        <f t="shared" si="291"/>
        <v>0</v>
      </c>
      <c r="E575" s="361"/>
      <c r="F575" s="361"/>
      <c r="G575" s="361"/>
      <c r="H575" s="361"/>
      <c r="I575" s="361"/>
      <c r="J575" s="361"/>
      <c r="K575" s="361"/>
      <c r="L575" s="361"/>
      <c r="M575" s="361"/>
      <c r="N575" s="352">
        <v>7820363.25</v>
      </c>
      <c r="O575" s="361"/>
      <c r="P575" s="109"/>
      <c r="Q575" s="361"/>
      <c r="R575" s="352"/>
      <c r="S575" s="352"/>
      <c r="T575" s="361"/>
      <c r="U575" s="361"/>
      <c r="V575" s="361"/>
      <c r="W575" s="109"/>
      <c r="X575" s="109"/>
      <c r="Y575" s="390"/>
      <c r="Z575" s="390"/>
      <c r="AA575" s="65"/>
      <c r="AB575" s="65" t="s">
        <v>347</v>
      </c>
    </row>
    <row r="576" spans="1:28" s="69" customFormat="1" x14ac:dyDescent="0.25">
      <c r="A576" s="293">
        <f t="shared" si="293"/>
        <v>383</v>
      </c>
      <c r="B576" s="166" t="s">
        <v>807</v>
      </c>
      <c r="C576" s="354">
        <f t="shared" si="290"/>
        <v>170953.11</v>
      </c>
      <c r="D576" s="398">
        <f t="shared" si="291"/>
        <v>170953.11</v>
      </c>
      <c r="E576" s="361">
        <v>170953.11</v>
      </c>
      <c r="F576" s="361"/>
      <c r="G576" s="361"/>
      <c r="H576" s="361"/>
      <c r="I576" s="361"/>
      <c r="J576" s="361"/>
      <c r="K576" s="361"/>
      <c r="L576" s="361"/>
      <c r="M576" s="361"/>
      <c r="N576" s="352"/>
      <c r="O576" s="361"/>
      <c r="P576" s="109"/>
      <c r="Q576" s="361"/>
      <c r="R576" s="352"/>
      <c r="S576" s="352"/>
      <c r="T576" s="361"/>
      <c r="U576" s="361"/>
      <c r="V576" s="361"/>
      <c r="W576" s="109"/>
      <c r="X576" s="109"/>
      <c r="Y576" s="390"/>
      <c r="Z576" s="390"/>
      <c r="AA576" s="65"/>
      <c r="AB576" s="65" t="s">
        <v>347</v>
      </c>
    </row>
    <row r="577" spans="1:28" s="69" customFormat="1" x14ac:dyDescent="0.25">
      <c r="A577" s="293">
        <f t="shared" si="293"/>
        <v>384</v>
      </c>
      <c r="B577" s="166" t="s">
        <v>820</v>
      </c>
      <c r="C577" s="354">
        <f t="shared" si="290"/>
        <v>772344.3</v>
      </c>
      <c r="D577" s="398">
        <f t="shared" si="291"/>
        <v>772344.3</v>
      </c>
      <c r="E577" s="361">
        <v>772344.3</v>
      </c>
      <c r="F577" s="361"/>
      <c r="G577" s="361"/>
      <c r="H577" s="361"/>
      <c r="I577" s="361"/>
      <c r="J577" s="361"/>
      <c r="K577" s="361"/>
      <c r="L577" s="361"/>
      <c r="M577" s="361"/>
      <c r="N577" s="352"/>
      <c r="O577" s="361"/>
      <c r="P577" s="109"/>
      <c r="Q577" s="361"/>
      <c r="R577" s="352"/>
      <c r="S577" s="352"/>
      <c r="T577" s="361"/>
      <c r="U577" s="361"/>
      <c r="V577" s="361"/>
      <c r="W577" s="109"/>
      <c r="X577" s="109"/>
      <c r="Y577" s="390"/>
      <c r="Z577" s="390"/>
      <c r="AA577" s="65"/>
      <c r="AB577" s="65" t="s">
        <v>347</v>
      </c>
    </row>
    <row r="578" spans="1:28" s="69" customFormat="1" x14ac:dyDescent="0.25">
      <c r="A578" s="293">
        <f t="shared" si="293"/>
        <v>385</v>
      </c>
      <c r="B578" s="166" t="s">
        <v>821</v>
      </c>
      <c r="C578" s="354">
        <f t="shared" si="290"/>
        <v>428445.15</v>
      </c>
      <c r="D578" s="398">
        <f t="shared" si="291"/>
        <v>428445.15</v>
      </c>
      <c r="E578" s="361">
        <v>428445.15</v>
      </c>
      <c r="F578" s="361"/>
      <c r="G578" s="361"/>
      <c r="H578" s="361"/>
      <c r="I578" s="361"/>
      <c r="J578" s="361"/>
      <c r="K578" s="361"/>
      <c r="L578" s="361"/>
      <c r="M578" s="361"/>
      <c r="N578" s="352"/>
      <c r="O578" s="361"/>
      <c r="P578" s="109"/>
      <c r="Q578" s="361"/>
      <c r="R578" s="352"/>
      <c r="S578" s="352"/>
      <c r="T578" s="361"/>
      <c r="U578" s="361"/>
      <c r="V578" s="361"/>
      <c r="W578" s="109"/>
      <c r="X578" s="109"/>
      <c r="Y578" s="390"/>
      <c r="Z578" s="390"/>
      <c r="AA578" s="65"/>
      <c r="AB578" s="65" t="s">
        <v>348</v>
      </c>
    </row>
    <row r="579" spans="1:28" s="69" customFormat="1" x14ac:dyDescent="0.25">
      <c r="A579" s="293">
        <f t="shared" si="293"/>
        <v>386</v>
      </c>
      <c r="B579" s="166" t="s">
        <v>822</v>
      </c>
      <c r="C579" s="354">
        <f t="shared" si="290"/>
        <v>816538.8</v>
      </c>
      <c r="D579" s="398">
        <f t="shared" si="291"/>
        <v>816538.8</v>
      </c>
      <c r="E579" s="361">
        <v>816538.8</v>
      </c>
      <c r="F579" s="361"/>
      <c r="G579" s="361"/>
      <c r="H579" s="361"/>
      <c r="I579" s="361"/>
      <c r="J579" s="361"/>
      <c r="K579" s="361"/>
      <c r="L579" s="361"/>
      <c r="M579" s="361"/>
      <c r="N579" s="352"/>
      <c r="O579" s="361"/>
      <c r="P579" s="109"/>
      <c r="Q579" s="361"/>
      <c r="R579" s="352"/>
      <c r="S579" s="352"/>
      <c r="T579" s="361"/>
      <c r="U579" s="361"/>
      <c r="V579" s="361"/>
      <c r="W579" s="109"/>
      <c r="X579" s="109"/>
      <c r="Y579" s="390"/>
      <c r="Z579" s="390"/>
      <c r="AA579" s="65"/>
      <c r="AB579" s="65" t="s">
        <v>297</v>
      </c>
    </row>
    <row r="580" spans="1:28" s="69" customFormat="1" x14ac:dyDescent="0.25">
      <c r="A580" s="293">
        <f t="shared" si="293"/>
        <v>387</v>
      </c>
      <c r="B580" s="166" t="s">
        <v>823</v>
      </c>
      <c r="C580" s="354">
        <f t="shared" si="290"/>
        <v>447660.15</v>
      </c>
      <c r="D580" s="398">
        <f t="shared" si="291"/>
        <v>447660.15</v>
      </c>
      <c r="E580" s="361">
        <v>447660.15</v>
      </c>
      <c r="F580" s="361"/>
      <c r="G580" s="361"/>
      <c r="H580" s="361"/>
      <c r="I580" s="361"/>
      <c r="J580" s="361"/>
      <c r="K580" s="361"/>
      <c r="L580" s="361"/>
      <c r="M580" s="361"/>
      <c r="N580" s="352"/>
      <c r="O580" s="361"/>
      <c r="P580" s="109"/>
      <c r="Q580" s="361"/>
      <c r="R580" s="352"/>
      <c r="S580" s="352"/>
      <c r="T580" s="361"/>
      <c r="U580" s="361"/>
      <c r="V580" s="361"/>
      <c r="W580" s="109"/>
      <c r="X580" s="109"/>
      <c r="Y580" s="390"/>
      <c r="Z580" s="390"/>
      <c r="AA580" s="65"/>
      <c r="AB580" s="65"/>
    </row>
    <row r="581" spans="1:28" s="69" customFormat="1" x14ac:dyDescent="0.25">
      <c r="A581" s="293">
        <f t="shared" si="293"/>
        <v>388</v>
      </c>
      <c r="B581" s="166" t="s">
        <v>824</v>
      </c>
      <c r="C581" s="354">
        <f t="shared" si="290"/>
        <v>252580.18</v>
      </c>
      <c r="D581" s="398">
        <f t="shared" si="291"/>
        <v>252580.18</v>
      </c>
      <c r="E581" s="361">
        <v>252580.18</v>
      </c>
      <c r="F581" s="361"/>
      <c r="G581" s="361"/>
      <c r="H581" s="361"/>
      <c r="I581" s="361"/>
      <c r="J581" s="361"/>
      <c r="K581" s="361"/>
      <c r="L581" s="361"/>
      <c r="M581" s="361"/>
      <c r="N581" s="352"/>
      <c r="O581" s="361"/>
      <c r="P581" s="109"/>
      <c r="Q581" s="361"/>
      <c r="R581" s="352"/>
      <c r="S581" s="352"/>
      <c r="T581" s="361"/>
      <c r="U581" s="361"/>
      <c r="V581" s="361"/>
      <c r="W581" s="109"/>
      <c r="X581" s="109"/>
      <c r="Y581" s="390"/>
      <c r="Z581" s="390"/>
      <c r="AA581" s="65"/>
      <c r="AB581" s="65"/>
    </row>
    <row r="582" spans="1:28" s="69" customFormat="1" x14ac:dyDescent="0.25">
      <c r="A582" s="293">
        <f t="shared" si="293"/>
        <v>389</v>
      </c>
      <c r="B582" s="166" t="s">
        <v>825</v>
      </c>
      <c r="C582" s="354">
        <f t="shared" si="290"/>
        <v>422680.65</v>
      </c>
      <c r="D582" s="398">
        <f t="shared" si="291"/>
        <v>422680.65</v>
      </c>
      <c r="E582" s="361">
        <v>422680.65</v>
      </c>
      <c r="F582" s="361"/>
      <c r="G582" s="361"/>
      <c r="H582" s="361"/>
      <c r="I582" s="361"/>
      <c r="J582" s="361"/>
      <c r="K582" s="361"/>
      <c r="L582" s="361"/>
      <c r="M582" s="361"/>
      <c r="N582" s="352"/>
      <c r="O582" s="361"/>
      <c r="P582" s="109"/>
      <c r="Q582" s="361"/>
      <c r="R582" s="352"/>
      <c r="S582" s="352"/>
      <c r="T582" s="361"/>
      <c r="U582" s="361"/>
      <c r="V582" s="361"/>
      <c r="W582" s="109"/>
      <c r="X582" s="109"/>
      <c r="Y582" s="390"/>
      <c r="Z582" s="390"/>
      <c r="AA582" s="65"/>
      <c r="AB582" s="65"/>
    </row>
    <row r="583" spans="1:28" s="69" customFormat="1" x14ac:dyDescent="0.25">
      <c r="A583" s="293">
        <f t="shared" si="293"/>
        <v>390</v>
      </c>
      <c r="B583" s="166" t="s">
        <v>816</v>
      </c>
      <c r="C583" s="354">
        <f t="shared" si="290"/>
        <v>472639.65</v>
      </c>
      <c r="D583" s="398">
        <f t="shared" si="291"/>
        <v>472639.65</v>
      </c>
      <c r="E583" s="361">
        <v>472639.65</v>
      </c>
      <c r="F583" s="361"/>
      <c r="G583" s="361"/>
      <c r="H583" s="361"/>
      <c r="I583" s="361"/>
      <c r="J583" s="361"/>
      <c r="K583" s="361"/>
      <c r="L583" s="361"/>
      <c r="M583" s="361"/>
      <c r="N583" s="352"/>
      <c r="O583" s="361"/>
      <c r="P583" s="109"/>
      <c r="Q583" s="361"/>
      <c r="R583" s="352"/>
      <c r="S583" s="352"/>
      <c r="T583" s="361"/>
      <c r="U583" s="361"/>
      <c r="V583" s="361"/>
      <c r="W583" s="109"/>
      <c r="X583" s="109"/>
      <c r="Y583" s="390"/>
      <c r="Z583" s="390"/>
      <c r="AA583" s="65"/>
      <c r="AB583" s="65" t="s">
        <v>321</v>
      </c>
    </row>
    <row r="584" spans="1:28" s="69" customFormat="1" x14ac:dyDescent="0.25">
      <c r="A584" s="293">
        <f t="shared" si="293"/>
        <v>391</v>
      </c>
      <c r="B584" s="166" t="s">
        <v>813</v>
      </c>
      <c r="C584" s="354">
        <f t="shared" si="290"/>
        <v>382329.15</v>
      </c>
      <c r="D584" s="398">
        <f t="shared" si="291"/>
        <v>382329.15</v>
      </c>
      <c r="E584" s="361">
        <v>382329.15</v>
      </c>
      <c r="F584" s="361"/>
      <c r="G584" s="361"/>
      <c r="H584" s="361"/>
      <c r="I584" s="361"/>
      <c r="J584" s="361"/>
      <c r="K584" s="361"/>
      <c r="L584" s="361"/>
      <c r="M584" s="361"/>
      <c r="N584" s="352"/>
      <c r="O584" s="361"/>
      <c r="P584" s="109"/>
      <c r="Q584" s="109"/>
      <c r="R584" s="352"/>
      <c r="S584" s="352"/>
      <c r="T584" s="361"/>
      <c r="U584" s="361"/>
      <c r="V584" s="361"/>
      <c r="W584" s="109"/>
      <c r="X584" s="109"/>
      <c r="Y584" s="390"/>
      <c r="Z584" s="390"/>
      <c r="AA584" s="65"/>
      <c r="AB584" s="65" t="s">
        <v>329</v>
      </c>
    </row>
    <row r="585" spans="1:28" s="69" customFormat="1" x14ac:dyDescent="0.25">
      <c r="A585" s="293">
        <f t="shared" si="293"/>
        <v>392</v>
      </c>
      <c r="B585" s="166" t="s">
        <v>281</v>
      </c>
      <c r="C585" s="354">
        <f t="shared" si="290"/>
        <v>4084707.9000000004</v>
      </c>
      <c r="D585" s="398">
        <f t="shared" si="291"/>
        <v>864576.3</v>
      </c>
      <c r="E585" s="361">
        <v>864576.3</v>
      </c>
      <c r="F585" s="361"/>
      <c r="G585" s="361"/>
      <c r="H585" s="361"/>
      <c r="I585" s="361"/>
      <c r="J585" s="361"/>
      <c r="K585" s="361"/>
      <c r="L585" s="361"/>
      <c r="M585" s="361">
        <v>424</v>
      </c>
      <c r="N585" s="352">
        <v>3220131.6</v>
      </c>
      <c r="O585" s="361"/>
      <c r="P585" s="109"/>
      <c r="Q585" s="109"/>
      <c r="R585" s="352"/>
      <c r="S585" s="352"/>
      <c r="T585" s="361"/>
      <c r="U585" s="361"/>
      <c r="V585" s="361"/>
      <c r="W585" s="109"/>
      <c r="X585" s="109"/>
      <c r="Y585" s="390"/>
      <c r="Z585" s="390"/>
      <c r="AA585" s="65"/>
      <c r="AB585" s="65"/>
    </row>
    <row r="586" spans="1:28" s="69" customFormat="1" x14ac:dyDescent="0.25">
      <c r="A586" s="293">
        <f t="shared" si="293"/>
        <v>393</v>
      </c>
      <c r="B586" s="166" t="s">
        <v>811</v>
      </c>
      <c r="C586" s="354">
        <f t="shared" si="290"/>
        <v>787716.3</v>
      </c>
      <c r="D586" s="398">
        <f t="shared" si="291"/>
        <v>787716.3</v>
      </c>
      <c r="E586" s="361">
        <v>787716.3</v>
      </c>
      <c r="F586" s="361"/>
      <c r="G586" s="361"/>
      <c r="H586" s="361"/>
      <c r="I586" s="361"/>
      <c r="J586" s="361"/>
      <c r="K586" s="361"/>
      <c r="L586" s="361"/>
      <c r="M586" s="361"/>
      <c r="N586" s="352"/>
      <c r="O586" s="361"/>
      <c r="P586" s="109"/>
      <c r="Q586" s="109"/>
      <c r="R586" s="352"/>
      <c r="S586" s="352"/>
      <c r="T586" s="361"/>
      <c r="U586" s="361"/>
      <c r="V586" s="361"/>
      <c r="W586" s="109"/>
      <c r="X586" s="109"/>
      <c r="Y586" s="390"/>
      <c r="Z586" s="390"/>
      <c r="AA586" s="65"/>
      <c r="AB586" s="65"/>
    </row>
    <row r="587" spans="1:28" s="69" customFormat="1" x14ac:dyDescent="0.25">
      <c r="A587" s="293">
        <f t="shared" si="293"/>
        <v>394</v>
      </c>
      <c r="B587" s="338" t="s">
        <v>810</v>
      </c>
      <c r="C587" s="354">
        <f t="shared" si="290"/>
        <v>803088.3</v>
      </c>
      <c r="D587" s="398">
        <f t="shared" si="291"/>
        <v>803088.3</v>
      </c>
      <c r="E587" s="361">
        <v>803088.3</v>
      </c>
      <c r="F587" s="361"/>
      <c r="G587" s="361"/>
      <c r="H587" s="361"/>
      <c r="I587" s="361"/>
      <c r="J587" s="361"/>
      <c r="K587" s="361"/>
      <c r="L587" s="361"/>
      <c r="M587" s="321"/>
      <c r="N587" s="354"/>
      <c r="O587" s="361"/>
      <c r="P587" s="109"/>
      <c r="Q587" s="361"/>
      <c r="R587" s="352"/>
      <c r="S587" s="352"/>
      <c r="T587" s="361"/>
      <c r="U587" s="361"/>
      <c r="V587" s="361"/>
      <c r="W587" s="109"/>
      <c r="X587" s="109"/>
      <c r="Y587" s="390"/>
      <c r="Z587" s="390"/>
      <c r="AA587" s="65"/>
      <c r="AB587" s="65" t="s">
        <v>298</v>
      </c>
    </row>
    <row r="588" spans="1:28" s="69" customFormat="1" x14ac:dyDescent="0.25">
      <c r="A588" s="293">
        <f t="shared" si="293"/>
        <v>395</v>
      </c>
      <c r="B588" s="338" t="s">
        <v>282</v>
      </c>
      <c r="C588" s="354">
        <f t="shared" si="290"/>
        <v>451503.15</v>
      </c>
      <c r="D588" s="398">
        <f t="shared" si="291"/>
        <v>451503.15</v>
      </c>
      <c r="E588" s="361">
        <v>451503.15</v>
      </c>
      <c r="F588" s="361"/>
      <c r="G588" s="361"/>
      <c r="H588" s="361"/>
      <c r="I588" s="361"/>
      <c r="J588" s="361"/>
      <c r="K588" s="361"/>
      <c r="L588" s="361"/>
      <c r="M588" s="321"/>
      <c r="N588" s="354"/>
      <c r="O588" s="361"/>
      <c r="P588" s="109"/>
      <c r="Q588" s="361"/>
      <c r="R588" s="352"/>
      <c r="S588" s="352"/>
      <c r="T588" s="361"/>
      <c r="U588" s="361"/>
      <c r="V588" s="361"/>
      <c r="W588" s="109"/>
      <c r="X588" s="109"/>
      <c r="Y588" s="390"/>
      <c r="Z588" s="390"/>
      <c r="AA588" s="65"/>
      <c r="AB588" s="65" t="s">
        <v>298</v>
      </c>
    </row>
    <row r="589" spans="1:28" s="69" customFormat="1" x14ac:dyDescent="0.25">
      <c r="A589" s="293">
        <f t="shared" si="293"/>
        <v>396</v>
      </c>
      <c r="B589" s="338" t="s">
        <v>283</v>
      </c>
      <c r="C589" s="354">
        <f t="shared" si="290"/>
        <v>3009618.15</v>
      </c>
      <c r="D589" s="398">
        <f t="shared" si="291"/>
        <v>503383.65</v>
      </c>
      <c r="E589" s="361">
        <v>503383.65</v>
      </c>
      <c r="F589" s="361"/>
      <c r="G589" s="361"/>
      <c r="H589" s="361"/>
      <c r="I589" s="361"/>
      <c r="J589" s="361"/>
      <c r="K589" s="361"/>
      <c r="L589" s="361"/>
      <c r="M589" s="321">
        <v>330</v>
      </c>
      <c r="N589" s="354">
        <v>2506234.5</v>
      </c>
      <c r="O589" s="361"/>
      <c r="P589" s="109"/>
      <c r="Q589" s="361"/>
      <c r="R589" s="352"/>
      <c r="S589" s="352"/>
      <c r="T589" s="361"/>
      <c r="U589" s="361"/>
      <c r="V589" s="361"/>
      <c r="W589" s="109"/>
      <c r="X589" s="109"/>
      <c r="Y589" s="390"/>
      <c r="Z589" s="390"/>
      <c r="AA589" s="65"/>
      <c r="AB589" s="65"/>
    </row>
    <row r="590" spans="1:28" s="69" customFormat="1" x14ac:dyDescent="0.25">
      <c r="A590" s="293">
        <f t="shared" si="293"/>
        <v>397</v>
      </c>
      <c r="B590" s="338" t="s">
        <v>812</v>
      </c>
      <c r="C590" s="354">
        <f t="shared" si="290"/>
        <v>503383.65</v>
      </c>
      <c r="D590" s="398">
        <f t="shared" si="291"/>
        <v>503383.65</v>
      </c>
      <c r="E590" s="361">
        <v>503383.65</v>
      </c>
      <c r="F590" s="361"/>
      <c r="G590" s="361"/>
      <c r="H590" s="361"/>
      <c r="I590" s="361"/>
      <c r="J590" s="361"/>
      <c r="K590" s="361"/>
      <c r="L590" s="361"/>
      <c r="M590" s="321"/>
      <c r="N590" s="354"/>
      <c r="O590" s="361"/>
      <c r="P590" s="109"/>
      <c r="Q590" s="361"/>
      <c r="R590" s="352"/>
      <c r="S590" s="352"/>
      <c r="T590" s="361"/>
      <c r="U590" s="361"/>
      <c r="V590" s="361"/>
      <c r="W590" s="109"/>
      <c r="X590" s="109"/>
      <c r="Y590" s="390"/>
      <c r="Z590" s="390"/>
      <c r="AA590" s="65"/>
      <c r="AB590" s="65" t="s">
        <v>298</v>
      </c>
    </row>
    <row r="591" spans="1:28" s="69" customFormat="1" x14ac:dyDescent="0.25">
      <c r="A591" s="293">
        <f t="shared" si="293"/>
        <v>398</v>
      </c>
      <c r="B591" s="338" t="s">
        <v>284</v>
      </c>
      <c r="C591" s="354">
        <f t="shared" si="290"/>
        <v>503383.65</v>
      </c>
      <c r="D591" s="398">
        <f t="shared" si="291"/>
        <v>503383.65</v>
      </c>
      <c r="E591" s="361">
        <v>503383.65</v>
      </c>
      <c r="F591" s="361"/>
      <c r="G591" s="361"/>
      <c r="H591" s="361"/>
      <c r="I591" s="361"/>
      <c r="J591" s="361"/>
      <c r="K591" s="361"/>
      <c r="L591" s="361"/>
      <c r="M591" s="321"/>
      <c r="N591" s="354"/>
      <c r="O591" s="361"/>
      <c r="P591" s="109"/>
      <c r="Q591" s="361"/>
      <c r="R591" s="352"/>
      <c r="S591" s="352"/>
      <c r="T591" s="361"/>
      <c r="U591" s="361"/>
      <c r="V591" s="361"/>
      <c r="W591" s="109"/>
      <c r="X591" s="109"/>
      <c r="Y591" s="390"/>
      <c r="Z591" s="390"/>
      <c r="AA591" s="65"/>
      <c r="AB591" s="65" t="s">
        <v>298</v>
      </c>
    </row>
    <row r="592" spans="1:28" s="69" customFormat="1" x14ac:dyDescent="0.25">
      <c r="A592" s="293">
        <f t="shared" si="293"/>
        <v>399</v>
      </c>
      <c r="B592" s="338" t="s">
        <v>819</v>
      </c>
      <c r="C592" s="354">
        <f t="shared" si="290"/>
        <v>489933.15</v>
      </c>
      <c r="D592" s="398">
        <f t="shared" si="291"/>
        <v>489933.15</v>
      </c>
      <c r="E592" s="361">
        <v>489933.15</v>
      </c>
      <c r="F592" s="361"/>
      <c r="G592" s="361"/>
      <c r="H592" s="361"/>
      <c r="I592" s="361"/>
      <c r="J592" s="361"/>
      <c r="K592" s="361"/>
      <c r="L592" s="361"/>
      <c r="M592" s="321"/>
      <c r="N592" s="354"/>
      <c r="O592" s="361"/>
      <c r="P592" s="109"/>
      <c r="Q592" s="361"/>
      <c r="R592" s="352"/>
      <c r="S592" s="352"/>
      <c r="T592" s="361"/>
      <c r="U592" s="361"/>
      <c r="V592" s="361"/>
      <c r="W592" s="109"/>
      <c r="X592" s="109"/>
      <c r="Y592" s="390"/>
      <c r="Z592" s="390"/>
      <c r="AA592" s="65"/>
      <c r="AB592" s="65" t="s">
        <v>298</v>
      </c>
    </row>
    <row r="593" spans="1:32" s="69" customFormat="1" x14ac:dyDescent="0.25">
      <c r="A593" s="293">
        <f t="shared" si="293"/>
        <v>400</v>
      </c>
      <c r="B593" s="338" t="s">
        <v>285</v>
      </c>
      <c r="C593" s="354">
        <f t="shared" si="290"/>
        <v>451503.15</v>
      </c>
      <c r="D593" s="398">
        <f t="shared" si="291"/>
        <v>451503.15</v>
      </c>
      <c r="E593" s="361">
        <v>451503.15</v>
      </c>
      <c r="F593" s="361"/>
      <c r="G593" s="361"/>
      <c r="H593" s="361"/>
      <c r="I593" s="361"/>
      <c r="J593" s="361"/>
      <c r="K593" s="361"/>
      <c r="L593" s="361"/>
      <c r="M593" s="321"/>
      <c r="N593" s="354"/>
      <c r="O593" s="361"/>
      <c r="P593" s="109"/>
      <c r="Q593" s="361"/>
      <c r="R593" s="352"/>
      <c r="S593" s="352"/>
      <c r="T593" s="361"/>
      <c r="U593" s="361"/>
      <c r="V593" s="361"/>
      <c r="W593" s="109"/>
      <c r="X593" s="109"/>
      <c r="Y593" s="390"/>
      <c r="Z593" s="390"/>
      <c r="AA593" s="65"/>
      <c r="AB593" s="65" t="s">
        <v>298</v>
      </c>
    </row>
    <row r="594" spans="1:32" s="69" customFormat="1" x14ac:dyDescent="0.25">
      <c r="A594" s="293">
        <f t="shared" si="293"/>
        <v>401</v>
      </c>
      <c r="B594" s="338" t="s">
        <v>286</v>
      </c>
      <c r="C594" s="354">
        <f t="shared" si="290"/>
        <v>2946724.2</v>
      </c>
      <c r="D594" s="398">
        <f t="shared" si="291"/>
        <v>0</v>
      </c>
      <c r="E594" s="361"/>
      <c r="F594" s="361"/>
      <c r="G594" s="361"/>
      <c r="H594" s="361"/>
      <c r="I594" s="361"/>
      <c r="J594" s="361"/>
      <c r="K594" s="361"/>
      <c r="L594" s="361"/>
      <c r="M594" s="321">
        <v>388</v>
      </c>
      <c r="N594" s="354">
        <v>2946724.2</v>
      </c>
      <c r="O594" s="361"/>
      <c r="P594" s="109"/>
      <c r="Q594" s="361"/>
      <c r="R594" s="352"/>
      <c r="S594" s="352"/>
      <c r="T594" s="361"/>
      <c r="U594" s="361"/>
      <c r="V594" s="361"/>
      <c r="W594" s="109"/>
      <c r="X594" s="109"/>
      <c r="Y594" s="390"/>
      <c r="Z594" s="390"/>
      <c r="AA594" s="65"/>
      <c r="AB594" s="65" t="s">
        <v>298</v>
      </c>
    </row>
    <row r="595" spans="1:32" s="69" customFormat="1" x14ac:dyDescent="0.25">
      <c r="A595" s="293">
        <f t="shared" si="293"/>
        <v>402</v>
      </c>
      <c r="B595" s="338" t="s">
        <v>814</v>
      </c>
      <c r="C595" s="354">
        <f t="shared" si="290"/>
        <v>806931.3</v>
      </c>
      <c r="D595" s="398">
        <f t="shared" si="291"/>
        <v>806931.3</v>
      </c>
      <c r="E595" s="361">
        <v>806931.3</v>
      </c>
      <c r="F595" s="361"/>
      <c r="G595" s="361"/>
      <c r="H595" s="361"/>
      <c r="I595" s="361"/>
      <c r="J595" s="361"/>
      <c r="K595" s="361"/>
      <c r="L595" s="361"/>
      <c r="M595" s="321"/>
      <c r="N595" s="354"/>
      <c r="O595" s="361"/>
      <c r="P595" s="109"/>
      <c r="Q595" s="361"/>
      <c r="R595" s="352"/>
      <c r="S595" s="352"/>
      <c r="T595" s="361"/>
      <c r="U595" s="361"/>
      <c r="V595" s="361"/>
      <c r="W595" s="109"/>
      <c r="X595" s="109"/>
      <c r="Y595" s="390"/>
      <c r="Z595" s="390"/>
      <c r="AA595" s="65"/>
      <c r="AB595" s="65"/>
    </row>
    <row r="596" spans="1:32" s="69" customFormat="1" x14ac:dyDescent="0.25">
      <c r="A596" s="293">
        <f t="shared" si="293"/>
        <v>403</v>
      </c>
      <c r="B596" s="338" t="s">
        <v>815</v>
      </c>
      <c r="C596" s="354">
        <f t="shared" si="290"/>
        <v>1258434.45</v>
      </c>
      <c r="D596" s="398">
        <f t="shared" si="291"/>
        <v>1258434.45</v>
      </c>
      <c r="E596" s="361">
        <v>1258434.45</v>
      </c>
      <c r="F596" s="361"/>
      <c r="G596" s="361"/>
      <c r="H596" s="361"/>
      <c r="I596" s="361"/>
      <c r="J596" s="361"/>
      <c r="K596" s="361"/>
      <c r="L596" s="361"/>
      <c r="M596" s="321"/>
      <c r="N596" s="354"/>
      <c r="O596" s="361"/>
      <c r="P596" s="109"/>
      <c r="Q596" s="361"/>
      <c r="R596" s="352"/>
      <c r="S596" s="352"/>
      <c r="T596" s="361"/>
      <c r="U596" s="361"/>
      <c r="V596" s="361"/>
      <c r="W596" s="109"/>
      <c r="X596" s="109"/>
      <c r="Y596" s="390"/>
      <c r="Z596" s="390"/>
      <c r="AA596" s="65"/>
      <c r="AB596" s="65"/>
    </row>
    <row r="597" spans="1:32" ht="19.5" customHeight="1" x14ac:dyDescent="0.3">
      <c r="A597" s="293">
        <f t="shared" si="293"/>
        <v>404</v>
      </c>
      <c r="B597" s="336" t="s">
        <v>809</v>
      </c>
      <c r="C597" s="354">
        <f t="shared" si="290"/>
        <v>503383.65</v>
      </c>
      <c r="D597" s="398">
        <f t="shared" si="291"/>
        <v>503383.65</v>
      </c>
      <c r="E597" s="398">
        <v>503383.65</v>
      </c>
      <c r="F597" s="398"/>
      <c r="G597" s="398"/>
      <c r="H597" s="398"/>
      <c r="I597" s="398"/>
      <c r="J597" s="321"/>
      <c r="K597" s="321"/>
      <c r="L597" s="321"/>
      <c r="M597" s="398"/>
      <c r="N597" s="354"/>
      <c r="O597" s="398"/>
      <c r="P597" s="398"/>
      <c r="Q597" s="398"/>
      <c r="R597" s="390"/>
      <c r="S597" s="390"/>
      <c r="T597" s="321"/>
      <c r="U597" s="321"/>
      <c r="V597" s="321"/>
      <c r="W597" s="321"/>
      <c r="X597" s="321"/>
      <c r="Y597" s="354"/>
      <c r="Z597" s="354"/>
      <c r="AA597" s="22"/>
      <c r="AB597" s="22"/>
      <c r="AC597" s="24"/>
    </row>
    <row r="598" spans="1:32" ht="19.5" customHeight="1" x14ac:dyDescent="0.3">
      <c r="A598" s="397" t="s">
        <v>15</v>
      </c>
      <c r="B598" s="355"/>
      <c r="C598" s="354">
        <f t="shared" ref="C598:Y598" si="294">SUM(C552:C597)</f>
        <v>75615076.459999993</v>
      </c>
      <c r="D598" s="321">
        <f t="shared" si="294"/>
        <v>46649397.489999972</v>
      </c>
      <c r="E598" s="321">
        <f t="shared" si="294"/>
        <v>46649397.489999972</v>
      </c>
      <c r="F598" s="321">
        <f t="shared" si="294"/>
        <v>0</v>
      </c>
      <c r="G598" s="321">
        <f t="shared" si="294"/>
        <v>0</v>
      </c>
      <c r="H598" s="321">
        <f t="shared" si="294"/>
        <v>0</v>
      </c>
      <c r="I598" s="321">
        <f t="shared" si="294"/>
        <v>0</v>
      </c>
      <c r="J598" s="321">
        <f t="shared" si="294"/>
        <v>1</v>
      </c>
      <c r="K598" s="321">
        <f t="shared" si="294"/>
        <v>2951882.57</v>
      </c>
      <c r="L598" s="321">
        <f t="shared" si="294"/>
        <v>67954.73</v>
      </c>
      <c r="M598" s="321">
        <f t="shared" si="294"/>
        <v>2755.6</v>
      </c>
      <c r="N598" s="354">
        <f t="shared" si="294"/>
        <v>25945841.670000002</v>
      </c>
      <c r="O598" s="321">
        <f t="shared" si="294"/>
        <v>0</v>
      </c>
      <c r="P598" s="321">
        <f t="shared" si="294"/>
        <v>0</v>
      </c>
      <c r="Q598" s="321">
        <f t="shared" si="294"/>
        <v>0</v>
      </c>
      <c r="R598" s="354">
        <f t="shared" si="294"/>
        <v>0</v>
      </c>
      <c r="S598" s="354">
        <f t="shared" si="294"/>
        <v>0</v>
      </c>
      <c r="T598" s="321">
        <f t="shared" si="294"/>
        <v>0</v>
      </c>
      <c r="U598" s="321">
        <f t="shared" si="294"/>
        <v>0</v>
      </c>
      <c r="V598" s="321">
        <f t="shared" si="294"/>
        <v>0</v>
      </c>
      <c r="W598" s="321">
        <f t="shared" si="294"/>
        <v>0</v>
      </c>
      <c r="X598" s="321">
        <f t="shared" si="294"/>
        <v>0</v>
      </c>
      <c r="Y598" s="354">
        <f t="shared" si="294"/>
        <v>0</v>
      </c>
      <c r="Z598" s="354">
        <f>(C598-Y598)*0.0214</f>
        <v>1618162.6362439997</v>
      </c>
      <c r="AA598" s="22"/>
      <c r="AB598" s="22"/>
      <c r="AC598" s="47"/>
      <c r="AF598" s="48"/>
    </row>
    <row r="599" spans="1:32" ht="19.5" customHeight="1" x14ac:dyDescent="0.3">
      <c r="A599" s="387" t="s">
        <v>826</v>
      </c>
      <c r="B599" s="355"/>
      <c r="C599" s="354"/>
      <c r="D599" s="321"/>
      <c r="E599" s="321"/>
      <c r="F599" s="321"/>
      <c r="G599" s="321"/>
      <c r="H599" s="321"/>
      <c r="I599" s="321"/>
      <c r="J599" s="321"/>
      <c r="K599" s="321"/>
      <c r="L599" s="321"/>
      <c r="M599" s="321"/>
      <c r="N599" s="354"/>
      <c r="O599" s="321"/>
      <c r="P599" s="321"/>
      <c r="Q599" s="321"/>
      <c r="R599" s="354"/>
      <c r="S599" s="354"/>
      <c r="T599" s="321"/>
      <c r="U599" s="321"/>
      <c r="V599" s="321"/>
      <c r="W599" s="321"/>
      <c r="X599" s="321"/>
      <c r="Y599" s="354"/>
      <c r="Z599" s="354"/>
      <c r="AA599" s="22"/>
      <c r="AB599" s="22"/>
      <c r="AC599" s="47"/>
      <c r="AF599" s="48"/>
    </row>
    <row r="600" spans="1:32" ht="19.5" customHeight="1" x14ac:dyDescent="0.3">
      <c r="A600" s="293">
        <f>A597+1</f>
        <v>405</v>
      </c>
      <c r="B600" s="355" t="s">
        <v>827</v>
      </c>
      <c r="C600" s="354">
        <f t="shared" ref="C600:C608" si="295">D600+L600+N600+P600+R600+U600+W600+X600+Y600+K600+S600</f>
        <v>912663.15</v>
      </c>
      <c r="D600" s="398">
        <f t="shared" ref="D600:D608" si="296">E600+F600+G600+H600+I600</f>
        <v>912663.15</v>
      </c>
      <c r="E600" s="321">
        <v>912663.15</v>
      </c>
      <c r="F600" s="321"/>
      <c r="G600" s="321"/>
      <c r="H600" s="321"/>
      <c r="I600" s="321"/>
      <c r="J600" s="321"/>
      <c r="K600" s="321"/>
      <c r="L600" s="321"/>
      <c r="M600" s="321"/>
      <c r="N600" s="354"/>
      <c r="O600" s="321"/>
      <c r="P600" s="321"/>
      <c r="Q600" s="321"/>
      <c r="R600" s="354"/>
      <c r="S600" s="354"/>
      <c r="T600" s="321"/>
      <c r="U600" s="321"/>
      <c r="V600" s="321"/>
      <c r="W600" s="321"/>
      <c r="X600" s="321"/>
      <c r="Y600" s="354"/>
      <c r="Z600" s="354"/>
      <c r="AA600" s="22"/>
      <c r="AB600" s="22"/>
      <c r="AC600" s="47"/>
      <c r="AF600" s="48"/>
    </row>
    <row r="601" spans="1:32" ht="19.5" customHeight="1" x14ac:dyDescent="0.3">
      <c r="A601" s="293">
        <f t="shared" ref="A601:A608" si="297">A600+1</f>
        <v>406</v>
      </c>
      <c r="B601" s="355" t="s">
        <v>828</v>
      </c>
      <c r="C601" s="354">
        <f t="shared" si="295"/>
        <v>912663.15</v>
      </c>
      <c r="D601" s="398">
        <f t="shared" si="296"/>
        <v>912663.15</v>
      </c>
      <c r="E601" s="321">
        <v>912663.15</v>
      </c>
      <c r="F601" s="321"/>
      <c r="G601" s="321"/>
      <c r="H601" s="321"/>
      <c r="I601" s="321"/>
      <c r="J601" s="321"/>
      <c r="K601" s="321"/>
      <c r="L601" s="321"/>
      <c r="M601" s="321"/>
      <c r="N601" s="354"/>
      <c r="O601" s="321"/>
      <c r="P601" s="321"/>
      <c r="Q601" s="321"/>
      <c r="R601" s="354"/>
      <c r="S601" s="354"/>
      <c r="T601" s="321"/>
      <c r="U601" s="321"/>
      <c r="V601" s="321"/>
      <c r="W601" s="321"/>
      <c r="X601" s="321"/>
      <c r="Y601" s="354"/>
      <c r="Z601" s="354"/>
      <c r="AA601" s="22"/>
      <c r="AB601" s="22"/>
      <c r="AC601" s="47"/>
      <c r="AF601" s="48"/>
    </row>
    <row r="602" spans="1:32" ht="19.5" customHeight="1" x14ac:dyDescent="0.3">
      <c r="A602" s="293">
        <f t="shared" si="297"/>
        <v>407</v>
      </c>
      <c r="B602" s="355" t="s">
        <v>829</v>
      </c>
      <c r="C602" s="354">
        <f t="shared" si="295"/>
        <v>912663.15</v>
      </c>
      <c r="D602" s="398">
        <f t="shared" si="296"/>
        <v>912663.15</v>
      </c>
      <c r="E602" s="321">
        <v>912663.15</v>
      </c>
      <c r="F602" s="321"/>
      <c r="G602" s="321"/>
      <c r="H602" s="321"/>
      <c r="I602" s="321"/>
      <c r="J602" s="321"/>
      <c r="K602" s="321"/>
      <c r="L602" s="321"/>
      <c r="M602" s="321"/>
      <c r="N602" s="354"/>
      <c r="O602" s="321"/>
      <c r="P602" s="321"/>
      <c r="Q602" s="321"/>
      <c r="R602" s="354"/>
      <c r="S602" s="354"/>
      <c r="T602" s="321"/>
      <c r="U602" s="321"/>
      <c r="V602" s="321"/>
      <c r="W602" s="321"/>
      <c r="X602" s="321"/>
      <c r="Y602" s="354"/>
      <c r="Z602" s="354"/>
      <c r="AA602" s="22"/>
      <c r="AB602" s="22"/>
      <c r="AC602" s="47"/>
      <c r="AF602" s="48"/>
    </row>
    <row r="603" spans="1:32" ht="19.5" customHeight="1" x14ac:dyDescent="0.3">
      <c r="A603" s="293">
        <f t="shared" si="297"/>
        <v>408</v>
      </c>
      <c r="B603" s="355" t="s">
        <v>830</v>
      </c>
      <c r="C603" s="354">
        <f t="shared" si="295"/>
        <v>912663.15</v>
      </c>
      <c r="D603" s="398">
        <f t="shared" si="296"/>
        <v>912663.15</v>
      </c>
      <c r="E603" s="321">
        <v>912663.15</v>
      </c>
      <c r="F603" s="321"/>
      <c r="G603" s="321"/>
      <c r="H603" s="321"/>
      <c r="I603" s="321"/>
      <c r="J603" s="321"/>
      <c r="K603" s="321"/>
      <c r="L603" s="321"/>
      <c r="M603" s="321"/>
      <c r="N603" s="354"/>
      <c r="O603" s="321"/>
      <c r="P603" s="321"/>
      <c r="Q603" s="321"/>
      <c r="R603" s="354"/>
      <c r="S603" s="354"/>
      <c r="T603" s="321"/>
      <c r="U603" s="321"/>
      <c r="V603" s="321"/>
      <c r="W603" s="321"/>
      <c r="X603" s="321"/>
      <c r="Y603" s="354"/>
      <c r="Z603" s="354"/>
      <c r="AA603" s="22"/>
      <c r="AB603" s="22"/>
      <c r="AC603" s="47"/>
      <c r="AF603" s="48"/>
    </row>
    <row r="604" spans="1:32" ht="19.5" customHeight="1" x14ac:dyDescent="0.3">
      <c r="A604" s="293">
        <f t="shared" si="297"/>
        <v>409</v>
      </c>
      <c r="B604" s="355" t="s">
        <v>831</v>
      </c>
      <c r="C604" s="354">
        <f t="shared" si="295"/>
        <v>912663.15</v>
      </c>
      <c r="D604" s="398">
        <f t="shared" si="296"/>
        <v>912663.15</v>
      </c>
      <c r="E604" s="321">
        <v>912663.15</v>
      </c>
      <c r="F604" s="321"/>
      <c r="G604" s="321"/>
      <c r="H604" s="321"/>
      <c r="I604" s="321"/>
      <c r="J604" s="321"/>
      <c r="K604" s="321"/>
      <c r="L604" s="321"/>
      <c r="M604" s="321"/>
      <c r="N604" s="354"/>
      <c r="O604" s="321"/>
      <c r="P604" s="321"/>
      <c r="Q604" s="321"/>
      <c r="R604" s="354"/>
      <c r="S604" s="354"/>
      <c r="T604" s="321"/>
      <c r="U604" s="321"/>
      <c r="V604" s="321"/>
      <c r="W604" s="321"/>
      <c r="X604" s="321"/>
      <c r="Y604" s="354"/>
      <c r="Z604" s="354"/>
      <c r="AA604" s="22"/>
      <c r="AB604" s="22"/>
      <c r="AC604" s="47"/>
      <c r="AF604" s="48"/>
    </row>
    <row r="605" spans="1:32" ht="19.5" customHeight="1" x14ac:dyDescent="0.3">
      <c r="A605" s="293">
        <f t="shared" si="297"/>
        <v>410</v>
      </c>
      <c r="B605" s="355" t="s">
        <v>832</v>
      </c>
      <c r="C605" s="354">
        <f t="shared" si="295"/>
        <v>720513.15</v>
      </c>
      <c r="D605" s="398">
        <f t="shared" si="296"/>
        <v>720513.15</v>
      </c>
      <c r="E605" s="321">
        <v>720513.15</v>
      </c>
      <c r="F605" s="321"/>
      <c r="G605" s="321"/>
      <c r="H605" s="321"/>
      <c r="I605" s="321"/>
      <c r="J605" s="321"/>
      <c r="K605" s="321"/>
      <c r="L605" s="321"/>
      <c r="M605" s="321"/>
      <c r="N605" s="354"/>
      <c r="O605" s="321"/>
      <c r="P605" s="321"/>
      <c r="Q605" s="321"/>
      <c r="R605" s="354"/>
      <c r="S605" s="354"/>
      <c r="T605" s="321"/>
      <c r="U605" s="321"/>
      <c r="V605" s="321"/>
      <c r="W605" s="321"/>
      <c r="X605" s="321"/>
      <c r="Y605" s="354"/>
      <c r="Z605" s="354"/>
      <c r="AA605" s="22"/>
      <c r="AB605" s="22"/>
      <c r="AC605" s="47"/>
      <c r="AF605" s="48"/>
    </row>
    <row r="606" spans="1:32" ht="19.5" customHeight="1" x14ac:dyDescent="0.3">
      <c r="A606" s="293">
        <f t="shared" si="297"/>
        <v>411</v>
      </c>
      <c r="B606" s="355" t="s">
        <v>833</v>
      </c>
      <c r="C606" s="354">
        <f t="shared" si="295"/>
        <v>912663.15</v>
      </c>
      <c r="D606" s="398">
        <f t="shared" si="296"/>
        <v>912663.15</v>
      </c>
      <c r="E606" s="321">
        <v>912663.15</v>
      </c>
      <c r="F606" s="321"/>
      <c r="G606" s="321"/>
      <c r="H606" s="321"/>
      <c r="I606" s="321"/>
      <c r="J606" s="321"/>
      <c r="K606" s="321"/>
      <c r="L606" s="321"/>
      <c r="M606" s="321"/>
      <c r="N606" s="354"/>
      <c r="O606" s="321"/>
      <c r="P606" s="321"/>
      <c r="Q606" s="321"/>
      <c r="R606" s="354"/>
      <c r="S606" s="354"/>
      <c r="T606" s="321"/>
      <c r="U606" s="321"/>
      <c r="V606" s="321"/>
      <c r="W606" s="321"/>
      <c r="X606" s="321"/>
      <c r="Y606" s="354"/>
      <c r="Z606" s="354"/>
      <c r="AA606" s="22"/>
      <c r="AB606" s="22"/>
      <c r="AC606" s="47"/>
      <c r="AF606" s="48"/>
    </row>
    <row r="607" spans="1:32" ht="19.5" customHeight="1" x14ac:dyDescent="0.3">
      <c r="A607" s="293">
        <f t="shared" si="297"/>
        <v>412</v>
      </c>
      <c r="B607" s="355" t="s">
        <v>834</v>
      </c>
      <c r="C607" s="354">
        <f t="shared" si="295"/>
        <v>816588.15</v>
      </c>
      <c r="D607" s="398">
        <f t="shared" si="296"/>
        <v>816588.15</v>
      </c>
      <c r="E607" s="321">
        <v>816588.15</v>
      </c>
      <c r="F607" s="321"/>
      <c r="G607" s="321"/>
      <c r="H607" s="321"/>
      <c r="I607" s="321"/>
      <c r="J607" s="321"/>
      <c r="K607" s="321"/>
      <c r="L607" s="321"/>
      <c r="M607" s="321"/>
      <c r="N607" s="354"/>
      <c r="O607" s="321"/>
      <c r="P607" s="321"/>
      <c r="Q607" s="321"/>
      <c r="R607" s="354"/>
      <c r="S607" s="354"/>
      <c r="T607" s="321"/>
      <c r="U607" s="321"/>
      <c r="V607" s="321"/>
      <c r="W607" s="321"/>
      <c r="X607" s="321"/>
      <c r="Y607" s="354"/>
      <c r="Z607" s="354"/>
      <c r="AA607" s="22"/>
      <c r="AB607" s="22"/>
      <c r="AC607" s="47"/>
      <c r="AF607" s="48"/>
    </row>
    <row r="608" spans="1:32" ht="19.5" customHeight="1" x14ac:dyDescent="0.3">
      <c r="A608" s="293">
        <f t="shared" si="297"/>
        <v>413</v>
      </c>
      <c r="B608" s="355" t="s">
        <v>835</v>
      </c>
      <c r="C608" s="354">
        <f t="shared" si="295"/>
        <v>816588.15</v>
      </c>
      <c r="D608" s="398">
        <f t="shared" si="296"/>
        <v>816588.15</v>
      </c>
      <c r="E608" s="321">
        <v>816588.15</v>
      </c>
      <c r="F608" s="321"/>
      <c r="G608" s="321"/>
      <c r="H608" s="321"/>
      <c r="I608" s="321"/>
      <c r="J608" s="321"/>
      <c r="K608" s="321"/>
      <c r="L608" s="321"/>
      <c r="M608" s="321"/>
      <c r="N608" s="354"/>
      <c r="O608" s="321"/>
      <c r="P608" s="321"/>
      <c r="Q608" s="321"/>
      <c r="R608" s="354"/>
      <c r="S608" s="354"/>
      <c r="T608" s="321"/>
      <c r="U608" s="321"/>
      <c r="V608" s="321"/>
      <c r="W608" s="321"/>
      <c r="X608" s="321"/>
      <c r="Y608" s="354"/>
      <c r="Z608" s="354"/>
      <c r="AA608" s="22"/>
      <c r="AB608" s="22"/>
      <c r="AC608" s="47"/>
      <c r="AF608" s="48"/>
    </row>
    <row r="609" spans="1:32" ht="19.5" customHeight="1" x14ac:dyDescent="0.3">
      <c r="A609" s="397" t="s">
        <v>15</v>
      </c>
      <c r="B609" s="355"/>
      <c r="C609" s="354">
        <f>SUM(C600:C608)</f>
        <v>7829668.3500000015</v>
      </c>
      <c r="D609" s="354">
        <f t="shared" ref="D609:Y609" si="298">SUM(D600:D608)</f>
        <v>7829668.3500000015</v>
      </c>
      <c r="E609" s="354">
        <f t="shared" si="298"/>
        <v>7829668.3500000015</v>
      </c>
      <c r="F609" s="354">
        <f t="shared" si="298"/>
        <v>0</v>
      </c>
      <c r="G609" s="354">
        <f t="shared" si="298"/>
        <v>0</v>
      </c>
      <c r="H609" s="354">
        <f t="shared" si="298"/>
        <v>0</v>
      </c>
      <c r="I609" s="354">
        <f t="shared" si="298"/>
        <v>0</v>
      </c>
      <c r="J609" s="354">
        <f t="shared" si="298"/>
        <v>0</v>
      </c>
      <c r="K609" s="354">
        <f t="shared" si="298"/>
        <v>0</v>
      </c>
      <c r="L609" s="354">
        <f t="shared" si="298"/>
        <v>0</v>
      </c>
      <c r="M609" s="354">
        <f t="shared" si="298"/>
        <v>0</v>
      </c>
      <c r="N609" s="354">
        <f t="shared" si="298"/>
        <v>0</v>
      </c>
      <c r="O609" s="354">
        <f t="shared" si="298"/>
        <v>0</v>
      </c>
      <c r="P609" s="354">
        <f t="shared" si="298"/>
        <v>0</v>
      </c>
      <c r="Q609" s="354">
        <f t="shared" si="298"/>
        <v>0</v>
      </c>
      <c r="R609" s="354">
        <f t="shared" si="298"/>
        <v>0</v>
      </c>
      <c r="S609" s="354">
        <f t="shared" si="298"/>
        <v>0</v>
      </c>
      <c r="T609" s="354">
        <f t="shared" si="298"/>
        <v>0</v>
      </c>
      <c r="U609" s="354">
        <f t="shared" si="298"/>
        <v>0</v>
      </c>
      <c r="V609" s="354">
        <f t="shared" si="298"/>
        <v>0</v>
      </c>
      <c r="W609" s="354">
        <f t="shared" si="298"/>
        <v>0</v>
      </c>
      <c r="X609" s="354">
        <f t="shared" si="298"/>
        <v>0</v>
      </c>
      <c r="Y609" s="354">
        <f t="shared" si="298"/>
        <v>0</v>
      </c>
      <c r="Z609" s="354">
        <f>(C609-Y609)*0.0214</f>
        <v>167554.90269000002</v>
      </c>
      <c r="AA609" s="22"/>
      <c r="AB609" s="22"/>
      <c r="AC609" s="47"/>
      <c r="AF609" s="48"/>
    </row>
    <row r="610" spans="1:32" s="5" customFormat="1" ht="15.75" customHeight="1" x14ac:dyDescent="0.3">
      <c r="A610" s="387" t="s">
        <v>86</v>
      </c>
      <c r="B610" s="242"/>
      <c r="C610" s="395">
        <f t="shared" ref="C610:Y610" si="299">C598+C550+C547+C609</f>
        <v>96215358.280000001</v>
      </c>
      <c r="D610" s="395">
        <f t="shared" si="299"/>
        <v>59009652.519999973</v>
      </c>
      <c r="E610" s="395">
        <f t="shared" si="299"/>
        <v>59009652.519999973</v>
      </c>
      <c r="F610" s="395">
        <f t="shared" si="299"/>
        <v>0</v>
      </c>
      <c r="G610" s="395">
        <f t="shared" si="299"/>
        <v>0</v>
      </c>
      <c r="H610" s="395">
        <f t="shared" si="299"/>
        <v>0</v>
      </c>
      <c r="I610" s="395">
        <f t="shared" si="299"/>
        <v>0</v>
      </c>
      <c r="J610" s="395">
        <f t="shared" si="299"/>
        <v>1</v>
      </c>
      <c r="K610" s="395">
        <f t="shared" si="299"/>
        <v>2951882.57</v>
      </c>
      <c r="L610" s="395">
        <f t="shared" si="299"/>
        <v>67954.73</v>
      </c>
      <c r="M610" s="395">
        <f t="shared" si="299"/>
        <v>4162.24</v>
      </c>
      <c r="N610" s="395">
        <f t="shared" si="299"/>
        <v>34185868.460000001</v>
      </c>
      <c r="O610" s="395">
        <f t="shared" si="299"/>
        <v>0</v>
      </c>
      <c r="P610" s="395">
        <f t="shared" si="299"/>
        <v>0</v>
      </c>
      <c r="Q610" s="395">
        <f t="shared" si="299"/>
        <v>0</v>
      </c>
      <c r="R610" s="395">
        <f t="shared" si="299"/>
        <v>0</v>
      </c>
      <c r="S610" s="395">
        <f t="shared" si="299"/>
        <v>0</v>
      </c>
      <c r="T610" s="395">
        <f t="shared" si="299"/>
        <v>0</v>
      </c>
      <c r="U610" s="395">
        <f t="shared" si="299"/>
        <v>0</v>
      </c>
      <c r="V610" s="395">
        <f t="shared" si="299"/>
        <v>0</v>
      </c>
      <c r="W610" s="395">
        <f t="shared" si="299"/>
        <v>0</v>
      </c>
      <c r="X610" s="395">
        <f t="shared" si="299"/>
        <v>0</v>
      </c>
      <c r="Y610" s="395">
        <f t="shared" si="299"/>
        <v>0</v>
      </c>
      <c r="Z610" s="354">
        <f>(C610-Y610)*0.0214</f>
        <v>2059008.667192</v>
      </c>
      <c r="AA610" s="22"/>
      <c r="AB610" s="22"/>
      <c r="AC610" s="47"/>
      <c r="AD610" s="48"/>
    </row>
    <row r="611" spans="1:32" ht="18" customHeight="1" x14ac:dyDescent="0.3">
      <c r="A611" s="391" t="s">
        <v>144</v>
      </c>
      <c r="B611" s="234"/>
      <c r="C611" s="384"/>
      <c r="D611" s="384"/>
      <c r="E611" s="384"/>
      <c r="F611" s="384"/>
      <c r="G611" s="384"/>
      <c r="H611" s="384"/>
      <c r="I611" s="384"/>
      <c r="J611" s="384"/>
      <c r="K611" s="384"/>
      <c r="L611" s="384"/>
      <c r="M611" s="384"/>
      <c r="N611" s="384"/>
      <c r="O611" s="384"/>
      <c r="P611" s="384"/>
      <c r="Q611" s="384"/>
      <c r="R611" s="384"/>
      <c r="S611" s="384"/>
      <c r="T611" s="384"/>
      <c r="U611" s="384"/>
      <c r="V611" s="384"/>
      <c r="W611" s="384"/>
      <c r="X611" s="384"/>
      <c r="Y611" s="385"/>
      <c r="Z611" s="395"/>
      <c r="AA611" s="22"/>
      <c r="AB611" s="22"/>
    </row>
    <row r="612" spans="1:32" ht="18" customHeight="1" x14ac:dyDescent="0.3">
      <c r="A612" s="391" t="s">
        <v>44</v>
      </c>
      <c r="B612" s="400"/>
      <c r="C612" s="392"/>
      <c r="D612" s="233"/>
      <c r="E612" s="233"/>
      <c r="F612" s="233"/>
      <c r="G612" s="233"/>
      <c r="H612" s="233"/>
      <c r="I612" s="233"/>
      <c r="J612" s="233"/>
      <c r="K612" s="233"/>
      <c r="L612" s="233"/>
      <c r="M612" s="233"/>
      <c r="N612" s="243"/>
      <c r="O612" s="233"/>
      <c r="P612" s="233"/>
      <c r="Q612" s="233"/>
      <c r="R612" s="243"/>
      <c r="S612" s="243"/>
      <c r="T612" s="233"/>
      <c r="U612" s="233"/>
      <c r="V612" s="233"/>
      <c r="W612" s="233"/>
      <c r="X612" s="233"/>
      <c r="Y612" s="243"/>
      <c r="Z612" s="243"/>
      <c r="AA612" s="22"/>
      <c r="AB612" s="22"/>
    </row>
    <row r="613" spans="1:32" s="69" customFormat="1" x14ac:dyDescent="0.25">
      <c r="A613" s="293">
        <f>A608+1</f>
        <v>414</v>
      </c>
      <c r="B613" s="264" t="s">
        <v>287</v>
      </c>
      <c r="C613" s="354">
        <f t="shared" ref="C613:C614" si="300">D613+L613+N613+P613+R613+U613+W613+X613+Y613+K613+S613</f>
        <v>1318038.75</v>
      </c>
      <c r="D613" s="398">
        <f t="shared" ref="D613:D614" si="301">E613+F613+G613+H613+I613</f>
        <v>0</v>
      </c>
      <c r="E613" s="321"/>
      <c r="F613" s="321"/>
      <c r="G613" s="321"/>
      <c r="H613" s="321"/>
      <c r="I613" s="321"/>
      <c r="J613" s="321"/>
      <c r="K613" s="216"/>
      <c r="L613" s="216"/>
      <c r="M613" s="109">
        <v>1228</v>
      </c>
      <c r="N613" s="273">
        <v>1318038.75</v>
      </c>
      <c r="O613" s="109"/>
      <c r="P613" s="205"/>
      <c r="Q613" s="109"/>
      <c r="R613" s="273"/>
      <c r="S613" s="273"/>
      <c r="T613" s="216"/>
      <c r="U613" s="216"/>
      <c r="V613" s="216"/>
      <c r="W613" s="216"/>
      <c r="X613" s="216"/>
      <c r="Y613" s="354"/>
      <c r="Z613" s="354"/>
      <c r="AA613" s="176" t="s">
        <v>288</v>
      </c>
      <c r="AB613" s="22" t="s">
        <v>319</v>
      </c>
    </row>
    <row r="614" spans="1:32" s="69" customFormat="1" ht="18.75" customHeight="1" x14ac:dyDescent="0.25">
      <c r="A614" s="293">
        <f t="shared" ref="A614" si="302">A613+1</f>
        <v>415</v>
      </c>
      <c r="B614" s="264" t="s">
        <v>289</v>
      </c>
      <c r="C614" s="354">
        <f t="shared" si="300"/>
        <v>1550316.42</v>
      </c>
      <c r="D614" s="398">
        <f t="shared" si="301"/>
        <v>709135.17</v>
      </c>
      <c r="E614" s="205"/>
      <c r="F614" s="205"/>
      <c r="G614" s="321">
        <v>253756.64</v>
      </c>
      <c r="H614" s="205"/>
      <c r="I614" s="205">
        <v>455378.53</v>
      </c>
      <c r="J614" s="321"/>
      <c r="K614" s="216"/>
      <c r="L614" s="216"/>
      <c r="M614" s="216"/>
      <c r="N614" s="227"/>
      <c r="O614" s="109"/>
      <c r="P614" s="205"/>
      <c r="Q614" s="109"/>
      <c r="R614" s="273"/>
      <c r="S614" s="273"/>
      <c r="T614" s="62">
        <v>75.400000000000006</v>
      </c>
      <c r="U614" s="205">
        <v>841181.25</v>
      </c>
      <c r="V614" s="216"/>
      <c r="W614" s="216"/>
      <c r="X614" s="224"/>
      <c r="Y614" s="354"/>
      <c r="Z614" s="354"/>
      <c r="AA614" s="174" t="s">
        <v>290</v>
      </c>
      <c r="AB614" s="22" t="s">
        <v>323</v>
      </c>
    </row>
    <row r="615" spans="1:32" ht="18" customHeight="1" x14ac:dyDescent="0.3">
      <c r="A615" s="397" t="s">
        <v>15</v>
      </c>
      <c r="B615" s="355"/>
      <c r="C615" s="354">
        <f t="shared" ref="C615:Y615" si="303">SUM(C613:C614)</f>
        <v>2868355.17</v>
      </c>
      <c r="D615" s="321">
        <f t="shared" si="303"/>
        <v>709135.17</v>
      </c>
      <c r="E615" s="321">
        <f t="shared" si="303"/>
        <v>0</v>
      </c>
      <c r="F615" s="321">
        <f t="shared" si="303"/>
        <v>0</v>
      </c>
      <c r="G615" s="321">
        <f t="shared" si="303"/>
        <v>253756.64</v>
      </c>
      <c r="H615" s="321">
        <f t="shared" si="303"/>
        <v>0</v>
      </c>
      <c r="I615" s="321">
        <f t="shared" si="303"/>
        <v>455378.53</v>
      </c>
      <c r="J615" s="321">
        <f t="shared" si="303"/>
        <v>0</v>
      </c>
      <c r="K615" s="321">
        <f t="shared" si="303"/>
        <v>0</v>
      </c>
      <c r="L615" s="321">
        <f t="shared" si="303"/>
        <v>0</v>
      </c>
      <c r="M615" s="321">
        <f t="shared" si="303"/>
        <v>1228</v>
      </c>
      <c r="N615" s="354">
        <f t="shared" si="303"/>
        <v>1318038.75</v>
      </c>
      <c r="O615" s="321">
        <f t="shared" si="303"/>
        <v>0</v>
      </c>
      <c r="P615" s="321">
        <f t="shared" si="303"/>
        <v>0</v>
      </c>
      <c r="Q615" s="321">
        <f t="shared" si="303"/>
        <v>0</v>
      </c>
      <c r="R615" s="354">
        <f t="shared" si="303"/>
        <v>0</v>
      </c>
      <c r="S615" s="354">
        <f t="shared" si="303"/>
        <v>0</v>
      </c>
      <c r="T615" s="321">
        <f t="shared" si="303"/>
        <v>75.400000000000006</v>
      </c>
      <c r="U615" s="321">
        <f t="shared" si="303"/>
        <v>841181.25</v>
      </c>
      <c r="V615" s="321">
        <f t="shared" si="303"/>
        <v>0</v>
      </c>
      <c r="W615" s="321">
        <f t="shared" si="303"/>
        <v>0</v>
      </c>
      <c r="X615" s="321">
        <f t="shared" si="303"/>
        <v>0</v>
      </c>
      <c r="Y615" s="354">
        <f t="shared" si="303"/>
        <v>0</v>
      </c>
      <c r="Z615" s="354">
        <f>(C615-Y615)*0.0214</f>
        <v>61382.800637999993</v>
      </c>
      <c r="AA615" s="22"/>
      <c r="AB615" s="22"/>
      <c r="AF615" s="48"/>
    </row>
    <row r="616" spans="1:32" ht="18" customHeight="1" x14ac:dyDescent="0.3">
      <c r="A616" s="391" t="s">
        <v>55</v>
      </c>
      <c r="B616" s="400"/>
      <c r="C616" s="392"/>
      <c r="D616" s="233"/>
      <c r="E616" s="233"/>
      <c r="F616" s="233"/>
      <c r="G616" s="233"/>
      <c r="H616" s="233"/>
      <c r="I616" s="233"/>
      <c r="J616" s="233"/>
      <c r="K616" s="233"/>
      <c r="L616" s="233"/>
      <c r="M616" s="233"/>
      <c r="N616" s="243"/>
      <c r="O616" s="233"/>
      <c r="P616" s="233"/>
      <c r="Q616" s="233"/>
      <c r="R616" s="243"/>
      <c r="S616" s="243"/>
      <c r="T616" s="233"/>
      <c r="U616" s="233"/>
      <c r="V616" s="233"/>
      <c r="W616" s="233"/>
      <c r="X616" s="233"/>
      <c r="Y616" s="243"/>
      <c r="Z616" s="243"/>
      <c r="AA616" s="22"/>
      <c r="AB616" s="22"/>
    </row>
    <row r="617" spans="1:32" s="351" customFormat="1" ht="18" customHeight="1" x14ac:dyDescent="0.3">
      <c r="A617" s="293">
        <f>A614+1</f>
        <v>416</v>
      </c>
      <c r="B617" s="336" t="s">
        <v>423</v>
      </c>
      <c r="C617" s="354">
        <f t="shared" ref="C617:C618" si="304">D617+L617+N617+P617+R617+U617+W617+X617+Y617+K617+S617</f>
        <v>682083.15</v>
      </c>
      <c r="D617" s="398">
        <f t="shared" ref="D617:D618" si="305">E617+F617+G617+H617+I617</f>
        <v>682083.15</v>
      </c>
      <c r="E617" s="398">
        <v>682083.15</v>
      </c>
      <c r="F617" s="398"/>
      <c r="G617" s="398"/>
      <c r="H617" s="398"/>
      <c r="I617" s="398"/>
      <c r="J617" s="398"/>
      <c r="K617" s="398"/>
      <c r="L617" s="398"/>
      <c r="M617" s="398"/>
      <c r="N617" s="354"/>
      <c r="O617" s="321"/>
      <c r="P617" s="321"/>
      <c r="Q617" s="398"/>
      <c r="R617" s="354"/>
      <c r="S617" s="354"/>
      <c r="T617" s="398"/>
      <c r="U617" s="321"/>
      <c r="V617" s="321"/>
      <c r="W617" s="321"/>
      <c r="X617" s="321"/>
      <c r="Y617" s="354"/>
      <c r="Z617" s="354"/>
      <c r="AA617" s="22" t="s">
        <v>424</v>
      </c>
      <c r="AB617" s="22" t="s">
        <v>424</v>
      </c>
      <c r="AC617" s="13"/>
      <c r="AD617" s="14"/>
    </row>
    <row r="618" spans="1:32" s="351" customFormat="1" ht="18" customHeight="1" x14ac:dyDescent="0.3">
      <c r="A618" s="293">
        <f t="shared" ref="A618" si="306">A617+1</f>
        <v>417</v>
      </c>
      <c r="B618" s="336" t="s">
        <v>425</v>
      </c>
      <c r="C618" s="354">
        <f t="shared" si="304"/>
        <v>624438.15</v>
      </c>
      <c r="D618" s="398">
        <f t="shared" si="305"/>
        <v>624438.15</v>
      </c>
      <c r="E618" s="398">
        <v>624438.15</v>
      </c>
      <c r="F618" s="398"/>
      <c r="G618" s="398"/>
      <c r="H618" s="398"/>
      <c r="I618" s="398"/>
      <c r="J618" s="398"/>
      <c r="K618" s="398"/>
      <c r="L618" s="398"/>
      <c r="M618" s="398"/>
      <c r="N618" s="354"/>
      <c r="O618" s="321"/>
      <c r="P618" s="321"/>
      <c r="Q618" s="398"/>
      <c r="R618" s="354"/>
      <c r="S618" s="354"/>
      <c r="T618" s="398"/>
      <c r="U618" s="321"/>
      <c r="V618" s="321"/>
      <c r="W618" s="321"/>
      <c r="X618" s="321"/>
      <c r="Y618" s="354"/>
      <c r="Z618" s="354"/>
      <c r="AA618" s="22" t="s">
        <v>385</v>
      </c>
      <c r="AB618" s="22" t="s">
        <v>385</v>
      </c>
      <c r="AC618" s="13"/>
      <c r="AD618" s="14"/>
    </row>
    <row r="619" spans="1:32" ht="18" customHeight="1" x14ac:dyDescent="0.3">
      <c r="A619" s="397" t="s">
        <v>15</v>
      </c>
      <c r="B619" s="355"/>
      <c r="C619" s="354">
        <f>SUM(C617:C618)</f>
        <v>1306521.3</v>
      </c>
      <c r="D619" s="354">
        <f t="shared" ref="D619:Y619" si="307">SUM(D617:D618)</f>
        <v>1306521.3</v>
      </c>
      <c r="E619" s="354">
        <f t="shared" si="307"/>
        <v>1306521.3</v>
      </c>
      <c r="F619" s="354">
        <f t="shared" si="307"/>
        <v>0</v>
      </c>
      <c r="G619" s="354">
        <f t="shared" si="307"/>
        <v>0</v>
      </c>
      <c r="H619" s="354">
        <f t="shared" si="307"/>
        <v>0</v>
      </c>
      <c r="I619" s="354">
        <f t="shared" si="307"/>
        <v>0</v>
      </c>
      <c r="J619" s="354">
        <f t="shared" si="307"/>
        <v>0</v>
      </c>
      <c r="K619" s="354">
        <f t="shared" si="307"/>
        <v>0</v>
      </c>
      <c r="L619" s="354">
        <f t="shared" si="307"/>
        <v>0</v>
      </c>
      <c r="M619" s="354">
        <f t="shared" si="307"/>
        <v>0</v>
      </c>
      <c r="N619" s="354">
        <f t="shared" si="307"/>
        <v>0</v>
      </c>
      <c r="O619" s="354">
        <f t="shared" si="307"/>
        <v>0</v>
      </c>
      <c r="P619" s="354">
        <f t="shared" si="307"/>
        <v>0</v>
      </c>
      <c r="Q619" s="354">
        <f t="shared" si="307"/>
        <v>0</v>
      </c>
      <c r="R619" s="354">
        <f t="shared" si="307"/>
        <v>0</v>
      </c>
      <c r="S619" s="354">
        <f t="shared" si="307"/>
        <v>0</v>
      </c>
      <c r="T619" s="354">
        <f t="shared" si="307"/>
        <v>0</v>
      </c>
      <c r="U619" s="354">
        <f t="shared" si="307"/>
        <v>0</v>
      </c>
      <c r="V619" s="354">
        <f t="shared" si="307"/>
        <v>0</v>
      </c>
      <c r="W619" s="354">
        <f t="shared" si="307"/>
        <v>0</v>
      </c>
      <c r="X619" s="354">
        <f t="shared" si="307"/>
        <v>0</v>
      </c>
      <c r="Y619" s="354">
        <f t="shared" si="307"/>
        <v>0</v>
      </c>
      <c r="Z619" s="354">
        <f>(C619-Y619)*0.0214</f>
        <v>27959.555819999998</v>
      </c>
      <c r="AA619" s="22"/>
      <c r="AB619" s="22"/>
      <c r="AC619" s="47"/>
      <c r="AF619" s="48"/>
    </row>
    <row r="620" spans="1:32" ht="18" customHeight="1" x14ac:dyDescent="0.3">
      <c r="A620" s="391" t="s">
        <v>56</v>
      </c>
      <c r="B620" s="400"/>
      <c r="C620" s="392"/>
      <c r="D620" s="233"/>
      <c r="E620" s="233"/>
      <c r="F620" s="233"/>
      <c r="G620" s="233"/>
      <c r="H620" s="233"/>
      <c r="I620" s="233"/>
      <c r="J620" s="233"/>
      <c r="K620" s="233"/>
      <c r="L620" s="233"/>
      <c r="M620" s="233"/>
      <c r="N620" s="243"/>
      <c r="O620" s="233"/>
      <c r="P620" s="233"/>
      <c r="Q620" s="233"/>
      <c r="R620" s="243"/>
      <c r="S620" s="243"/>
      <c r="T620" s="233"/>
      <c r="U620" s="233"/>
      <c r="V620" s="233"/>
      <c r="W620" s="233"/>
      <c r="X620" s="233"/>
      <c r="Y620" s="243"/>
      <c r="Z620" s="243"/>
      <c r="AA620" s="22"/>
      <c r="AB620" s="22"/>
    </row>
    <row r="621" spans="1:32" ht="18" customHeight="1" x14ac:dyDescent="0.3">
      <c r="A621" s="293">
        <f>A618+1</f>
        <v>418</v>
      </c>
      <c r="B621" s="336" t="s">
        <v>836</v>
      </c>
      <c r="C621" s="354">
        <f t="shared" ref="C621:C630" si="308">D621+L621+N621+P621+R621+U621+W621+X621+Y621+K621+S621</f>
        <v>758943.15</v>
      </c>
      <c r="D621" s="398">
        <f t="shared" ref="D621:D630" si="309">E621+F621+G621+H621+I621</f>
        <v>758943.15</v>
      </c>
      <c r="E621" s="321">
        <v>758943.15</v>
      </c>
      <c r="F621" s="321"/>
      <c r="G621" s="321"/>
      <c r="H621" s="321"/>
      <c r="I621" s="321"/>
      <c r="J621" s="321"/>
      <c r="K621" s="321"/>
      <c r="L621" s="321"/>
      <c r="M621" s="321"/>
      <c r="N621" s="354"/>
      <c r="O621" s="321"/>
      <c r="P621" s="321"/>
      <c r="Q621" s="321"/>
      <c r="R621" s="354"/>
      <c r="S621" s="354"/>
      <c r="T621" s="321"/>
      <c r="U621" s="321"/>
      <c r="V621" s="321"/>
      <c r="W621" s="321"/>
      <c r="X621" s="321"/>
      <c r="Y621" s="354"/>
      <c r="Z621" s="354"/>
      <c r="AA621" s="22"/>
      <c r="AB621" s="22"/>
      <c r="AC621" s="47"/>
    </row>
    <row r="622" spans="1:32" ht="18" customHeight="1" x14ac:dyDescent="0.3">
      <c r="A622" s="293">
        <f t="shared" ref="A622" si="310">A621+1</f>
        <v>419</v>
      </c>
      <c r="B622" s="336" t="s">
        <v>837</v>
      </c>
      <c r="C622" s="354">
        <f t="shared" si="308"/>
        <v>1133586.3</v>
      </c>
      <c r="D622" s="398">
        <f t="shared" si="309"/>
        <v>1133586.3</v>
      </c>
      <c r="E622" s="321">
        <v>1133586.3</v>
      </c>
      <c r="F622" s="321"/>
      <c r="G622" s="321"/>
      <c r="H622" s="321"/>
      <c r="I622" s="321"/>
      <c r="J622" s="321"/>
      <c r="K622" s="321"/>
      <c r="L622" s="321"/>
      <c r="M622" s="321"/>
      <c r="N622" s="354"/>
      <c r="O622" s="321"/>
      <c r="P622" s="321"/>
      <c r="Q622" s="321"/>
      <c r="R622" s="354"/>
      <c r="S622" s="354"/>
      <c r="T622" s="321"/>
      <c r="U622" s="321"/>
      <c r="V622" s="321"/>
      <c r="W622" s="321"/>
      <c r="X622" s="321"/>
      <c r="Y622" s="354"/>
      <c r="Z622" s="354"/>
      <c r="AA622" s="22"/>
      <c r="AB622" s="22"/>
      <c r="AC622" s="47"/>
    </row>
    <row r="623" spans="1:32" ht="18" customHeight="1" x14ac:dyDescent="0.3">
      <c r="A623" s="282">
        <f t="shared" ref="A623:A630" si="311">A622+1</f>
        <v>420</v>
      </c>
      <c r="B623" s="336" t="s">
        <v>838</v>
      </c>
      <c r="C623" s="354">
        <f t="shared" si="308"/>
        <v>1133586.3</v>
      </c>
      <c r="D623" s="398">
        <f t="shared" si="309"/>
        <v>1133586.3</v>
      </c>
      <c r="E623" s="321">
        <v>1133586.3</v>
      </c>
      <c r="F623" s="321"/>
      <c r="G623" s="321"/>
      <c r="H623" s="321"/>
      <c r="I623" s="321"/>
      <c r="J623" s="321"/>
      <c r="K623" s="321"/>
      <c r="L623" s="321"/>
      <c r="M623" s="321"/>
      <c r="N623" s="354"/>
      <c r="O623" s="321"/>
      <c r="P623" s="321"/>
      <c r="Q623" s="321"/>
      <c r="R623" s="354"/>
      <c r="S623" s="354"/>
      <c r="T623" s="321"/>
      <c r="U623" s="321"/>
      <c r="V623" s="321"/>
      <c r="W623" s="321"/>
      <c r="X623" s="321"/>
      <c r="Y623" s="354"/>
      <c r="Z623" s="354"/>
      <c r="AA623" s="22"/>
      <c r="AB623" s="22"/>
    </row>
    <row r="624" spans="1:32" ht="18" customHeight="1" x14ac:dyDescent="0.3">
      <c r="A624" s="282">
        <f t="shared" si="311"/>
        <v>421</v>
      </c>
      <c r="B624" s="336" t="s">
        <v>839</v>
      </c>
      <c r="C624" s="354">
        <f t="shared" si="308"/>
        <v>3346875</v>
      </c>
      <c r="D624" s="398">
        <f t="shared" si="309"/>
        <v>0</v>
      </c>
      <c r="E624" s="321"/>
      <c r="F624" s="321"/>
      <c r="G624" s="321"/>
      <c r="H624" s="321"/>
      <c r="I624" s="321"/>
      <c r="J624" s="321"/>
      <c r="K624" s="321"/>
      <c r="L624" s="321"/>
      <c r="M624" s="321"/>
      <c r="N624" s="354"/>
      <c r="O624" s="321"/>
      <c r="P624" s="321"/>
      <c r="Q624" s="321"/>
      <c r="R624" s="354"/>
      <c r="S624" s="354"/>
      <c r="T624" s="321">
        <v>300</v>
      </c>
      <c r="U624" s="321">
        <v>3346875</v>
      </c>
      <c r="V624" s="321"/>
      <c r="W624" s="321"/>
      <c r="X624" s="321"/>
      <c r="Y624" s="354"/>
      <c r="Z624" s="354"/>
      <c r="AA624" s="22"/>
      <c r="AB624" s="22"/>
    </row>
    <row r="625" spans="1:32" ht="18" customHeight="1" x14ac:dyDescent="0.3">
      <c r="A625" s="282">
        <f t="shared" si="311"/>
        <v>422</v>
      </c>
      <c r="B625" s="336" t="s">
        <v>840</v>
      </c>
      <c r="C625" s="354">
        <f t="shared" si="308"/>
        <v>1115625</v>
      </c>
      <c r="D625" s="398">
        <f t="shared" si="309"/>
        <v>0</v>
      </c>
      <c r="E625" s="321"/>
      <c r="F625" s="321"/>
      <c r="G625" s="321"/>
      <c r="H625" s="321"/>
      <c r="I625" s="321"/>
      <c r="J625" s="321"/>
      <c r="K625" s="321"/>
      <c r="L625" s="321"/>
      <c r="M625" s="321"/>
      <c r="N625" s="354"/>
      <c r="O625" s="321"/>
      <c r="P625" s="321"/>
      <c r="Q625" s="321"/>
      <c r="R625" s="354"/>
      <c r="S625" s="354"/>
      <c r="T625" s="321">
        <v>100</v>
      </c>
      <c r="U625" s="321">
        <v>1115625</v>
      </c>
      <c r="V625" s="321"/>
      <c r="W625" s="321"/>
      <c r="X625" s="321"/>
      <c r="Y625" s="354"/>
      <c r="Z625" s="354"/>
      <c r="AA625" s="22"/>
      <c r="AB625" s="22"/>
    </row>
    <row r="626" spans="1:32" ht="18" customHeight="1" x14ac:dyDescent="0.3">
      <c r="A626" s="282">
        <f t="shared" si="311"/>
        <v>423</v>
      </c>
      <c r="B626" s="336" t="s">
        <v>841</v>
      </c>
      <c r="C626" s="354">
        <f t="shared" si="308"/>
        <v>1291363.5</v>
      </c>
      <c r="D626" s="398">
        <f t="shared" si="309"/>
        <v>0</v>
      </c>
      <c r="E626" s="321"/>
      <c r="F626" s="321"/>
      <c r="G626" s="321"/>
      <c r="H626" s="321"/>
      <c r="I626" s="321"/>
      <c r="J626" s="321"/>
      <c r="K626" s="321"/>
      <c r="L626" s="321"/>
      <c r="M626" s="321"/>
      <c r="N626" s="354">
        <v>175738.5</v>
      </c>
      <c r="O626" s="321"/>
      <c r="P626" s="321"/>
      <c r="Q626" s="321"/>
      <c r="R626" s="354"/>
      <c r="S626" s="354"/>
      <c r="T626" s="321">
        <v>100</v>
      </c>
      <c r="U626" s="321">
        <v>1115625</v>
      </c>
      <c r="V626" s="321"/>
      <c r="W626" s="321"/>
      <c r="X626" s="321"/>
      <c r="Y626" s="354"/>
      <c r="Z626" s="354"/>
      <c r="AA626" s="22"/>
      <c r="AB626" s="22"/>
    </row>
    <row r="627" spans="1:32" ht="18" customHeight="1" x14ac:dyDescent="0.3">
      <c r="A627" s="282">
        <f t="shared" si="311"/>
        <v>424</v>
      </c>
      <c r="B627" s="336" t="s">
        <v>842</v>
      </c>
      <c r="C627" s="354">
        <f t="shared" si="308"/>
        <v>2007819.45</v>
      </c>
      <c r="D627" s="398">
        <f t="shared" si="309"/>
        <v>2007819.45</v>
      </c>
      <c r="E627" s="321">
        <v>2007819.45</v>
      </c>
      <c r="F627" s="321"/>
      <c r="G627" s="321"/>
      <c r="H627" s="321"/>
      <c r="I627" s="321"/>
      <c r="J627" s="321"/>
      <c r="K627" s="321"/>
      <c r="L627" s="321"/>
      <c r="M627" s="321"/>
      <c r="N627" s="354"/>
      <c r="O627" s="321"/>
      <c r="P627" s="321"/>
      <c r="Q627" s="321"/>
      <c r="R627" s="354"/>
      <c r="S627" s="354"/>
      <c r="T627" s="321"/>
      <c r="U627" s="321"/>
      <c r="V627" s="321"/>
      <c r="W627" s="321"/>
      <c r="X627" s="321"/>
      <c r="Y627" s="354"/>
      <c r="Z627" s="354"/>
      <c r="AA627" s="22" t="s">
        <v>150</v>
      </c>
      <c r="AB627" s="22"/>
      <c r="AC627" s="47"/>
    </row>
    <row r="628" spans="1:32" ht="18" customHeight="1" x14ac:dyDescent="0.3">
      <c r="A628" s="282">
        <f t="shared" si="311"/>
        <v>425</v>
      </c>
      <c r="B628" s="336" t="s">
        <v>843</v>
      </c>
      <c r="C628" s="354">
        <f t="shared" si="308"/>
        <v>1133586.3</v>
      </c>
      <c r="D628" s="398">
        <f t="shared" si="309"/>
        <v>1133586.3</v>
      </c>
      <c r="E628" s="321">
        <v>1133586.3</v>
      </c>
      <c r="F628" s="321"/>
      <c r="G628" s="321"/>
      <c r="H628" s="321"/>
      <c r="I628" s="321"/>
      <c r="J628" s="321"/>
      <c r="K628" s="321"/>
      <c r="L628" s="321"/>
      <c r="M628" s="321"/>
      <c r="N628" s="354"/>
      <c r="O628" s="321"/>
      <c r="P628" s="321"/>
      <c r="Q628" s="321"/>
      <c r="R628" s="354"/>
      <c r="S628" s="354"/>
      <c r="T628" s="321"/>
      <c r="U628" s="321"/>
      <c r="V628" s="321"/>
      <c r="W628" s="321"/>
      <c r="X628" s="321"/>
      <c r="Y628" s="354"/>
      <c r="Z628" s="354"/>
      <c r="AA628" s="22"/>
      <c r="AB628" s="22"/>
      <c r="AC628" s="47"/>
    </row>
    <row r="629" spans="1:32" ht="18" customHeight="1" x14ac:dyDescent="0.3">
      <c r="A629" s="282">
        <f t="shared" si="311"/>
        <v>426</v>
      </c>
      <c r="B629" s="336" t="s">
        <v>844</v>
      </c>
      <c r="C629" s="354">
        <f t="shared" si="308"/>
        <v>1133586.3</v>
      </c>
      <c r="D629" s="398">
        <f t="shared" si="309"/>
        <v>1133586.3</v>
      </c>
      <c r="E629" s="321">
        <v>1133586.3</v>
      </c>
      <c r="F629" s="321"/>
      <c r="G629" s="321"/>
      <c r="H629" s="321"/>
      <c r="I629" s="321"/>
      <c r="J629" s="321"/>
      <c r="K629" s="321"/>
      <c r="L629" s="321"/>
      <c r="M629" s="321"/>
      <c r="N629" s="354"/>
      <c r="O629" s="321"/>
      <c r="P629" s="321"/>
      <c r="Q629" s="321"/>
      <c r="R629" s="354"/>
      <c r="S629" s="354"/>
      <c r="T629" s="321"/>
      <c r="U629" s="321"/>
      <c r="V629" s="321"/>
      <c r="W629" s="321"/>
      <c r="X629" s="321"/>
      <c r="Y629" s="354"/>
      <c r="Z629" s="354"/>
      <c r="AA629" s="22"/>
      <c r="AB629" s="22"/>
      <c r="AC629" s="47"/>
    </row>
    <row r="630" spans="1:32" ht="18" customHeight="1" x14ac:dyDescent="0.3">
      <c r="A630" s="282">
        <f t="shared" si="311"/>
        <v>427</v>
      </c>
      <c r="B630" s="336" t="s">
        <v>845</v>
      </c>
      <c r="C630" s="354">
        <f t="shared" si="308"/>
        <v>1133586.3</v>
      </c>
      <c r="D630" s="398">
        <f t="shared" si="309"/>
        <v>1133586.3</v>
      </c>
      <c r="E630" s="321">
        <v>1133586.3</v>
      </c>
      <c r="F630" s="321"/>
      <c r="G630" s="321"/>
      <c r="H630" s="321"/>
      <c r="I630" s="321"/>
      <c r="J630" s="321"/>
      <c r="K630" s="321"/>
      <c r="L630" s="321"/>
      <c r="M630" s="321"/>
      <c r="N630" s="354"/>
      <c r="O630" s="321"/>
      <c r="P630" s="321"/>
      <c r="Q630" s="321"/>
      <c r="R630" s="354"/>
      <c r="S630" s="354"/>
      <c r="T630" s="321"/>
      <c r="U630" s="321"/>
      <c r="V630" s="321"/>
      <c r="W630" s="321"/>
      <c r="X630" s="321"/>
      <c r="Y630" s="354"/>
      <c r="Z630" s="354"/>
      <c r="AA630" s="22"/>
      <c r="AB630" s="22"/>
      <c r="AC630" s="47"/>
    </row>
    <row r="631" spans="1:32" ht="18" customHeight="1" x14ac:dyDescent="0.3">
      <c r="A631" s="397" t="s">
        <v>15</v>
      </c>
      <c r="B631" s="355"/>
      <c r="C631" s="354">
        <f>SUM(C621:C630)</f>
        <v>14188557.600000001</v>
      </c>
      <c r="D631" s="354">
        <f t="shared" ref="D631:Y631" si="312">SUM(D621:D630)</f>
        <v>8434694.0999999996</v>
      </c>
      <c r="E631" s="354">
        <f t="shared" si="312"/>
        <v>8434694.0999999996</v>
      </c>
      <c r="F631" s="354">
        <f t="shared" si="312"/>
        <v>0</v>
      </c>
      <c r="G631" s="354">
        <f t="shared" si="312"/>
        <v>0</v>
      </c>
      <c r="H631" s="354">
        <f t="shared" si="312"/>
        <v>0</v>
      </c>
      <c r="I631" s="354">
        <f t="shared" si="312"/>
        <v>0</v>
      </c>
      <c r="J631" s="354">
        <f t="shared" si="312"/>
        <v>0</v>
      </c>
      <c r="K631" s="354">
        <f t="shared" si="312"/>
        <v>0</v>
      </c>
      <c r="L631" s="354">
        <f t="shared" si="312"/>
        <v>0</v>
      </c>
      <c r="M631" s="354">
        <f t="shared" si="312"/>
        <v>0</v>
      </c>
      <c r="N631" s="354">
        <f t="shared" si="312"/>
        <v>175738.5</v>
      </c>
      <c r="O631" s="354">
        <f t="shared" si="312"/>
        <v>0</v>
      </c>
      <c r="P631" s="354">
        <f t="shared" si="312"/>
        <v>0</v>
      </c>
      <c r="Q631" s="354">
        <f t="shared" si="312"/>
        <v>0</v>
      </c>
      <c r="R631" s="354">
        <f t="shared" si="312"/>
        <v>0</v>
      </c>
      <c r="S631" s="354">
        <f t="shared" si="312"/>
        <v>0</v>
      </c>
      <c r="T631" s="354">
        <f t="shared" si="312"/>
        <v>500</v>
      </c>
      <c r="U631" s="354">
        <f t="shared" si="312"/>
        <v>5578125</v>
      </c>
      <c r="V631" s="354">
        <f t="shared" si="312"/>
        <v>0</v>
      </c>
      <c r="W631" s="354">
        <f t="shared" si="312"/>
        <v>0</v>
      </c>
      <c r="X631" s="354">
        <f t="shared" si="312"/>
        <v>0</v>
      </c>
      <c r="Y631" s="354">
        <f t="shared" si="312"/>
        <v>0</v>
      </c>
      <c r="Z631" s="354">
        <f>(C631-Y631)*0.0214</f>
        <v>303635.13264000003</v>
      </c>
      <c r="AA631" s="22"/>
      <c r="AB631" s="22"/>
      <c r="AC631" s="47"/>
      <c r="AF631" s="48"/>
    </row>
    <row r="632" spans="1:32" s="5" customFormat="1" ht="18" customHeight="1" x14ac:dyDescent="0.3">
      <c r="A632" s="391" t="s">
        <v>57</v>
      </c>
      <c r="B632" s="235"/>
      <c r="C632" s="395">
        <f>C615+C619+C631</f>
        <v>18363434.07</v>
      </c>
      <c r="D632" s="395">
        <f t="shared" ref="D632:Y632" si="313">D615+D619+D631</f>
        <v>10450350.57</v>
      </c>
      <c r="E632" s="395">
        <f t="shared" si="313"/>
        <v>9741215.4000000004</v>
      </c>
      <c r="F632" s="395">
        <f t="shared" si="313"/>
        <v>0</v>
      </c>
      <c r="G632" s="395">
        <f t="shared" si="313"/>
        <v>253756.64</v>
      </c>
      <c r="H632" s="395">
        <f t="shared" si="313"/>
        <v>0</v>
      </c>
      <c r="I632" s="395">
        <f t="shared" si="313"/>
        <v>455378.53</v>
      </c>
      <c r="J632" s="395">
        <f t="shared" si="313"/>
        <v>0</v>
      </c>
      <c r="K632" s="395">
        <f t="shared" si="313"/>
        <v>0</v>
      </c>
      <c r="L632" s="395">
        <f t="shared" si="313"/>
        <v>0</v>
      </c>
      <c r="M632" s="395">
        <f t="shared" si="313"/>
        <v>1228</v>
      </c>
      <c r="N632" s="395">
        <f t="shared" si="313"/>
        <v>1493777.25</v>
      </c>
      <c r="O632" s="395">
        <f t="shared" si="313"/>
        <v>0</v>
      </c>
      <c r="P632" s="395">
        <f t="shared" si="313"/>
        <v>0</v>
      </c>
      <c r="Q632" s="395">
        <f t="shared" si="313"/>
        <v>0</v>
      </c>
      <c r="R632" s="395">
        <f t="shared" si="313"/>
        <v>0</v>
      </c>
      <c r="S632" s="395">
        <f t="shared" si="313"/>
        <v>0</v>
      </c>
      <c r="T632" s="395">
        <f t="shared" si="313"/>
        <v>575.4</v>
      </c>
      <c r="U632" s="395">
        <f t="shared" si="313"/>
        <v>6419306.25</v>
      </c>
      <c r="V632" s="395">
        <f t="shared" si="313"/>
        <v>0</v>
      </c>
      <c r="W632" s="395">
        <f t="shared" si="313"/>
        <v>0</v>
      </c>
      <c r="X632" s="395">
        <f t="shared" si="313"/>
        <v>0</v>
      </c>
      <c r="Y632" s="395">
        <f t="shared" si="313"/>
        <v>0</v>
      </c>
      <c r="Z632" s="354">
        <f>(C632-Y632)*0.0214</f>
        <v>392977.48909799999</v>
      </c>
      <c r="AA632" s="11"/>
      <c r="AB632" s="22"/>
      <c r="AC632" s="47"/>
      <c r="AD632" s="48"/>
    </row>
    <row r="633" spans="1:32" ht="18" customHeight="1" x14ac:dyDescent="0.3">
      <c r="A633" s="287" t="s">
        <v>58</v>
      </c>
      <c r="B633" s="394"/>
      <c r="C633" s="395">
        <f t="shared" ref="C633:Z633" si="314">C85+C132+C182+C239+C261+C302+C320+C359+C391+C397+C440+C467+C489+C508+C531+C540+C610+C632</f>
        <v>2249905990.6846404</v>
      </c>
      <c r="D633" s="62">
        <f t="shared" si="314"/>
        <v>599212320.67390001</v>
      </c>
      <c r="E633" s="62">
        <f t="shared" si="314"/>
        <v>254041903.11480001</v>
      </c>
      <c r="F633" s="62">
        <f t="shared" si="314"/>
        <v>242691055.71189997</v>
      </c>
      <c r="G633" s="62">
        <f t="shared" si="314"/>
        <v>46473823.0656</v>
      </c>
      <c r="H633" s="62">
        <f t="shared" si="314"/>
        <v>38027681.031599998</v>
      </c>
      <c r="I633" s="62">
        <f t="shared" si="314"/>
        <v>17977857.75</v>
      </c>
      <c r="J633" s="62">
        <f t="shared" si="314"/>
        <v>41</v>
      </c>
      <c r="K633" s="62">
        <f t="shared" si="314"/>
        <v>99668790.87999998</v>
      </c>
      <c r="L633" s="62">
        <f t="shared" si="314"/>
        <v>2043252.02</v>
      </c>
      <c r="M633" s="62">
        <f t="shared" si="314"/>
        <v>118217.58</v>
      </c>
      <c r="N633" s="395">
        <f t="shared" si="314"/>
        <v>694074087.03486013</v>
      </c>
      <c r="O633" s="162">
        <f t="shared" si="314"/>
        <v>4758.2000000000007</v>
      </c>
      <c r="P633" s="62">
        <f t="shared" si="314"/>
        <v>107406323.92308</v>
      </c>
      <c r="Q633" s="162">
        <f t="shared" si="314"/>
        <v>72682.700000000012</v>
      </c>
      <c r="R633" s="395">
        <f t="shared" si="314"/>
        <v>483036584.51000005</v>
      </c>
      <c r="S633" s="395">
        <f t="shared" si="314"/>
        <v>7921582.3112000003</v>
      </c>
      <c r="T633" s="162">
        <f t="shared" si="314"/>
        <v>8845.7799999999988</v>
      </c>
      <c r="U633" s="62">
        <f t="shared" si="314"/>
        <v>167315324.09999999</v>
      </c>
      <c r="V633" s="62">
        <f t="shared" si="314"/>
        <v>0</v>
      </c>
      <c r="W633" s="62">
        <f t="shared" si="314"/>
        <v>0</v>
      </c>
      <c r="X633" s="62">
        <f t="shared" si="314"/>
        <v>35368276.413599998</v>
      </c>
      <c r="Y633" s="395">
        <f t="shared" si="314"/>
        <v>36751190.360000007</v>
      </c>
      <c r="Z633" s="62" t="e">
        <f t="shared" si="314"/>
        <v>#REF!</v>
      </c>
      <c r="AA633" s="11"/>
      <c r="AB633" s="22"/>
      <c r="AC633" s="47"/>
    </row>
    <row r="634" spans="1:32" ht="18" customHeight="1" x14ac:dyDescent="0.3">
      <c r="A634" s="294" t="s">
        <v>88</v>
      </c>
      <c r="B634" s="399"/>
      <c r="C634" s="354">
        <f>(C633-Y633-L633)*0.0214</f>
        <v>47317787.133719303</v>
      </c>
      <c r="D634" s="321"/>
      <c r="E634" s="321"/>
      <c r="F634" s="321"/>
      <c r="G634" s="321"/>
      <c r="H634" s="321"/>
      <c r="I634" s="321"/>
      <c r="J634" s="321"/>
      <c r="K634" s="321"/>
      <c r="L634" s="321"/>
      <c r="M634" s="321"/>
      <c r="N634" s="354"/>
      <c r="O634" s="321"/>
      <c r="P634" s="321"/>
      <c r="Q634" s="321"/>
      <c r="R634" s="354"/>
      <c r="S634" s="354"/>
      <c r="T634" s="321"/>
      <c r="U634" s="321"/>
      <c r="V634" s="321"/>
      <c r="W634" s="321"/>
      <c r="X634" s="321"/>
      <c r="Y634" s="354"/>
      <c r="Z634" s="354" t="e">
        <f>Z633-C634</f>
        <v>#REF!</v>
      </c>
      <c r="AA634" s="11"/>
      <c r="AB634" s="22"/>
    </row>
    <row r="635" spans="1:32" ht="26.25" customHeight="1" x14ac:dyDescent="0.3">
      <c r="A635" s="499" t="s">
        <v>87</v>
      </c>
      <c r="B635" s="513"/>
      <c r="C635" s="395">
        <f>C633+C634</f>
        <v>2297223777.8183599</v>
      </c>
      <c r="D635" s="321"/>
      <c r="E635" s="321"/>
      <c r="F635" s="321"/>
      <c r="G635" s="321"/>
      <c r="H635" s="321"/>
      <c r="I635" s="321"/>
      <c r="J635" s="321"/>
      <c r="K635" s="321"/>
      <c r="L635" s="321"/>
      <c r="M635" s="321"/>
      <c r="N635" s="354"/>
      <c r="O635" s="321"/>
      <c r="P635" s="321"/>
      <c r="Q635" s="321"/>
      <c r="R635" s="354"/>
      <c r="S635" s="354"/>
      <c r="T635" s="321"/>
      <c r="U635" s="321"/>
      <c r="V635" s="321"/>
      <c r="W635" s="321"/>
      <c r="X635" s="321"/>
      <c r="Y635" s="354"/>
      <c r="Z635" s="354"/>
      <c r="AA635" s="11"/>
      <c r="AB635" s="22"/>
      <c r="AF635" s="48"/>
    </row>
    <row r="636" spans="1:32" x14ac:dyDescent="0.3">
      <c r="A636" s="362"/>
      <c r="B636" s="163"/>
      <c r="C636" s="226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226"/>
      <c r="O636" s="115"/>
      <c r="P636" s="115"/>
      <c r="Q636" s="115"/>
      <c r="R636" s="226"/>
      <c r="S636" s="226"/>
      <c r="T636" s="115"/>
      <c r="U636" s="115"/>
      <c r="V636" s="115"/>
      <c r="W636" s="115"/>
      <c r="X636" s="115"/>
      <c r="Y636" s="354"/>
      <c r="Z636" s="354"/>
      <c r="AA636" s="170"/>
      <c r="AB636" s="351"/>
    </row>
    <row r="1010" spans="27:27" x14ac:dyDescent="0.3"/>
  </sheetData>
  <mergeCells count="20">
    <mergeCell ref="D4:I4"/>
    <mergeCell ref="J4:L4"/>
    <mergeCell ref="K5:K7"/>
    <mergeCell ref="L5:L7"/>
    <mergeCell ref="A635:B635"/>
    <mergeCell ref="AD1:AD11"/>
    <mergeCell ref="E5:E7"/>
    <mergeCell ref="F5:F7"/>
    <mergeCell ref="G5:G7"/>
    <mergeCell ref="H5:H7"/>
    <mergeCell ref="I5:I7"/>
    <mergeCell ref="M4:N7"/>
    <mergeCell ref="O4:P7"/>
    <mergeCell ref="Q4:R7"/>
    <mergeCell ref="T4:U7"/>
    <mergeCell ref="V4:W7"/>
    <mergeCell ref="X4:X7"/>
    <mergeCell ref="A1:Y1"/>
    <mergeCell ref="Y4:Y7"/>
    <mergeCell ref="D5:D7"/>
  </mergeCells>
  <printOptions horizontalCentered="1"/>
  <pageMargins left="0.25" right="0.25" top="0.75" bottom="0.75" header="0.3" footer="0.3"/>
  <pageSetup paperSize="9" scale="37" fitToHeight="0" orientation="landscape" r:id="rId1"/>
  <rowBreaks count="3" manualBreakCount="3">
    <brk id="92" max="24" man="1"/>
    <brk id="262" max="24" man="1"/>
    <brk id="430" max="2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00"/>
  <sheetViews>
    <sheetView workbookViewId="0">
      <selection activeCell="B2" sqref="B2:B100"/>
    </sheetView>
  </sheetViews>
  <sheetFormatPr defaultRowHeight="14.4" x14ac:dyDescent="0.3"/>
  <sheetData>
    <row r="2" spans="2:2" ht="117.6" x14ac:dyDescent="0.3">
      <c r="B2" s="255" t="s">
        <v>529</v>
      </c>
    </row>
    <row r="3" spans="2:2" ht="117.6" x14ac:dyDescent="0.3">
      <c r="B3" s="255" t="s">
        <v>530</v>
      </c>
    </row>
    <row r="4" spans="2:2" ht="117.6" x14ac:dyDescent="0.3">
      <c r="B4" s="255" t="s">
        <v>531</v>
      </c>
    </row>
    <row r="5" spans="2:2" ht="117.6" x14ac:dyDescent="0.3">
      <c r="B5" s="255" t="s">
        <v>532</v>
      </c>
    </row>
    <row r="6" spans="2:2" ht="117.6" x14ac:dyDescent="0.3">
      <c r="B6" s="255" t="s">
        <v>533</v>
      </c>
    </row>
    <row r="7" spans="2:2" ht="117.6" x14ac:dyDescent="0.3">
      <c r="B7" s="255" t="s">
        <v>534</v>
      </c>
    </row>
    <row r="8" spans="2:2" ht="117.6" x14ac:dyDescent="0.3">
      <c r="B8" s="255" t="s">
        <v>535</v>
      </c>
    </row>
    <row r="9" spans="2:2" ht="117.6" x14ac:dyDescent="0.3">
      <c r="B9" s="255" t="s">
        <v>536</v>
      </c>
    </row>
    <row r="10" spans="2:2" ht="117.6" x14ac:dyDescent="0.3">
      <c r="B10" s="255" t="s">
        <v>537</v>
      </c>
    </row>
    <row r="11" spans="2:2" ht="117.6" x14ac:dyDescent="0.3">
      <c r="B11" s="255" t="s">
        <v>538</v>
      </c>
    </row>
    <row r="12" spans="2:2" ht="117.6" x14ac:dyDescent="0.3">
      <c r="B12" s="255" t="s">
        <v>539</v>
      </c>
    </row>
    <row r="13" spans="2:2" ht="117.6" x14ac:dyDescent="0.3">
      <c r="B13" s="255" t="s">
        <v>540</v>
      </c>
    </row>
    <row r="14" spans="2:2" ht="117.6" x14ac:dyDescent="0.3">
      <c r="B14" s="255" t="s">
        <v>541</v>
      </c>
    </row>
    <row r="15" spans="2:2" ht="134.4" x14ac:dyDescent="0.3">
      <c r="B15" s="255" t="s">
        <v>126</v>
      </c>
    </row>
    <row r="16" spans="2:2" ht="134.4" x14ac:dyDescent="0.3">
      <c r="B16" s="255" t="s">
        <v>542</v>
      </c>
    </row>
    <row r="17" spans="2:2" ht="134.4" x14ac:dyDescent="0.3">
      <c r="B17" s="255" t="s">
        <v>543</v>
      </c>
    </row>
    <row r="18" spans="2:2" ht="134.4" x14ac:dyDescent="0.3">
      <c r="B18" s="255" t="s">
        <v>331</v>
      </c>
    </row>
    <row r="19" spans="2:2" ht="134.4" x14ac:dyDescent="0.3">
      <c r="B19" s="255" t="s">
        <v>332</v>
      </c>
    </row>
    <row r="20" spans="2:2" ht="134.4" x14ac:dyDescent="0.3">
      <c r="B20" s="255" t="s">
        <v>333</v>
      </c>
    </row>
    <row r="21" spans="2:2" ht="134.4" x14ac:dyDescent="0.3">
      <c r="B21" s="255" t="s">
        <v>334</v>
      </c>
    </row>
    <row r="22" spans="2:2" ht="134.4" x14ac:dyDescent="0.3">
      <c r="B22" s="255" t="s">
        <v>335</v>
      </c>
    </row>
    <row r="23" spans="2:2" ht="134.4" x14ac:dyDescent="0.3">
      <c r="B23" s="255" t="s">
        <v>336</v>
      </c>
    </row>
    <row r="24" spans="2:2" ht="134.4" x14ac:dyDescent="0.3">
      <c r="B24" s="255" t="s">
        <v>544</v>
      </c>
    </row>
    <row r="25" spans="2:2" ht="134.4" x14ac:dyDescent="0.3">
      <c r="B25" s="255" t="s">
        <v>545</v>
      </c>
    </row>
    <row r="26" spans="2:2" ht="134.4" x14ac:dyDescent="0.3">
      <c r="B26" s="255" t="s">
        <v>125</v>
      </c>
    </row>
    <row r="27" spans="2:2" ht="117.6" x14ac:dyDescent="0.3">
      <c r="B27" s="255" t="s">
        <v>546</v>
      </c>
    </row>
    <row r="28" spans="2:2" ht="117.6" x14ac:dyDescent="0.3">
      <c r="B28" s="255" t="s">
        <v>547</v>
      </c>
    </row>
    <row r="29" spans="2:2" ht="117.6" x14ac:dyDescent="0.3">
      <c r="B29" s="255" t="s">
        <v>548</v>
      </c>
    </row>
    <row r="30" spans="2:2" ht="117.6" x14ac:dyDescent="0.3">
      <c r="B30" s="255" t="s">
        <v>549</v>
      </c>
    </row>
    <row r="31" spans="2:2" ht="117.6" x14ac:dyDescent="0.3">
      <c r="B31" s="255" t="s">
        <v>550</v>
      </c>
    </row>
    <row r="32" spans="2:2" ht="117.6" x14ac:dyDescent="0.3">
      <c r="B32" s="255" t="s">
        <v>551</v>
      </c>
    </row>
    <row r="33" spans="2:2" ht="117.6" x14ac:dyDescent="0.3">
      <c r="B33" s="255" t="s">
        <v>552</v>
      </c>
    </row>
    <row r="34" spans="2:2" ht="117.6" x14ac:dyDescent="0.3">
      <c r="B34" s="255" t="s">
        <v>553</v>
      </c>
    </row>
    <row r="35" spans="2:2" ht="100.8" x14ac:dyDescent="0.3">
      <c r="B35" s="255" t="s">
        <v>554</v>
      </c>
    </row>
    <row r="36" spans="2:2" ht="100.8" x14ac:dyDescent="0.3">
      <c r="B36" s="255" t="s">
        <v>555</v>
      </c>
    </row>
    <row r="37" spans="2:2" ht="100.8" x14ac:dyDescent="0.3">
      <c r="B37" s="255" t="s">
        <v>556</v>
      </c>
    </row>
    <row r="38" spans="2:2" ht="100.8" x14ac:dyDescent="0.3">
      <c r="B38" s="255" t="s">
        <v>557</v>
      </c>
    </row>
    <row r="39" spans="2:2" ht="100.8" x14ac:dyDescent="0.3">
      <c r="B39" s="255" t="s">
        <v>558</v>
      </c>
    </row>
    <row r="40" spans="2:2" ht="117.6" x14ac:dyDescent="0.3">
      <c r="B40" s="255" t="s">
        <v>98</v>
      </c>
    </row>
    <row r="41" spans="2:2" ht="100.8" x14ac:dyDescent="0.3">
      <c r="B41" s="255" t="s">
        <v>559</v>
      </c>
    </row>
    <row r="42" spans="2:2" ht="100.8" x14ac:dyDescent="0.3">
      <c r="B42" s="255" t="s">
        <v>560</v>
      </c>
    </row>
    <row r="43" spans="2:2" ht="100.8" x14ac:dyDescent="0.3">
      <c r="B43" s="255" t="s">
        <v>561</v>
      </c>
    </row>
    <row r="44" spans="2:2" ht="117.6" x14ac:dyDescent="0.3">
      <c r="B44" s="255" t="s">
        <v>122</v>
      </c>
    </row>
    <row r="45" spans="2:2" ht="100.8" x14ac:dyDescent="0.3">
      <c r="B45" s="255" t="s">
        <v>61</v>
      </c>
    </row>
    <row r="46" spans="2:2" ht="117.6" x14ac:dyDescent="0.3">
      <c r="B46" s="255" t="s">
        <v>562</v>
      </c>
    </row>
    <row r="47" spans="2:2" ht="100.8" x14ac:dyDescent="0.3">
      <c r="B47" s="255" t="s">
        <v>62</v>
      </c>
    </row>
    <row r="48" spans="2:2" ht="117.6" x14ac:dyDescent="0.3">
      <c r="B48" s="255" t="s">
        <v>563</v>
      </c>
    </row>
    <row r="49" spans="2:2" ht="100.8" x14ac:dyDescent="0.3">
      <c r="B49" s="255" t="s">
        <v>564</v>
      </c>
    </row>
    <row r="50" spans="2:2" ht="100.8" x14ac:dyDescent="0.3">
      <c r="B50" s="255" t="s">
        <v>565</v>
      </c>
    </row>
    <row r="51" spans="2:2" ht="100.8" x14ac:dyDescent="0.3">
      <c r="B51" s="255" t="s">
        <v>566</v>
      </c>
    </row>
    <row r="52" spans="2:2" ht="100.8" x14ac:dyDescent="0.3">
      <c r="B52" s="255" t="s">
        <v>567</v>
      </c>
    </row>
    <row r="53" spans="2:2" ht="100.8" x14ac:dyDescent="0.3">
      <c r="B53" s="255" t="s">
        <v>568</v>
      </c>
    </row>
    <row r="54" spans="2:2" ht="117.6" x14ac:dyDescent="0.3">
      <c r="B54" s="255" t="s">
        <v>569</v>
      </c>
    </row>
    <row r="55" spans="2:2" ht="117.6" x14ac:dyDescent="0.3">
      <c r="B55" s="255" t="s">
        <v>570</v>
      </c>
    </row>
    <row r="56" spans="2:2" ht="117.6" x14ac:dyDescent="0.3">
      <c r="B56" s="255" t="s">
        <v>571</v>
      </c>
    </row>
    <row r="57" spans="2:2" ht="117.6" x14ac:dyDescent="0.3">
      <c r="B57" s="255" t="s">
        <v>572</v>
      </c>
    </row>
    <row r="58" spans="2:2" ht="117.6" x14ac:dyDescent="0.3">
      <c r="B58" s="255" t="s">
        <v>573</v>
      </c>
    </row>
    <row r="59" spans="2:2" ht="134.4" x14ac:dyDescent="0.3">
      <c r="B59" s="255" t="s">
        <v>574</v>
      </c>
    </row>
    <row r="60" spans="2:2" ht="134.4" x14ac:dyDescent="0.3">
      <c r="B60" s="255" t="s">
        <v>575</v>
      </c>
    </row>
    <row r="61" spans="2:2" ht="134.4" x14ac:dyDescent="0.3">
      <c r="B61" s="255" t="s">
        <v>576</v>
      </c>
    </row>
    <row r="62" spans="2:2" ht="134.4" x14ac:dyDescent="0.3">
      <c r="B62" s="255" t="s">
        <v>577</v>
      </c>
    </row>
    <row r="63" spans="2:2" ht="134.4" x14ac:dyDescent="0.3">
      <c r="B63" s="255" t="s">
        <v>578</v>
      </c>
    </row>
    <row r="64" spans="2:2" ht="134.4" x14ac:dyDescent="0.3">
      <c r="B64" s="255" t="s">
        <v>63</v>
      </c>
    </row>
    <row r="65" spans="2:2" ht="134.4" x14ac:dyDescent="0.3">
      <c r="B65" s="255" t="s">
        <v>579</v>
      </c>
    </row>
    <row r="66" spans="2:2" ht="134.4" x14ac:dyDescent="0.3">
      <c r="B66" s="255" t="s">
        <v>580</v>
      </c>
    </row>
    <row r="67" spans="2:2" ht="134.4" x14ac:dyDescent="0.3">
      <c r="B67" s="255" t="s">
        <v>581</v>
      </c>
    </row>
    <row r="68" spans="2:2" ht="134.4" x14ac:dyDescent="0.3">
      <c r="B68" s="255" t="s">
        <v>582</v>
      </c>
    </row>
    <row r="69" spans="2:2" ht="134.4" x14ac:dyDescent="0.3">
      <c r="B69" s="255" t="s">
        <v>583</v>
      </c>
    </row>
    <row r="70" spans="2:2" ht="134.4" x14ac:dyDescent="0.3">
      <c r="B70" s="255" t="s">
        <v>584</v>
      </c>
    </row>
    <row r="71" spans="2:2" ht="134.4" x14ac:dyDescent="0.3">
      <c r="B71" s="255" t="s">
        <v>585</v>
      </c>
    </row>
    <row r="72" spans="2:2" ht="134.4" x14ac:dyDescent="0.3">
      <c r="B72" s="255" t="s">
        <v>586</v>
      </c>
    </row>
    <row r="73" spans="2:2" ht="134.4" x14ac:dyDescent="0.3">
      <c r="B73" s="255" t="s">
        <v>587</v>
      </c>
    </row>
    <row r="74" spans="2:2" ht="134.4" x14ac:dyDescent="0.3">
      <c r="B74" s="255" t="s">
        <v>588</v>
      </c>
    </row>
    <row r="75" spans="2:2" ht="134.4" x14ac:dyDescent="0.3">
      <c r="B75" s="255" t="s">
        <v>589</v>
      </c>
    </row>
    <row r="76" spans="2:2" ht="134.4" x14ac:dyDescent="0.3">
      <c r="B76" s="255" t="s">
        <v>590</v>
      </c>
    </row>
    <row r="77" spans="2:2" ht="134.4" x14ac:dyDescent="0.3">
      <c r="B77" s="255" t="s">
        <v>591</v>
      </c>
    </row>
    <row r="78" spans="2:2" ht="117.6" x14ac:dyDescent="0.3">
      <c r="B78" s="255" t="s">
        <v>592</v>
      </c>
    </row>
    <row r="79" spans="2:2" ht="117.6" x14ac:dyDescent="0.3">
      <c r="B79" s="255" t="s">
        <v>593</v>
      </c>
    </row>
    <row r="80" spans="2:2" ht="117.6" x14ac:dyDescent="0.3">
      <c r="B80" s="255" t="s">
        <v>594</v>
      </c>
    </row>
    <row r="81" spans="2:2" ht="117.6" x14ac:dyDescent="0.3">
      <c r="B81" s="255" t="s">
        <v>595</v>
      </c>
    </row>
    <row r="82" spans="2:2" ht="117.6" x14ac:dyDescent="0.3">
      <c r="B82" s="255" t="s">
        <v>596</v>
      </c>
    </row>
    <row r="83" spans="2:2" ht="117.6" x14ac:dyDescent="0.3">
      <c r="B83" s="255" t="s">
        <v>597</v>
      </c>
    </row>
    <row r="84" spans="2:2" ht="117.6" x14ac:dyDescent="0.3">
      <c r="B84" s="255" t="s">
        <v>598</v>
      </c>
    </row>
    <row r="85" spans="2:2" ht="117.6" x14ac:dyDescent="0.3">
      <c r="B85" s="255" t="s">
        <v>599</v>
      </c>
    </row>
    <row r="86" spans="2:2" ht="117.6" x14ac:dyDescent="0.3">
      <c r="B86" s="255" t="s">
        <v>600</v>
      </c>
    </row>
    <row r="87" spans="2:2" ht="117.6" x14ac:dyDescent="0.3">
      <c r="B87" s="255" t="s">
        <v>601</v>
      </c>
    </row>
    <row r="88" spans="2:2" ht="117.6" x14ac:dyDescent="0.3">
      <c r="B88" s="255" t="s">
        <v>64</v>
      </c>
    </row>
    <row r="89" spans="2:2" ht="117.6" x14ac:dyDescent="0.3">
      <c r="B89" s="255" t="s">
        <v>602</v>
      </c>
    </row>
    <row r="90" spans="2:2" ht="117.6" x14ac:dyDescent="0.3">
      <c r="B90" s="255" t="s">
        <v>603</v>
      </c>
    </row>
    <row r="91" spans="2:2" ht="117.6" x14ac:dyDescent="0.3">
      <c r="B91" s="255" t="s">
        <v>604</v>
      </c>
    </row>
    <row r="92" spans="2:2" ht="117.6" x14ac:dyDescent="0.3">
      <c r="B92" s="255" t="s">
        <v>605</v>
      </c>
    </row>
    <row r="93" spans="2:2" ht="117.6" x14ac:dyDescent="0.3">
      <c r="B93" s="255" t="s">
        <v>606</v>
      </c>
    </row>
    <row r="94" spans="2:2" ht="117.6" x14ac:dyDescent="0.3">
      <c r="B94" s="255" t="s">
        <v>607</v>
      </c>
    </row>
    <row r="95" spans="2:2" ht="100.8" x14ac:dyDescent="0.3">
      <c r="B95" s="255" t="s">
        <v>608</v>
      </c>
    </row>
    <row r="96" spans="2:2" ht="100.8" x14ac:dyDescent="0.3">
      <c r="B96" s="255" t="s">
        <v>609</v>
      </c>
    </row>
    <row r="97" spans="2:2" ht="100.8" x14ac:dyDescent="0.3">
      <c r="B97" s="255" t="s">
        <v>610</v>
      </c>
    </row>
    <row r="98" spans="2:2" ht="117.6" x14ac:dyDescent="0.3">
      <c r="B98" s="255" t="s">
        <v>611</v>
      </c>
    </row>
    <row r="99" spans="2:2" ht="100.8" x14ac:dyDescent="0.3">
      <c r="B99" s="255" t="s">
        <v>612</v>
      </c>
    </row>
    <row r="100" spans="2:2" ht="100.8" x14ac:dyDescent="0.3">
      <c r="B100" s="255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Лист1</vt:lpstr>
      <vt:lpstr>Лист2</vt:lpstr>
      <vt:lpstr>'раздел 1'!Заголовки_для_печати</vt:lpstr>
      <vt:lpstr>'раздел 2'!Заголовки_для_печати</vt:lpstr>
      <vt:lpstr>'раздел 1'!Область_печати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2018-12-14T07:50:39Z</dcterms:modified>
</cp:coreProperties>
</file>